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<sst xmlns="http://schemas.openxmlformats.org/spreadsheetml/2006/main" count="28">
  <si>
    <t>日期</t>
  </si>
  <si>
    <t>弱势卖出指标</t>
  </si>
  <si>
    <t>强势卖出指标</t>
  </si>
  <si>
    <t>收盘价</t>
  </si>
  <si>
    <t>开盘价</t>
  </si>
  <si>
    <t>最高价</t>
  </si>
  <si>
    <t>最低价</t>
  </si>
  <si>
    <t>当前止损线</t>
  </si>
  <si>
    <t>预期止损线</t>
  </si>
  <si>
    <t>预期移动止损线股价</t>
  </si>
  <si>
    <t>当日收盘价是否小于20日均线
(是的时候应该警惕)</t>
  </si>
  <si>
    <t>上涨是否交易量收缩/下跌是否交易量放大
(是的时候应该警惕)</t>
  </si>
  <si>
    <t>是否出现连续三日新低
(是的时候应该警惕)</t>
  </si>
  <si>
    <t>下跌天数是否多于上涨天数
（是的时候应该警惕）</t>
  </si>
  <si>
    <t>收盘价处于波动范围的位置
(处于下部应该警惕)</t>
  </si>
  <si>
    <t>最低价是否出现下移</t>
  </si>
  <si>
    <t>市盈率</t>
  </si>
  <si>
    <t>上涨天数</t>
  </si>
  <si>
    <t>基底数
(超过2个快到达第三个时，要考虑卖出)</t>
  </si>
  <si>
    <t>市盈率是否翻倍
(超过2倍要考虑卖出)</t>
  </si>
  <si>
    <r>
      <rPr>
        <b/>
        <sz val="10"/>
        <color rgb="FF000000"/>
        <rFont val="方正书宋_GBK"/>
        <charset val="134"/>
      </rPr>
      <t>目前涨幅</t>
    </r>
    <r>
      <rPr>
        <b/>
        <sz val="10"/>
        <color rgb="FF000000"/>
        <rFont val="Helvetica Neue"/>
        <charset val="134"/>
      </rPr>
      <t xml:space="preserve">
(</t>
    </r>
    <r>
      <rPr>
        <b/>
        <sz val="10"/>
        <color rgb="FF000000"/>
        <rFont val="方正书宋_GBK"/>
        <charset val="134"/>
      </rPr>
      <t>超过</t>
    </r>
    <r>
      <rPr>
        <b/>
        <sz val="10"/>
        <color rgb="FF000000"/>
        <rFont val="Helvetica Neue"/>
        <charset val="134"/>
      </rPr>
      <t>25%</t>
    </r>
    <r>
      <rPr>
        <b/>
        <sz val="10"/>
        <color rgb="FF000000"/>
        <rFont val="方正书宋_GBK"/>
        <charset val="134"/>
      </rPr>
      <t>要考虑卖出</t>
    </r>
    <r>
      <rPr>
        <b/>
        <sz val="10"/>
        <color rgb="FF000000"/>
        <rFont val="Helvetica Neue"/>
        <charset val="134"/>
      </rPr>
      <t>)</t>
    </r>
  </si>
  <si>
    <t>单日涨幅
(创新高要注意)</t>
  </si>
  <si>
    <r>
      <rPr>
        <b/>
        <sz val="10"/>
        <color rgb="FF000000"/>
        <rFont val="方正书宋_GBK"/>
        <charset val="134"/>
      </rPr>
      <t>上涨天数是否大于65</t>
    </r>
    <r>
      <rPr>
        <b/>
        <sz val="10"/>
        <color rgb="FF000000"/>
        <rFont val="Helvetica Neue"/>
        <charset val="134"/>
      </rPr>
      <t>%</t>
    </r>
  </si>
  <si>
    <t>是否出现长长的上阴影线</t>
  </si>
  <si>
    <t>是否出现巨大的价差
（即最高价和最低价之间的差价拉大）</t>
  </si>
  <si>
    <t>否</t>
  </si>
  <si>
    <t>1</t>
  </si>
  <si>
    <t>6.21%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</si>
</sst>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);[Red]\(0.00\)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b/>
      <sz val="10"/>
      <color rgb="FF000000"/>
      <name val="方正书宋_GBK"/>
      <charset val="134"/>
    </font>
    <font>
      <sz val="12"/>
      <color indexed="8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0"/>
      <color rgb="FF000000"/>
      <name val="Helvetica Neue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0" fontId="5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33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176" fontId="2" fillId="5" borderId="1" xfId="0" applyNumberFormat="1" applyFont="1" applyFill="1" applyBorder="1" applyAlignment="1">
      <alignment horizontal="center" vertical="center" wrapText="1"/>
    </xf>
    <xf numFmtId="10" fontId="3" fillId="5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0" fontId="0" fillId="0" borderId="0" xfId="0" applyNumberFormat="1" applyFont="1" applyAlignment="1">
      <alignment horizontal="center" vertical="center"/>
    </xf>
    <xf numFmtId="10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SEAP&#20132;&#26131;&#31574;&#3005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</sheetNames>
    <sheetDataSet>
      <sheetData sheetId="0">
        <row r="4">
          <cell r="A4" t="str">
            <v>000001</v>
          </cell>
          <cell r="B4">
            <v>44517</v>
          </cell>
          <cell r="C4" t="str">
            <v>003040(楚天龙)</v>
          </cell>
          <cell r="D4">
            <v>22.15</v>
          </cell>
          <cell r="E4">
            <v>23.55</v>
          </cell>
          <cell r="F4">
            <v>24.52</v>
          </cell>
          <cell r="G4" t="str">
            <v>200日均线：向上
150日均线：向上
  50日均线：向上</v>
          </cell>
          <cell r="H4">
            <v>25.7</v>
          </cell>
          <cell r="I4">
            <v>5.46</v>
          </cell>
          <cell r="J4">
            <v>46.33</v>
          </cell>
          <cell r="K4">
            <v>3.70695970695971</v>
          </cell>
          <cell r="L4">
            <v>0.445283833369307</v>
          </cell>
        </row>
        <row r="4">
          <cell r="N4">
            <v>20.79</v>
          </cell>
          <cell r="O4">
            <v>29.8</v>
          </cell>
          <cell r="P4">
            <v>21.88</v>
          </cell>
          <cell r="Q4">
            <v>26.5</v>
          </cell>
          <cell r="R4">
            <v>22.1</v>
          </cell>
          <cell r="S4">
            <v>26.4</v>
          </cell>
          <cell r="T4">
            <v>24</v>
          </cell>
          <cell r="U4">
            <v>26.2</v>
          </cell>
          <cell r="V4">
            <v>24.52</v>
          </cell>
        </row>
        <row r="4">
          <cell r="Y4" t="str">
            <v>24w</v>
          </cell>
          <cell r="Z4">
            <v>0.551262680768401</v>
          </cell>
          <cell r="AA4">
            <v>0.265771812080537</v>
          </cell>
          <cell r="AB4">
            <v>0.166037735849057</v>
          </cell>
          <cell r="AC4">
            <v>0.0909090909090909</v>
          </cell>
          <cell r="AD4">
            <v>0.0641221374045801</v>
          </cell>
        </row>
        <row r="4">
          <cell r="AF4" t="str">
            <v>5T</v>
          </cell>
          <cell r="AG4" t="str">
            <v>成交量先随价格收缩逐级减少，然后随价格收缩放量</v>
          </cell>
          <cell r="AH4">
            <v>28.15</v>
          </cell>
          <cell r="AI4">
            <v>21.87</v>
          </cell>
          <cell r="AJ4">
            <v>6.28</v>
          </cell>
          <cell r="AK4">
            <v>26.2</v>
          </cell>
          <cell r="AL4">
            <v>24.68</v>
          </cell>
          <cell r="AM4">
            <v>32.49</v>
          </cell>
          <cell r="AN4">
            <v>152</v>
          </cell>
          <cell r="AO4">
            <v>100</v>
          </cell>
          <cell r="AP4">
            <v>4.13815789473685</v>
          </cell>
          <cell r="AQ4">
            <v>0.0580152671755725</v>
          </cell>
          <cell r="AR4">
            <v>0.240076335877863</v>
          </cell>
          <cell r="AS4">
            <v>150.88</v>
          </cell>
          <cell r="AT4" t="str">
            <v>不宜入场</v>
          </cell>
          <cell r="AU4">
            <v>44523</v>
          </cell>
          <cell r="AV4">
            <v>26.2</v>
          </cell>
          <cell r="AW4">
            <v>200</v>
          </cell>
          <cell r="AX4">
            <v>5</v>
          </cell>
          <cell r="AY4">
            <v>0.1048</v>
          </cell>
          <cell r="AZ4">
            <v>5245.1048</v>
          </cell>
          <cell r="BA4">
            <v>309.1048</v>
          </cell>
          <cell r="BB4">
            <v>26.5</v>
          </cell>
          <cell r="BC4">
            <v>25.21</v>
          </cell>
          <cell r="BD4">
            <v>0.232558139534884</v>
          </cell>
          <cell r="BE4">
            <v>44526</v>
          </cell>
          <cell r="BF4">
            <v>24.89</v>
          </cell>
          <cell r="BG4">
            <v>100</v>
          </cell>
          <cell r="BH4">
            <v>5</v>
          </cell>
          <cell r="BI4">
            <v>2.489</v>
          </cell>
          <cell r="BJ4">
            <v>2481.511</v>
          </cell>
          <cell r="BK4">
            <v>27.43</v>
          </cell>
          <cell r="BL4">
            <v>24.74</v>
          </cell>
        </row>
        <row r="6">
          <cell r="A6" t="str">
            <v>000002</v>
          </cell>
          <cell r="B6">
            <v>44517</v>
          </cell>
          <cell r="C6" t="str">
            <v>600085(同仁堂)</v>
          </cell>
          <cell r="D6">
            <v>31.92</v>
          </cell>
          <cell r="E6">
            <v>32.63</v>
          </cell>
          <cell r="F6">
            <v>33.17</v>
          </cell>
          <cell r="G6" t="str">
            <v>200日均线：向上
150日均线：向上
  50日均线：向上</v>
          </cell>
          <cell r="H6">
            <v>33.73</v>
          </cell>
          <cell r="I6">
            <v>22.98</v>
          </cell>
          <cell r="J6">
            <v>44.42</v>
          </cell>
          <cell r="K6">
            <v>0.467798085291558</v>
          </cell>
          <cell r="L6">
            <v>0.240657361548852</v>
          </cell>
        </row>
        <row r="6">
          <cell r="N6">
            <v>30.78</v>
          </cell>
          <cell r="O6">
            <v>35</v>
          </cell>
          <cell r="P6">
            <v>31.27</v>
          </cell>
          <cell r="Q6">
            <v>34.82</v>
          </cell>
          <cell r="R6">
            <v>32.12</v>
          </cell>
          <cell r="S6">
            <v>34.11</v>
          </cell>
          <cell r="T6">
            <v>32.53</v>
          </cell>
        </row>
        <row r="6">
          <cell r="Y6" t="str">
            <v>24w</v>
          </cell>
          <cell r="Z6">
            <v>0.307068887888339</v>
          </cell>
          <cell r="AA6">
            <v>0.106571428571429</v>
          </cell>
          <cell r="AB6">
            <v>0.077541642734061</v>
          </cell>
          <cell r="AC6">
            <v>0.0463207270595133</v>
          </cell>
          <cell r="AD6" t="e">
            <v>#DIV/0!</v>
          </cell>
        </row>
        <row r="6">
          <cell r="AF6" t="str">
            <v>4T</v>
          </cell>
          <cell r="AG6" t="str">
            <v>成交量先随价格收缩逐级减少，然后随价格收缩保持不变</v>
          </cell>
          <cell r="AH6">
            <v>35.48</v>
          </cell>
          <cell r="AI6">
            <v>31.36</v>
          </cell>
          <cell r="AJ6">
            <v>4.12</v>
          </cell>
          <cell r="AK6">
            <v>34.12</v>
          </cell>
          <cell r="AL6">
            <v>32.53</v>
          </cell>
          <cell r="AM6">
            <v>39.33</v>
          </cell>
          <cell r="AN6">
            <v>159</v>
          </cell>
          <cell r="AO6">
            <v>100</v>
          </cell>
          <cell r="AP6">
            <v>3.27672955974844</v>
          </cell>
          <cell r="AQ6">
            <v>0.0466002344665884</v>
          </cell>
          <cell r="AR6">
            <v>0.152696365767878</v>
          </cell>
          <cell r="AS6">
            <v>37.41</v>
          </cell>
          <cell r="AT6" t="str">
            <v>可以</v>
          </cell>
          <cell r="AU6">
            <v>44523</v>
          </cell>
          <cell r="AV6">
            <v>33.73</v>
          </cell>
          <cell r="AW6">
            <v>100</v>
          </cell>
          <cell r="AX6">
            <v>5</v>
          </cell>
          <cell r="AY6">
            <v>0.06746</v>
          </cell>
          <cell r="AZ6">
            <v>3378.06746</v>
          </cell>
          <cell r="BA6">
            <v>125.06746</v>
          </cell>
          <cell r="BB6">
            <v>35.36</v>
          </cell>
          <cell r="BC6">
            <v>33.1</v>
          </cell>
          <cell r="BD6">
            <v>0.721238938053099</v>
          </cell>
        </row>
        <row r="7">
          <cell r="A7" t="str">
            <v>000003</v>
          </cell>
          <cell r="B7">
            <v>44519</v>
          </cell>
          <cell r="C7" t="str">
            <v>603867(新化股份)</v>
          </cell>
          <cell r="D7">
            <v>28.2</v>
          </cell>
          <cell r="E7">
            <v>29.15</v>
          </cell>
          <cell r="F7">
            <v>31.53</v>
          </cell>
          <cell r="G7" t="str">
            <v>200日均线：向上
150日均线：向上
  50日均线：向上</v>
          </cell>
          <cell r="H7">
            <v>32.57</v>
          </cell>
          <cell r="I7">
            <v>20.61</v>
          </cell>
          <cell r="J7">
            <v>41.5</v>
          </cell>
          <cell r="K7">
            <v>0.58030082484231</v>
          </cell>
          <cell r="L7">
            <v>0.215180722891566</v>
          </cell>
        </row>
        <row r="7">
          <cell r="N7">
            <v>28.42</v>
          </cell>
          <cell r="O7">
            <v>34.7</v>
          </cell>
          <cell r="P7">
            <v>29</v>
          </cell>
          <cell r="Q7">
            <v>35.27</v>
          </cell>
          <cell r="R7">
            <v>30.89</v>
          </cell>
        </row>
        <row r="7">
          <cell r="Y7" t="str">
            <v>8w</v>
          </cell>
          <cell r="Z7">
            <v>0.315180722891566</v>
          </cell>
          <cell r="AA7">
            <v>0.164265129682997</v>
          </cell>
          <cell r="AB7">
            <v>0.124184859654097</v>
          </cell>
          <cell r="AC7" t="e">
            <v>#DIV/0!</v>
          </cell>
          <cell r="AD7" t="e">
            <v>#DIV/0!</v>
          </cell>
        </row>
        <row r="7">
          <cell r="AF7" t="str">
            <v>3T</v>
          </cell>
          <cell r="AG7" t="str">
            <v>成交量一直随价格收缩逐级减少，最后随着价格收缩期间空头几乎被榨干</v>
          </cell>
          <cell r="AH7">
            <v>36.21</v>
          </cell>
          <cell r="AI7">
            <v>27.35</v>
          </cell>
          <cell r="AJ7">
            <v>8.86</v>
          </cell>
          <cell r="AK7">
            <v>32.65</v>
          </cell>
          <cell r="AL7">
            <v>30.89</v>
          </cell>
          <cell r="AM7">
            <v>36.22</v>
          </cell>
          <cell r="AN7">
            <v>176</v>
          </cell>
          <cell r="AO7">
            <v>100</v>
          </cell>
          <cell r="AP7">
            <v>2.02840909090909</v>
          </cell>
          <cell r="AQ7">
            <v>0.0539050535987748</v>
          </cell>
          <cell r="AR7">
            <v>0.109341500765697</v>
          </cell>
          <cell r="AS7">
            <v>28.82</v>
          </cell>
          <cell r="AT7" t="str">
            <v>可以</v>
          </cell>
          <cell r="AU7">
            <v>44522</v>
          </cell>
          <cell r="AV7">
            <v>32.7</v>
          </cell>
          <cell r="AW7">
            <v>100</v>
          </cell>
          <cell r="AX7">
            <v>5</v>
          </cell>
          <cell r="AY7">
            <v>0.0654</v>
          </cell>
          <cell r="AZ7">
            <v>3275.0654</v>
          </cell>
          <cell r="BA7">
            <v>186.0654</v>
          </cell>
          <cell r="BB7">
            <v>33.9</v>
          </cell>
          <cell r="BC7">
            <v>32.49</v>
          </cell>
          <cell r="BD7">
            <v>0.851063829787233</v>
          </cell>
        </row>
        <row r="8">
          <cell r="A8" t="str">
            <v>000004</v>
          </cell>
          <cell r="B8">
            <v>44525</v>
          </cell>
          <cell r="C8" t="str">
            <v>002932(明德生物)</v>
          </cell>
          <cell r="D8">
            <v>64.32</v>
          </cell>
          <cell r="E8" t="str">
            <v>65，56</v>
          </cell>
          <cell r="F8">
            <v>68.37</v>
          </cell>
          <cell r="G8" t="str">
            <v>200日均线：向上
150日均线：向上
  50日均线：向上</v>
          </cell>
          <cell r="H8">
            <v>69.16</v>
          </cell>
          <cell r="I8">
            <v>40.64</v>
          </cell>
          <cell r="J8">
            <v>90.29</v>
          </cell>
          <cell r="K8">
            <v>0.701771653543307</v>
          </cell>
          <cell r="L8">
            <v>0.234023701406579</v>
          </cell>
        </row>
        <row r="8">
          <cell r="N8">
            <v>60.05</v>
          </cell>
          <cell r="O8">
            <v>74.75</v>
          </cell>
          <cell r="P8">
            <v>65.5</v>
          </cell>
          <cell r="Q8">
            <v>70.98</v>
          </cell>
          <cell r="R8">
            <v>66.88</v>
          </cell>
        </row>
        <row r="8">
          <cell r="Y8" t="str">
            <v>12w</v>
          </cell>
          <cell r="Z8">
            <v>0.33492081072101</v>
          </cell>
          <cell r="AA8">
            <v>0.123745819397993</v>
          </cell>
          <cell r="AB8">
            <v>0.0577627500704425</v>
          </cell>
          <cell r="AC8" t="e">
            <v>#DIV/0!</v>
          </cell>
        </row>
        <row r="8">
          <cell r="AF8" t="str">
            <v>3T</v>
          </cell>
          <cell r="AG8" t="str">
            <v>成交量先随价格收缩至几乎被榨干，然后随价格收缩有些许放量，最后又收缩至几乎榨干状态</v>
          </cell>
          <cell r="AH8">
            <v>75.02</v>
          </cell>
          <cell r="AI8">
            <v>62.33</v>
          </cell>
          <cell r="AJ8">
            <v>12.69</v>
          </cell>
          <cell r="AK8">
            <v>70.98</v>
          </cell>
          <cell r="AL8">
            <v>66.88</v>
          </cell>
          <cell r="AM8">
            <v>84.94</v>
          </cell>
          <cell r="AN8">
            <v>410.000000000001</v>
          </cell>
          <cell r="AO8">
            <v>0</v>
          </cell>
          <cell r="AP8">
            <v>3.40487804878048</v>
          </cell>
          <cell r="AQ8">
            <v>0.0577627500704425</v>
          </cell>
          <cell r="AR8">
            <v>0.196675119752043</v>
          </cell>
          <cell r="AS8">
            <v>6.49</v>
          </cell>
          <cell r="AT8" t="str">
            <v>可以</v>
          </cell>
          <cell r="AU8">
            <v>44526</v>
          </cell>
          <cell r="AV8">
            <v>72.07</v>
          </cell>
          <cell r="AW8">
            <v>100</v>
          </cell>
          <cell r="AX8">
            <v>5</v>
          </cell>
          <cell r="AY8">
            <v>0.14414</v>
          </cell>
          <cell r="AZ8">
            <v>7212.14414</v>
          </cell>
          <cell r="BA8">
            <v>524.14414</v>
          </cell>
          <cell r="BB8">
            <v>74.5</v>
          </cell>
          <cell r="BC8">
            <v>70.4</v>
          </cell>
          <cell r="BD8">
            <v>0.592682926829271</v>
          </cell>
        </row>
        <row r="9">
          <cell r="A9" t="str">
            <v>000005</v>
          </cell>
          <cell r="B9">
            <v>44522</v>
          </cell>
          <cell r="C9" t="str">
            <v>605016(百龙创园)</v>
          </cell>
          <cell r="D9">
            <v>28.37</v>
          </cell>
          <cell r="E9">
            <v>29.06</v>
          </cell>
          <cell r="F9">
            <v>29.49</v>
          </cell>
        </row>
        <row r="9">
          <cell r="H9">
            <v>29.69</v>
          </cell>
          <cell r="I9">
            <v>17.54</v>
          </cell>
          <cell r="J9">
            <v>48.5</v>
          </cell>
          <cell r="K9">
            <v>0.692702394526796</v>
          </cell>
          <cell r="L9">
            <v>0.387835051546392</v>
          </cell>
        </row>
        <row r="9">
          <cell r="N9">
            <v>24.11</v>
          </cell>
          <cell r="O9">
            <v>38.16</v>
          </cell>
          <cell r="P9">
            <v>25.12</v>
          </cell>
          <cell r="Q9">
            <v>30.9</v>
          </cell>
          <cell r="R9">
            <v>29.2</v>
          </cell>
        </row>
        <row r="9">
          <cell r="Y9" t="str">
            <v>24w</v>
          </cell>
          <cell r="Z9">
            <v>0.502886597938144</v>
          </cell>
          <cell r="AA9">
            <v>0.341719077568134</v>
          </cell>
          <cell r="AB9">
            <v>0.0550161812297734</v>
          </cell>
          <cell r="AC9" t="e">
            <v>#DIV/0!</v>
          </cell>
          <cell r="AD9" t="e">
            <v>#DIV/0!</v>
          </cell>
        </row>
        <row r="9">
          <cell r="AF9" t="str">
            <v>3T</v>
          </cell>
          <cell r="AG9" t="str">
            <v>由于价格收缩不明显，成交量收缩情况不予考虑</v>
          </cell>
          <cell r="AH9">
            <v>32.43</v>
          </cell>
          <cell r="AI9">
            <v>26.16</v>
          </cell>
          <cell r="AJ9">
            <v>6.27</v>
          </cell>
          <cell r="AK9">
            <v>30.66</v>
          </cell>
          <cell r="AL9">
            <v>29.35</v>
          </cell>
          <cell r="AM9">
            <v>38.71</v>
          </cell>
          <cell r="AN9">
            <v>131</v>
          </cell>
          <cell r="AO9">
            <v>200</v>
          </cell>
          <cell r="AP9">
            <v>6.14503816793894</v>
          </cell>
          <cell r="AQ9">
            <v>0.042726679712981</v>
          </cell>
          <cell r="AR9">
            <v>0.262557077625571</v>
          </cell>
          <cell r="AS9">
            <v>38.46</v>
          </cell>
          <cell r="AT9" t="str">
            <v>不宜入场</v>
          </cell>
          <cell r="AU9">
            <v>44524</v>
          </cell>
          <cell r="AV9">
            <v>30.54</v>
          </cell>
          <cell r="AW9">
            <v>100</v>
          </cell>
          <cell r="AX9">
            <v>5</v>
          </cell>
          <cell r="AY9">
            <v>0.06108</v>
          </cell>
          <cell r="AZ9">
            <v>3059.06108</v>
          </cell>
          <cell r="BA9">
            <v>124.06108</v>
          </cell>
          <cell r="BB9">
            <v>30.72</v>
          </cell>
          <cell r="BC9">
            <v>29.33</v>
          </cell>
          <cell r="BD9">
            <v>0.129496402877698</v>
          </cell>
          <cell r="BE9">
            <v>44525</v>
          </cell>
          <cell r="BF9">
            <v>30.15</v>
          </cell>
          <cell r="BG9">
            <v>100</v>
          </cell>
          <cell r="BH9">
            <v>5</v>
          </cell>
          <cell r="BI9">
            <v>3.075</v>
          </cell>
          <cell r="BJ9">
            <v>3006.925</v>
          </cell>
          <cell r="BK9">
            <v>30.69</v>
          </cell>
          <cell r="BL9">
            <v>30.01</v>
          </cell>
        </row>
        <row r="10">
          <cell r="A10" t="str">
            <v>000010</v>
          </cell>
          <cell r="B10">
            <v>44524</v>
          </cell>
          <cell r="C10" t="str">
            <v>603663(三祥新材)</v>
          </cell>
          <cell r="D10">
            <v>18.26</v>
          </cell>
          <cell r="E10">
            <v>19.01</v>
          </cell>
          <cell r="F10">
            <v>21.05</v>
          </cell>
        </row>
        <row r="10">
          <cell r="H10">
            <v>23.2</v>
          </cell>
          <cell r="I10">
            <v>13.04</v>
          </cell>
          <cell r="J10">
            <v>26.64</v>
          </cell>
          <cell r="K10">
            <v>0.779141104294479</v>
          </cell>
          <cell r="L10">
            <v>0.129129129129129</v>
          </cell>
        </row>
        <row r="10">
          <cell r="N10">
            <v>18.5</v>
          </cell>
          <cell r="O10">
            <v>22.39</v>
          </cell>
          <cell r="P10">
            <v>18.85</v>
          </cell>
          <cell r="Q10">
            <v>23.56</v>
          </cell>
          <cell r="R10">
            <v>20.89</v>
          </cell>
        </row>
        <row r="10">
          <cell r="Y10" t="str">
            <v>12w</v>
          </cell>
          <cell r="Z10">
            <v>0.305555555555556</v>
          </cell>
          <cell r="AA10">
            <v>0.158106297454221</v>
          </cell>
          <cell r="AB10">
            <v>0.113327674023769</v>
          </cell>
          <cell r="AC10" t="e">
            <v>#DIV/0!</v>
          </cell>
        </row>
        <row r="10">
          <cell r="AF10" t="str">
            <v>3T</v>
          </cell>
          <cell r="AG10" t="str">
            <v>成交量先随价格收缩逐级减少，然后随价格收缩放量</v>
          </cell>
          <cell r="AH10">
            <v>25.19</v>
          </cell>
          <cell r="AI10">
            <v>17.73</v>
          </cell>
          <cell r="AJ10">
            <v>7.46</v>
          </cell>
          <cell r="AK10">
            <v>23.56</v>
          </cell>
          <cell r="AL10">
            <v>22.12</v>
          </cell>
          <cell r="AM10">
            <v>26.91</v>
          </cell>
          <cell r="AN10">
            <v>144</v>
          </cell>
          <cell r="AO10">
            <v>200</v>
          </cell>
          <cell r="AP10">
            <v>2.32638888888889</v>
          </cell>
          <cell r="AQ10">
            <v>0.0611205432937181</v>
          </cell>
          <cell r="AR10">
            <v>0.142190152801358</v>
          </cell>
          <cell r="AS10">
            <v>53.49</v>
          </cell>
          <cell r="AT10" t="str">
            <v>不宜入场</v>
          </cell>
        </row>
        <row r="11">
          <cell r="A11" t="str">
            <v>000014</v>
          </cell>
          <cell r="B11">
            <v>44524</v>
          </cell>
          <cell r="C11" t="str">
            <v>600392(盛和资源)</v>
          </cell>
          <cell r="D11">
            <v>20.14</v>
          </cell>
          <cell r="E11">
            <v>20.65</v>
          </cell>
          <cell r="F11">
            <v>20.97</v>
          </cell>
        </row>
        <row r="11">
          <cell r="H11">
            <v>21.52</v>
          </cell>
          <cell r="I11">
            <v>7.07</v>
          </cell>
          <cell r="J11">
            <v>29.28</v>
          </cell>
          <cell r="K11">
            <v>2.04384724186704</v>
          </cell>
          <cell r="L11">
            <v>0.265027322404372</v>
          </cell>
        </row>
        <row r="11">
          <cell r="N11">
            <v>18.34</v>
          </cell>
          <cell r="O11">
            <v>21.65</v>
          </cell>
          <cell r="P11">
            <v>18.61</v>
          </cell>
          <cell r="Q11">
            <v>21.14</v>
          </cell>
          <cell r="R11">
            <v>18.86</v>
          </cell>
        </row>
        <row r="11">
          <cell r="Y11" t="str">
            <v>8w</v>
          </cell>
          <cell r="Z11">
            <v>0.373633879781421</v>
          </cell>
          <cell r="AA11">
            <v>0.140415704387991</v>
          </cell>
          <cell r="AB11">
            <v>0.107852412488174</v>
          </cell>
          <cell r="AC11" t="e">
            <v>#DIV/0!</v>
          </cell>
        </row>
        <row r="11">
          <cell r="AF11" t="str">
            <v>3T</v>
          </cell>
          <cell r="AG11" t="str">
            <v>成交量先随价格收缩逐级减少，然后随价格收缩放量</v>
          </cell>
        </row>
        <row r="11">
          <cell r="AN11">
            <v>0</v>
          </cell>
          <cell r="AO11" t="e">
            <v>#DIV/0!</v>
          </cell>
          <cell r="AP11" t="e">
            <v>#DIV/0!</v>
          </cell>
        </row>
        <row r="11">
          <cell r="AT11" t="str">
            <v>不宜入场</v>
          </cell>
        </row>
        <row r="12">
          <cell r="A12" t="str">
            <v>000015</v>
          </cell>
          <cell r="B12">
            <v>44524</v>
          </cell>
          <cell r="C12" t="str">
            <v>600399(抚顺特钢)</v>
          </cell>
          <cell r="D12">
            <v>19.9</v>
          </cell>
          <cell r="E12">
            <v>20.73</v>
          </cell>
          <cell r="F12">
            <v>22.88</v>
          </cell>
        </row>
        <row r="12">
          <cell r="H12">
            <v>23.53</v>
          </cell>
          <cell r="I12">
            <v>7.25</v>
          </cell>
          <cell r="J12">
            <v>29.3</v>
          </cell>
          <cell r="K12">
            <v>2.24551724137931</v>
          </cell>
          <cell r="L12">
            <v>0.196928327645051</v>
          </cell>
        </row>
        <row r="12">
          <cell r="N12">
            <v>19.05</v>
          </cell>
          <cell r="O12">
            <v>22.91</v>
          </cell>
          <cell r="P12">
            <v>19.73</v>
          </cell>
          <cell r="Q12">
            <v>25.5</v>
          </cell>
          <cell r="R12">
            <v>23.12</v>
          </cell>
          <cell r="S12">
            <v>26.45</v>
          </cell>
          <cell r="T12">
            <v>23.48</v>
          </cell>
        </row>
        <row r="12">
          <cell r="Y12" t="str">
            <v>12w</v>
          </cell>
          <cell r="Z12">
            <v>0.349829351535836</v>
          </cell>
          <cell r="AA12">
            <v>0.138804015713662</v>
          </cell>
          <cell r="AB12">
            <v>0.0933333333333333</v>
          </cell>
          <cell r="AC12">
            <v>0.112287334593573</v>
          </cell>
        </row>
        <row r="12">
          <cell r="AF12" t="str">
            <v>3T</v>
          </cell>
        </row>
        <row r="12">
          <cell r="AK12">
            <v>25.15</v>
          </cell>
          <cell r="AL12">
            <v>23.48</v>
          </cell>
          <cell r="AM12">
            <v>27.83</v>
          </cell>
          <cell r="AN12">
            <v>167</v>
          </cell>
          <cell r="AO12">
            <v>100</v>
          </cell>
          <cell r="AP12">
            <v>1.60479041916168</v>
          </cell>
        </row>
        <row r="12">
          <cell r="AT12" t="str">
            <v>不宜入场</v>
          </cell>
        </row>
        <row r="13">
          <cell r="A13" t="str">
            <v>000017</v>
          </cell>
          <cell r="B13">
            <v>44524</v>
          </cell>
          <cell r="C13" t="str">
            <v>601677(明泰铝业)</v>
          </cell>
          <cell r="D13">
            <v>26.7</v>
          </cell>
          <cell r="E13">
            <v>28.65</v>
          </cell>
          <cell r="F13">
            <v>33.16</v>
          </cell>
        </row>
        <row r="13">
          <cell r="H13">
            <v>36.11</v>
          </cell>
          <cell r="I13">
            <v>11.38</v>
          </cell>
          <cell r="J13">
            <v>41.75</v>
          </cell>
          <cell r="K13">
            <v>2.17311072056239</v>
          </cell>
          <cell r="L13">
            <v>0.135089820359281</v>
          </cell>
        </row>
        <row r="13">
          <cell r="N13">
            <v>28.85</v>
          </cell>
          <cell r="O13">
            <v>35.46</v>
          </cell>
          <cell r="P13">
            <v>29.05</v>
          </cell>
          <cell r="Q13">
            <v>34.35</v>
          </cell>
          <cell r="R13">
            <v>31.5</v>
          </cell>
        </row>
        <row r="13">
          <cell r="Y13" t="str">
            <v>8w</v>
          </cell>
          <cell r="Z13">
            <v>0.308982035928144</v>
          </cell>
          <cell r="AA13">
            <v>0.180767061477721</v>
          </cell>
          <cell r="AB13">
            <v>0.0829694323144105</v>
          </cell>
        </row>
        <row r="13">
          <cell r="AF13" t="str">
            <v>3T</v>
          </cell>
          <cell r="AG13" t="str">
            <v>减少明显，空头几乎被榨干</v>
          </cell>
        </row>
        <row r="13">
          <cell r="AK13">
            <v>37.13</v>
          </cell>
          <cell r="AL13">
            <v>35.6</v>
          </cell>
          <cell r="AM13">
            <v>38.61</v>
          </cell>
          <cell r="AN13">
            <v>153</v>
          </cell>
          <cell r="AO13">
            <v>100</v>
          </cell>
          <cell r="AP13">
            <v>0.967320261437906</v>
          </cell>
        </row>
        <row r="13">
          <cell r="AT13" t="str">
            <v>不宜入场</v>
          </cell>
        </row>
        <row r="14">
          <cell r="A14" t="str">
            <v>000018</v>
          </cell>
          <cell r="B14">
            <v>44524</v>
          </cell>
          <cell r="C14" t="str">
            <v>002223(鱼跃医疗)</v>
          </cell>
          <cell r="D14">
            <v>32.91</v>
          </cell>
          <cell r="E14">
            <v>33.52</v>
          </cell>
          <cell r="F14">
            <v>34.71</v>
          </cell>
        </row>
        <row r="14">
          <cell r="H14">
            <v>36.09</v>
          </cell>
          <cell r="I14">
            <v>25.12</v>
          </cell>
          <cell r="J14">
            <v>41.77</v>
          </cell>
          <cell r="K14">
            <v>0.436703821656051</v>
          </cell>
          <cell r="L14">
            <v>0.135982762748384</v>
          </cell>
        </row>
        <row r="14">
          <cell r="N14">
            <v>30.46</v>
          </cell>
          <cell r="O14">
            <v>36.94</v>
          </cell>
          <cell r="P14">
            <v>33.59</v>
          </cell>
          <cell r="Q14">
            <v>37.1</v>
          </cell>
          <cell r="R14">
            <v>34.44</v>
          </cell>
        </row>
        <row r="14">
          <cell r="Y14" t="str">
            <v>16w</v>
          </cell>
          <cell r="Z14">
            <v>0.270768494134546</v>
          </cell>
          <cell r="AA14">
            <v>0.0906876015159717</v>
          </cell>
          <cell r="AB14">
            <v>0.0716981132075473</v>
          </cell>
        </row>
        <row r="14">
          <cell r="AF14" t="str">
            <v>3T</v>
          </cell>
          <cell r="AG14" t="str">
            <v>不是很明显</v>
          </cell>
        </row>
        <row r="14">
          <cell r="AK14">
            <v>37.09</v>
          </cell>
          <cell r="AL14">
            <v>35.25</v>
          </cell>
          <cell r="AM14">
            <v>38.8</v>
          </cell>
          <cell r="AN14">
            <v>184</v>
          </cell>
          <cell r="AO14">
            <v>100</v>
          </cell>
          <cell r="AP14">
            <v>0.929347826086951</v>
          </cell>
        </row>
        <row r="14">
          <cell r="AT14" t="str">
            <v>不宜入场</v>
          </cell>
        </row>
        <row r="15">
          <cell r="A15" t="str">
            <v>000019</v>
          </cell>
        </row>
        <row r="16">
          <cell r="A16" t="str">
            <v>000020</v>
          </cell>
        </row>
        <row r="17">
          <cell r="A17" t="str">
            <v>000021</v>
          </cell>
        </row>
        <row r="18">
          <cell r="A18" t="str">
            <v>000022</v>
          </cell>
        </row>
        <row r="19">
          <cell r="A19" t="str">
            <v>000023</v>
          </cell>
        </row>
        <row r="20">
          <cell r="A20" t="str">
            <v>000024</v>
          </cell>
        </row>
        <row r="21">
          <cell r="A21" t="str">
            <v>000025</v>
          </cell>
        </row>
        <row r="22">
          <cell r="A22" t="str">
            <v>000026</v>
          </cell>
        </row>
        <row r="23">
          <cell r="A23" t="str">
            <v>000027</v>
          </cell>
        </row>
        <row r="24">
          <cell r="A24" t="str">
            <v>000028</v>
          </cell>
        </row>
        <row r="25">
          <cell r="A25" t="str">
            <v>000029</v>
          </cell>
        </row>
        <row r="26">
          <cell r="A26" t="str">
            <v>000030</v>
          </cell>
        </row>
        <row r="27">
          <cell r="A27" t="str">
            <v>000031</v>
          </cell>
        </row>
        <row r="28">
          <cell r="A28" t="str">
            <v>000032</v>
          </cell>
        </row>
        <row r="29">
          <cell r="A29" t="str">
            <v>000033</v>
          </cell>
        </row>
        <row r="30">
          <cell r="A30" t="str">
            <v>000034</v>
          </cell>
        </row>
        <row r="31">
          <cell r="A31" t="str">
            <v>000035</v>
          </cell>
        </row>
        <row r="32">
          <cell r="A32" t="str">
            <v>000036</v>
          </cell>
        </row>
        <row r="33">
          <cell r="A33" t="str">
            <v>000037</v>
          </cell>
        </row>
        <row r="34">
          <cell r="A34" t="str">
            <v>000038</v>
          </cell>
        </row>
        <row r="35">
          <cell r="A35" t="str">
            <v>000039</v>
          </cell>
        </row>
        <row r="36">
          <cell r="A36" t="str">
            <v>000040</v>
          </cell>
        </row>
        <row r="37">
          <cell r="A37" t="str">
            <v>000041</v>
          </cell>
        </row>
        <row r="38">
          <cell r="A38" t="str">
            <v>000042</v>
          </cell>
        </row>
        <row r="39">
          <cell r="A39" t="str">
            <v>000043</v>
          </cell>
        </row>
        <row r="40">
          <cell r="A40" t="str">
            <v>000044</v>
          </cell>
        </row>
        <row r="41">
          <cell r="A41" t="str">
            <v>000045</v>
          </cell>
        </row>
        <row r="42">
          <cell r="A42" t="str">
            <v>000046</v>
          </cell>
        </row>
        <row r="43">
          <cell r="A43" t="str">
            <v>000047</v>
          </cell>
        </row>
        <row r="44">
          <cell r="A44" t="str">
            <v>000048</v>
          </cell>
        </row>
        <row r="45">
          <cell r="A45" t="str">
            <v>000049</v>
          </cell>
        </row>
        <row r="46">
          <cell r="A46" t="str">
            <v>000050</v>
          </cell>
        </row>
        <row r="47">
          <cell r="A47" t="str">
            <v>000051</v>
          </cell>
        </row>
        <row r="48">
          <cell r="A48" t="str">
            <v>000052</v>
          </cell>
        </row>
        <row r="49">
          <cell r="A49" t="str">
            <v>000053</v>
          </cell>
        </row>
        <row r="50">
          <cell r="A50" t="str">
            <v>000054</v>
          </cell>
        </row>
        <row r="51">
          <cell r="A51" t="str">
            <v>000055</v>
          </cell>
        </row>
        <row r="52">
          <cell r="A52" t="str">
            <v>000056</v>
          </cell>
        </row>
        <row r="53">
          <cell r="A53" t="str">
            <v>000057</v>
          </cell>
        </row>
        <row r="54">
          <cell r="A54" t="str">
            <v>000058</v>
          </cell>
        </row>
        <row r="55">
          <cell r="A55" t="str">
            <v>000059</v>
          </cell>
        </row>
        <row r="56">
          <cell r="A56" t="str">
            <v>000060</v>
          </cell>
        </row>
        <row r="57">
          <cell r="A57" t="str">
            <v>000061</v>
          </cell>
        </row>
        <row r="58">
          <cell r="A58" t="str">
            <v>000062</v>
          </cell>
        </row>
        <row r="59">
          <cell r="A59" t="str">
            <v>000063</v>
          </cell>
        </row>
        <row r="60">
          <cell r="A60" t="str">
            <v>000064</v>
          </cell>
        </row>
        <row r="61">
          <cell r="A61" t="str">
            <v>000065</v>
          </cell>
        </row>
        <row r="62">
          <cell r="A62" t="str">
            <v>000066</v>
          </cell>
        </row>
        <row r="63">
          <cell r="A63" t="str">
            <v>000067</v>
          </cell>
        </row>
        <row r="64">
          <cell r="A64" t="str">
            <v>000068</v>
          </cell>
        </row>
        <row r="65">
          <cell r="A65" t="str">
            <v>000069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500"/>
  <sheetViews>
    <sheetView tabSelected="1" workbookViewId="0">
      <pane xSplit="2" ySplit="1" topLeftCell="N2" activePane="bottomRight" state="frozen"/>
      <selection/>
      <selection pane="topRight"/>
      <selection pane="bottomLeft"/>
      <selection pane="bottomRight" activeCell="Q3" sqref="Q3:T6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5" width="9.96428571428571" customWidth="1"/>
    <col min="6" max="6" width="13.5357142857143" customWidth="1"/>
    <col min="7" max="7" width="29.0089285714286" customWidth="1"/>
    <col min="8" max="8" width="23.3571428571429" customWidth="1"/>
    <col min="9" max="9" width="30.0625" customWidth="1"/>
    <col min="10" max="10" width="40.4732142857143" customWidth="1"/>
    <col min="11" max="11" width="25.4464285714286" customWidth="1"/>
    <col min="12" max="12" width="28.7142857142857" customWidth="1"/>
    <col min="13" max="13" width="30.0625" customWidth="1"/>
    <col min="14" max="14" width="21.875" customWidth="1"/>
    <col min="15" max="15" width="13.8392857142857" style="1" customWidth="1"/>
    <col min="16" max="16" width="13.8392857142857" customWidth="1"/>
    <col min="17" max="17" width="20.5267857142857" style="1" customWidth="1"/>
    <col min="18" max="18" width="18.4464285714286" customWidth="1"/>
    <col min="19" max="19" width="22.3125" style="1" customWidth="1"/>
    <col min="20" max="20" width="20.3839285714286" customWidth="1"/>
    <col min="21" max="21" width="18.3035714285714" customWidth="1"/>
    <col min="22" max="22" width="20.6785714285714" customWidth="1"/>
    <col min="23" max="23" width="45.2321428571429" customWidth="1"/>
  </cols>
  <sheetData>
    <row r="1" spans="1:23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0" t="s">
        <v>2</v>
      </c>
      <c r="R1" s="10"/>
      <c r="S1" s="10"/>
      <c r="T1" s="10"/>
      <c r="U1" s="10"/>
      <c r="V1" s="10"/>
      <c r="W1" s="10"/>
    </row>
    <row r="2" ht="56" customHeight="1" spans="1:23">
      <c r="A2" s="2"/>
      <c r="B2" s="4" t="s">
        <v>3</v>
      </c>
      <c r="C2" s="4" t="s">
        <v>4</v>
      </c>
      <c r="D2" s="4" t="s">
        <v>5</v>
      </c>
      <c r="E2" s="4" t="s">
        <v>6</v>
      </c>
      <c r="F2" s="8" t="s">
        <v>7</v>
      </c>
      <c r="G2" s="9" t="s">
        <v>8</v>
      </c>
      <c r="H2" s="8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8" t="s">
        <v>15</v>
      </c>
      <c r="O2" s="8" t="s">
        <v>16</v>
      </c>
      <c r="P2" s="8" t="s">
        <v>17</v>
      </c>
      <c r="Q2" s="11" t="s">
        <v>18</v>
      </c>
      <c r="R2" s="11" t="s">
        <v>19</v>
      </c>
      <c r="S2" s="11" t="s">
        <v>20</v>
      </c>
      <c r="T2" s="11" t="s">
        <v>21</v>
      </c>
      <c r="U2" s="11" t="s">
        <v>22</v>
      </c>
      <c r="V2" s="21" t="s">
        <v>23</v>
      </c>
      <c r="W2" s="21" t="s">
        <v>24</v>
      </c>
    </row>
    <row r="3" ht="18" spans="1:22">
      <c r="A3" s="5">
        <v>44523</v>
      </c>
      <c r="B3" s="6">
        <v>35.24</v>
      </c>
      <c r="C3" s="6">
        <v>33.15</v>
      </c>
      <c r="D3" s="6">
        <v>35.36</v>
      </c>
      <c r="E3" s="6">
        <v>33.1</v>
      </c>
      <c r="F3" s="6">
        <v>32.53</v>
      </c>
      <c r="G3" s="6">
        <f>F3/(1-VLOOKUP([1]交易计划及执行表!A6,[1]交易计划及执行表!A4:BL10001,43,FALSE))</f>
        <v>34.12</v>
      </c>
      <c r="H3" s="6">
        <f>G3+G3*VLOOKUP([1]交易计划及执行表!A6,[1]交易计划及执行表!A4:BL1000,43,FALSE)*2</f>
        <v>37.3</v>
      </c>
      <c r="I3" s="7" t="s">
        <v>25</v>
      </c>
      <c r="J3" s="7" t="s">
        <v>25</v>
      </c>
      <c r="K3" s="7" t="s">
        <v>25</v>
      </c>
      <c r="L3" s="7" t="s">
        <v>25</v>
      </c>
      <c r="M3" s="7" t="str">
        <f>IF(B3&gt;(D3-(D3-C3)/3),"上部",IF(B3&gt;=(E3+(D3-C3)/3),"中部","下部"))</f>
        <v>上部</v>
      </c>
      <c r="N3" s="7" t="s">
        <v>25</v>
      </c>
      <c r="O3" s="6">
        <v>36.8</v>
      </c>
      <c r="P3" s="7">
        <v>1</v>
      </c>
      <c r="Q3" s="12" t="s">
        <v>26</v>
      </c>
      <c r="R3" s="13">
        <f>O5/VLOOKUP([1]交易计划及执行表!A6,[1]交易计划及执行表!A4:BL10001,45,FALSE)</f>
        <v>1.02111734830259</v>
      </c>
      <c r="S3" s="14">
        <f>(B3-VLOOKUP([1]交易计划及执行表!A6,[1]交易计划及执行表!A4:BL10001,48,FALSE))/VLOOKUP([1]交易计划及执行表!A6,[1]交易计划及执行表!A4:BL10001,48,FALSE)</f>
        <v>0.0447672694930331</v>
      </c>
      <c r="T3" s="12" t="s">
        <v>27</v>
      </c>
      <c r="U3" s="22">
        <v>0.005</v>
      </c>
      <c r="V3" s="7"/>
    </row>
    <row r="4" spans="1:22">
      <c r="A4" s="5">
        <v>44524</v>
      </c>
      <c r="B4" s="6">
        <v>34.44</v>
      </c>
      <c r="C4" s="6">
        <v>35.1</v>
      </c>
      <c r="D4" s="6">
        <v>35.13</v>
      </c>
      <c r="E4" s="6">
        <v>34.38</v>
      </c>
      <c r="F4" s="6">
        <v>33.73</v>
      </c>
      <c r="G4" s="6">
        <f>F4/(1-VLOOKUP([1]交易计划及执行表!A6,[1]交易计划及执行表!A4:BL10002,43,FALSE))</f>
        <v>35.3786535505687</v>
      </c>
      <c r="H4" s="6">
        <f>G4+G4*VLOOKUP([1]交易计划及执行表!A6,[1]交易计划及执行表!A4:BL1000,43,FALSE)*2</f>
        <v>38.6759606517061</v>
      </c>
      <c r="I4" s="7" t="s">
        <v>25</v>
      </c>
      <c r="J4" s="7" t="s">
        <v>25</v>
      </c>
      <c r="K4" s="7" t="s">
        <v>25</v>
      </c>
      <c r="L4" s="7" t="s">
        <v>25</v>
      </c>
      <c r="M4" s="7" t="str">
        <f>IF(B4&gt;(D4-(D4-C4)/3),"上部",IF(B4&gt;(E4+(D4-C4)/3),"中部","下部"))</f>
        <v>中部</v>
      </c>
      <c r="N4" s="7" t="s">
        <v>25</v>
      </c>
      <c r="O4" s="6">
        <v>39.09</v>
      </c>
      <c r="P4" s="7">
        <v>1</v>
      </c>
      <c r="Q4" s="15">
        <v>1</v>
      </c>
      <c r="R4" s="16">
        <f>O4/VLOOKUP([1]交易计划及执行表!A6,[1]交易计划及执行表!A4:BL10001,45,FALSE)</f>
        <v>1.04490777866881</v>
      </c>
      <c r="S4" s="17">
        <f>(B4-VLOOKUP([1]交易计划及执行表!A6,[1]交易计划及执行表!A4:BL10001,48,FALSE))/VLOOKUP([1]交易计划及执行表!A6,[1]交易计划及执行表!A4:BL10001,48,FALSE)</f>
        <v>0.0210495108212274</v>
      </c>
      <c r="T4" s="18">
        <f>(D4-D3)/D3</f>
        <v>-0.00650452488687774</v>
      </c>
      <c r="U4" s="7"/>
      <c r="V4" s="7"/>
    </row>
    <row r="5" spans="1:22">
      <c r="A5" s="5">
        <v>44525</v>
      </c>
      <c r="B5" s="6">
        <v>37</v>
      </c>
      <c r="C5" s="6">
        <v>34.6</v>
      </c>
      <c r="D5" s="6">
        <v>37.6</v>
      </c>
      <c r="E5" s="6">
        <v>34.6</v>
      </c>
      <c r="F5" s="6">
        <v>33.73</v>
      </c>
      <c r="G5" s="6">
        <f>F5/(1-VLOOKUP([1]交易计划及执行表!A6,[1]交易计划及执行表!A4:BL10002,43,FALSE))</f>
        <v>35.3786535505687</v>
      </c>
      <c r="H5" s="6">
        <f>G5+G5*VLOOKUP([1]交易计划及执行表!A6,[1]交易计划及执行表!A4:BL1000,43,FALSE)*2</f>
        <v>38.6759606517061</v>
      </c>
      <c r="I5" s="7" t="s">
        <v>25</v>
      </c>
      <c r="J5" s="7" t="s">
        <v>25</v>
      </c>
      <c r="K5" s="7" t="s">
        <v>25</v>
      </c>
      <c r="L5" s="7" t="s">
        <v>25</v>
      </c>
      <c r="M5" s="7" t="str">
        <f>IF(B5&gt;(D5-(D5-C5)/3),"上部",IF(B5&gt;(E5+(D5-C5)/3),"中部","下部"))</f>
        <v>上部</v>
      </c>
      <c r="N5" s="7" t="s">
        <v>25</v>
      </c>
      <c r="O5" s="6">
        <v>38.2</v>
      </c>
      <c r="P5" s="7">
        <v>2</v>
      </c>
      <c r="Q5" s="19">
        <v>2</v>
      </c>
      <c r="R5" s="20">
        <f>O5/VLOOKUP([1]交易计划及执行表!A6,[1]交易计划及执行表!A4:BL10001,45,FALSE)</f>
        <v>1.02111734830259</v>
      </c>
      <c r="S5" s="18">
        <f>(B5-VLOOKUP([1]交易计划及执行表!A6,[1]交易计划及执行表!A4:BL10001,48,FALSE))/VLOOKUP([1]交易计划及执行表!A6,[1]交易计划及执行表!A4:BL10001,48,FALSE)</f>
        <v>0.0969463385710051</v>
      </c>
      <c r="T5" s="18">
        <f>(D5-D4)/D4</f>
        <v>0.0703102761172786</v>
      </c>
      <c r="U5" s="7"/>
      <c r="V5" s="7"/>
    </row>
    <row r="6" spans="1:22">
      <c r="A6" s="5">
        <v>44526</v>
      </c>
      <c r="B6" s="6">
        <v>36.81</v>
      </c>
      <c r="C6" s="6">
        <v>37</v>
      </c>
      <c r="D6" s="6">
        <v>37.25</v>
      </c>
      <c r="E6" s="6">
        <v>36.34</v>
      </c>
      <c r="F6" s="6">
        <v>33.73</v>
      </c>
      <c r="G6" s="6">
        <f>F6/(1-VLOOKUP([1]交易计划及执行表!A6,[1]交易计划及执行表!A4:BL10002,43,FALSE))</f>
        <v>35.3786535505687</v>
      </c>
      <c r="H6" s="6">
        <f>G6+G6*VLOOKUP([1]交易计划及执行表!A6,[1]交易计划及执行表!A4:BL1000,43,FALSE)*2</f>
        <v>38.6759606517061</v>
      </c>
      <c r="I6" s="7" t="s">
        <v>25</v>
      </c>
      <c r="J6" s="7" t="s">
        <v>25</v>
      </c>
      <c r="K6" s="7" t="s">
        <v>25</v>
      </c>
      <c r="L6" s="7" t="s">
        <v>25</v>
      </c>
      <c r="M6" s="7" t="str">
        <f>IF(B6&gt;(D6-(D6-C6)/3),"上部",IF(B6&gt;(E6+(D6-C6)/3),"中部","下部"))</f>
        <v>中部</v>
      </c>
      <c r="N6" s="7" t="s">
        <v>25</v>
      </c>
      <c r="O6" s="6">
        <v>41.04</v>
      </c>
      <c r="P6" s="7">
        <v>2</v>
      </c>
      <c r="Q6" s="19">
        <v>2</v>
      </c>
      <c r="R6" s="20">
        <f>O6/VLOOKUP([1]交易计划及执行表!A6,[1]交易计划及执行表!A4:BL10001,45,FALSE)</f>
        <v>1.09703287890938</v>
      </c>
      <c r="S6" s="18">
        <f>(B6-VLOOKUP([1]交易计划及执行表!A6,[1]交易计划及执行表!A4:BL10001,48,FALSE))/VLOOKUP([1]交易计划及执行表!A6,[1]交易计划及执行表!A4:BL10001,48,FALSE)</f>
        <v>0.0913133708864514</v>
      </c>
      <c r="T6" s="18">
        <f>(D6-D5)/D5</f>
        <v>-0.00930851063829791</v>
      </c>
      <c r="U6" s="7"/>
      <c r="V6" s="7"/>
    </row>
    <row r="7" spans="1:22">
      <c r="A7" s="5">
        <v>44527</v>
      </c>
      <c r="B7" s="6"/>
      <c r="C7" s="6"/>
      <c r="D7" s="6"/>
      <c r="E7" s="6"/>
      <c r="F7" s="6"/>
      <c r="G7" s="6"/>
      <c r="H7" s="6"/>
      <c r="I7" s="7"/>
      <c r="J7" s="7"/>
      <c r="K7" s="7"/>
      <c r="L7" s="7"/>
      <c r="M7" s="7"/>
      <c r="N7" s="7"/>
      <c r="O7" s="6"/>
      <c r="P7" s="7"/>
      <c r="Q7" s="7"/>
      <c r="R7" s="6"/>
      <c r="S7" s="7"/>
      <c r="T7" s="7"/>
      <c r="U7" s="7"/>
      <c r="V7" s="7"/>
    </row>
    <row r="8" spans="1:22">
      <c r="A8" s="5">
        <v>44528</v>
      </c>
      <c r="B8" s="6"/>
      <c r="C8" s="6"/>
      <c r="D8" s="6"/>
      <c r="E8" s="6"/>
      <c r="F8" s="6"/>
      <c r="G8" s="6"/>
      <c r="H8" s="6"/>
      <c r="I8" s="7"/>
      <c r="J8" s="7"/>
      <c r="K8" s="7"/>
      <c r="L8" s="7"/>
      <c r="M8" s="7"/>
      <c r="N8" s="7"/>
      <c r="O8" s="6"/>
      <c r="P8" s="7"/>
      <c r="Q8" s="7"/>
      <c r="R8" s="6"/>
      <c r="S8" s="7"/>
      <c r="T8" s="7"/>
      <c r="U8" s="7"/>
      <c r="V8" s="7"/>
    </row>
    <row r="9" spans="1:22">
      <c r="A9" s="5">
        <v>44529</v>
      </c>
      <c r="B9" s="6"/>
      <c r="C9" s="6"/>
      <c r="D9" s="6"/>
      <c r="E9" s="6"/>
      <c r="F9" s="6"/>
      <c r="G9" s="6"/>
      <c r="H9" s="6"/>
      <c r="I9" s="7"/>
      <c r="J9" s="7"/>
      <c r="K9" s="7"/>
      <c r="L9" s="7"/>
      <c r="M9" s="7"/>
      <c r="N9" s="7"/>
      <c r="O9" s="6"/>
      <c r="P9" s="7"/>
      <c r="Q9" s="7"/>
      <c r="R9" s="6"/>
      <c r="S9" s="7"/>
      <c r="T9" s="7"/>
      <c r="U9" s="7"/>
      <c r="V9" s="7"/>
    </row>
    <row r="10" spans="1:22">
      <c r="A10" s="5">
        <v>44530</v>
      </c>
      <c r="B10" s="6"/>
      <c r="C10" s="6"/>
      <c r="D10" s="6"/>
      <c r="E10" s="6"/>
      <c r="F10" s="6"/>
      <c r="G10" s="6"/>
      <c r="H10" s="6"/>
      <c r="I10" s="7"/>
      <c r="J10" s="7"/>
      <c r="K10" s="7"/>
      <c r="L10" s="7"/>
      <c r="M10" s="7"/>
      <c r="N10" s="7"/>
      <c r="O10" s="6"/>
      <c r="P10" s="7"/>
      <c r="Q10" s="7"/>
      <c r="R10" s="6"/>
      <c r="S10" s="7"/>
      <c r="T10" s="7"/>
      <c r="U10" s="7"/>
      <c r="V10" s="7"/>
    </row>
    <row r="11" spans="1:22">
      <c r="A11" s="5">
        <v>44531</v>
      </c>
      <c r="B11" s="6"/>
      <c r="C11" s="6"/>
      <c r="D11" s="6"/>
      <c r="E11" s="6"/>
      <c r="F11" s="6"/>
      <c r="G11" s="6"/>
      <c r="H11" s="6"/>
      <c r="I11" s="7"/>
      <c r="J11" s="7"/>
      <c r="K11" s="7"/>
      <c r="L11" s="7"/>
      <c r="M11" s="7"/>
      <c r="N11" s="7"/>
      <c r="O11" s="6"/>
      <c r="P11" s="7"/>
      <c r="Q11" s="7"/>
      <c r="R11" s="6"/>
      <c r="S11" s="7"/>
      <c r="T11" s="7"/>
      <c r="U11" s="7"/>
      <c r="V11" s="7"/>
    </row>
    <row r="12" spans="1:22">
      <c r="A12" s="5">
        <v>44532</v>
      </c>
      <c r="B12" s="6"/>
      <c r="C12" s="6"/>
      <c r="D12" s="6"/>
      <c r="E12" s="6"/>
      <c r="F12" s="6"/>
      <c r="G12" s="6"/>
      <c r="H12" s="6"/>
      <c r="I12" s="7"/>
      <c r="J12" s="7"/>
      <c r="K12" s="7"/>
      <c r="L12" s="7"/>
      <c r="M12" s="7"/>
      <c r="N12" s="7"/>
      <c r="O12" s="6"/>
      <c r="P12" s="7"/>
      <c r="Q12" s="7"/>
      <c r="R12" s="6"/>
      <c r="S12" s="7"/>
      <c r="T12" s="7"/>
      <c r="U12" s="7"/>
      <c r="V12" s="7"/>
    </row>
    <row r="13" spans="1:22">
      <c r="A13" s="5">
        <v>44533</v>
      </c>
      <c r="B13" s="6"/>
      <c r="C13" s="6"/>
      <c r="D13" s="6"/>
      <c r="E13" s="6"/>
      <c r="F13" s="6"/>
      <c r="G13" s="6"/>
      <c r="H13" s="6"/>
      <c r="I13" s="7"/>
      <c r="J13" s="7"/>
      <c r="K13" s="7"/>
      <c r="L13" s="7"/>
      <c r="M13" s="7"/>
      <c r="N13" s="7"/>
      <c r="O13" s="6"/>
      <c r="P13" s="7"/>
      <c r="Q13" s="7"/>
      <c r="R13" s="6"/>
      <c r="S13" s="7"/>
      <c r="T13" s="7"/>
      <c r="U13" s="7"/>
      <c r="V13" s="7"/>
    </row>
    <row r="14" spans="1:22">
      <c r="A14" s="5">
        <v>44534</v>
      </c>
      <c r="B14" s="6"/>
      <c r="C14" s="6"/>
      <c r="D14" s="6"/>
      <c r="E14" s="6"/>
      <c r="F14" s="6"/>
      <c r="G14" s="6"/>
      <c r="H14" s="6"/>
      <c r="I14" s="7"/>
      <c r="J14" s="7"/>
      <c r="K14" s="7"/>
      <c r="L14" s="7"/>
      <c r="M14" s="7"/>
      <c r="N14" s="7"/>
      <c r="O14" s="6"/>
      <c r="P14" s="7"/>
      <c r="Q14" s="7"/>
      <c r="R14" s="6"/>
      <c r="S14" s="7"/>
      <c r="T14" s="7"/>
      <c r="U14" s="7"/>
      <c r="V14" s="7"/>
    </row>
    <row r="15" spans="1:22">
      <c r="A15" s="5">
        <v>44535</v>
      </c>
      <c r="B15" s="6"/>
      <c r="C15" s="6"/>
      <c r="D15" s="6"/>
      <c r="E15" s="6"/>
      <c r="F15" s="6"/>
      <c r="G15" s="6"/>
      <c r="H15" s="6"/>
      <c r="I15" s="7"/>
      <c r="J15" s="7"/>
      <c r="K15" s="7"/>
      <c r="L15" s="7"/>
      <c r="M15" s="7"/>
      <c r="N15" s="7"/>
      <c r="O15" s="6"/>
      <c r="P15" s="7"/>
      <c r="Q15" s="7"/>
      <c r="R15" s="6"/>
      <c r="S15" s="7"/>
      <c r="T15" s="7"/>
      <c r="U15" s="7"/>
      <c r="V15" s="7"/>
    </row>
    <row r="16" spans="1:22">
      <c r="A16" s="5">
        <v>44536</v>
      </c>
      <c r="B16" s="6"/>
      <c r="C16" s="6"/>
      <c r="D16" s="6"/>
      <c r="E16" s="6"/>
      <c r="F16" s="6"/>
      <c r="G16" s="6"/>
      <c r="H16" s="6"/>
      <c r="I16" s="7"/>
      <c r="J16" s="7"/>
      <c r="K16" s="7"/>
      <c r="L16" s="7"/>
      <c r="M16" s="7"/>
      <c r="N16" s="7"/>
      <c r="O16" s="6"/>
      <c r="P16" s="7"/>
      <c r="Q16" s="7"/>
      <c r="R16" s="6"/>
      <c r="S16" s="7"/>
      <c r="T16" s="7"/>
      <c r="U16" s="7"/>
      <c r="V16" s="7"/>
    </row>
    <row r="17" spans="1:22">
      <c r="A17" s="5">
        <v>44537</v>
      </c>
      <c r="B17" s="6"/>
      <c r="C17" s="6"/>
      <c r="D17" s="6"/>
      <c r="E17" s="6"/>
      <c r="F17" s="6"/>
      <c r="G17" s="6"/>
      <c r="H17" s="6"/>
      <c r="I17" s="7"/>
      <c r="J17" s="7"/>
      <c r="K17" s="7"/>
      <c r="L17" s="7"/>
      <c r="M17" s="7"/>
      <c r="N17" s="7"/>
      <c r="O17" s="6"/>
      <c r="P17" s="7"/>
      <c r="Q17" s="7"/>
      <c r="R17" s="6"/>
      <c r="S17" s="7"/>
      <c r="T17" s="7"/>
      <c r="U17" s="7"/>
      <c r="V17" s="7"/>
    </row>
    <row r="18" spans="1:22">
      <c r="A18" s="5">
        <v>44538</v>
      </c>
      <c r="B18" s="6"/>
      <c r="C18" s="6"/>
      <c r="D18" s="6"/>
      <c r="E18" s="6"/>
      <c r="F18" s="6"/>
      <c r="G18" s="6"/>
      <c r="H18" s="6"/>
      <c r="I18" s="7"/>
      <c r="J18" s="7"/>
      <c r="K18" s="7"/>
      <c r="L18" s="7"/>
      <c r="M18" s="7"/>
      <c r="N18" s="7"/>
      <c r="O18" s="6"/>
      <c r="P18" s="7"/>
      <c r="Q18" s="7"/>
      <c r="R18" s="6"/>
      <c r="S18" s="7"/>
      <c r="T18" s="7"/>
      <c r="U18" s="7"/>
      <c r="V18" s="7"/>
    </row>
    <row r="19" spans="1:22">
      <c r="A19" s="5">
        <v>44539</v>
      </c>
      <c r="B19" s="6"/>
      <c r="C19" s="6"/>
      <c r="D19" s="6"/>
      <c r="E19" s="6"/>
      <c r="F19" s="6"/>
      <c r="G19" s="6"/>
      <c r="H19" s="6"/>
      <c r="I19" s="7"/>
      <c r="J19" s="7"/>
      <c r="K19" s="7"/>
      <c r="L19" s="7"/>
      <c r="M19" s="7"/>
      <c r="N19" s="7"/>
      <c r="O19" s="6"/>
      <c r="P19" s="7"/>
      <c r="Q19" s="7"/>
      <c r="R19" s="6"/>
      <c r="S19" s="7"/>
      <c r="T19" s="7"/>
      <c r="U19" s="7"/>
      <c r="V19" s="7"/>
    </row>
    <row r="20" spans="1:22">
      <c r="A20" s="5">
        <v>44540</v>
      </c>
      <c r="B20" s="6"/>
      <c r="C20" s="6"/>
      <c r="D20" s="6"/>
      <c r="E20" s="6"/>
      <c r="F20" s="6"/>
      <c r="G20" s="6"/>
      <c r="H20" s="6"/>
      <c r="I20" s="7"/>
      <c r="J20" s="7"/>
      <c r="K20" s="7"/>
      <c r="L20" s="7"/>
      <c r="M20" s="7"/>
      <c r="N20" s="7"/>
      <c r="O20" s="6"/>
      <c r="P20" s="7"/>
      <c r="Q20" s="7"/>
      <c r="R20" s="6"/>
      <c r="S20" s="7"/>
      <c r="T20" s="7"/>
      <c r="U20" s="7"/>
      <c r="V20" s="7"/>
    </row>
    <row r="21" spans="1:22">
      <c r="A21" s="5">
        <v>44541</v>
      </c>
      <c r="B21" s="6"/>
      <c r="C21" s="6"/>
      <c r="D21" s="6"/>
      <c r="E21" s="6"/>
      <c r="F21" s="6"/>
      <c r="G21" s="6"/>
      <c r="H21" s="6"/>
      <c r="I21" s="7"/>
      <c r="J21" s="7"/>
      <c r="K21" s="7"/>
      <c r="L21" s="7"/>
      <c r="M21" s="7"/>
      <c r="N21" s="7"/>
      <c r="O21" s="6"/>
      <c r="P21" s="7"/>
      <c r="Q21" s="7"/>
      <c r="R21" s="6"/>
      <c r="S21" s="7"/>
      <c r="T21" s="7"/>
      <c r="U21" s="7"/>
      <c r="V21" s="7"/>
    </row>
    <row r="22" spans="1:22">
      <c r="A22" s="5">
        <v>44542</v>
      </c>
      <c r="B22" s="6"/>
      <c r="C22" s="6"/>
      <c r="D22" s="6"/>
      <c r="E22" s="6"/>
      <c r="F22" s="6"/>
      <c r="G22" s="6"/>
      <c r="H22" s="6"/>
      <c r="I22" s="7"/>
      <c r="J22" s="7"/>
      <c r="K22" s="7"/>
      <c r="L22" s="7"/>
      <c r="M22" s="7"/>
      <c r="N22" s="7"/>
      <c r="O22" s="6"/>
      <c r="P22" s="7"/>
      <c r="Q22" s="7"/>
      <c r="R22" s="6"/>
      <c r="S22" s="7"/>
      <c r="T22" s="7"/>
      <c r="U22" s="7"/>
      <c r="V22" s="7"/>
    </row>
    <row r="23" spans="1:22">
      <c r="A23" s="5">
        <v>44543</v>
      </c>
      <c r="B23" s="6"/>
      <c r="C23" s="6"/>
      <c r="D23" s="6"/>
      <c r="E23" s="6"/>
      <c r="F23" s="6"/>
      <c r="G23" s="6"/>
      <c r="H23" s="6"/>
      <c r="I23" s="7"/>
      <c r="J23" s="7"/>
      <c r="K23" s="7"/>
      <c r="L23" s="7"/>
      <c r="M23" s="7"/>
      <c r="N23" s="7"/>
      <c r="O23" s="6"/>
      <c r="P23" s="7"/>
      <c r="Q23" s="7"/>
      <c r="R23" s="6"/>
      <c r="S23" s="7"/>
      <c r="T23" s="7"/>
      <c r="U23" s="7"/>
      <c r="V23" s="7"/>
    </row>
    <row r="24" spans="1:22">
      <c r="A24" s="5">
        <v>44544</v>
      </c>
      <c r="B24" s="6"/>
      <c r="C24" s="6"/>
      <c r="D24" s="6"/>
      <c r="E24" s="6"/>
      <c r="F24" s="6"/>
      <c r="G24" s="6"/>
      <c r="H24" s="6"/>
      <c r="I24" s="7"/>
      <c r="J24" s="7"/>
      <c r="K24" s="7"/>
      <c r="L24" s="7"/>
      <c r="M24" s="7"/>
      <c r="N24" s="7"/>
      <c r="O24" s="7"/>
      <c r="P24" s="7"/>
      <c r="Q24" s="7"/>
      <c r="R24" s="6"/>
      <c r="S24" s="7"/>
      <c r="T24" s="7"/>
      <c r="U24" s="7"/>
      <c r="V24" s="7"/>
    </row>
    <row r="25" spans="1:22">
      <c r="A25" s="5">
        <v>44545</v>
      </c>
      <c r="B25" s="6"/>
      <c r="C25" s="6"/>
      <c r="D25" s="6"/>
      <c r="E25" s="6"/>
      <c r="F25" s="6"/>
      <c r="G25" s="6"/>
      <c r="H25" s="6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22">
      <c r="A26" s="5">
        <v>44546</v>
      </c>
      <c r="B26" s="6"/>
      <c r="C26" s="6"/>
      <c r="D26" s="6"/>
      <c r="E26" s="6"/>
      <c r="F26" s="6"/>
      <c r="G26" s="6"/>
      <c r="H26" s="6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1:22">
      <c r="A27" s="5">
        <v>44547</v>
      </c>
      <c r="B27" s="6"/>
      <c r="C27" s="6"/>
      <c r="D27" s="6"/>
      <c r="E27" s="6"/>
      <c r="F27" s="6"/>
      <c r="G27" s="6"/>
      <c r="H27" s="6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2">
      <c r="A28" s="5">
        <v>44548</v>
      </c>
      <c r="B28" s="6"/>
      <c r="C28" s="6"/>
      <c r="D28" s="6"/>
      <c r="E28" s="6"/>
      <c r="F28" s="6"/>
      <c r="G28" s="6"/>
      <c r="H28" s="6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22">
      <c r="A29" s="5">
        <v>44549</v>
      </c>
      <c r="B29" s="6"/>
      <c r="C29" s="6"/>
      <c r="D29" s="6"/>
      <c r="E29" s="6"/>
      <c r="F29" s="6"/>
      <c r="G29" s="6"/>
      <c r="H29" s="6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2">
      <c r="A30" s="5">
        <v>44550</v>
      </c>
      <c r="B30" s="6"/>
      <c r="C30" s="6"/>
      <c r="D30" s="6"/>
      <c r="E30" s="6"/>
      <c r="F30" s="6"/>
      <c r="G30" s="6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1:22">
      <c r="A31" s="5">
        <v>44551</v>
      </c>
      <c r="B31" s="6"/>
      <c r="C31" s="6"/>
      <c r="D31" s="6"/>
      <c r="E31" s="6"/>
      <c r="F31" s="6"/>
      <c r="G31" s="6"/>
      <c r="H31" s="6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1:22">
      <c r="A32" s="5">
        <v>44552</v>
      </c>
      <c r="B32" s="6"/>
      <c r="C32" s="6"/>
      <c r="D32" s="6"/>
      <c r="E32" s="6"/>
      <c r="F32" s="6"/>
      <c r="G32" s="6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1:22">
      <c r="A33" s="5">
        <v>44553</v>
      </c>
      <c r="B33" s="6"/>
      <c r="C33" s="6"/>
      <c r="D33" s="6"/>
      <c r="E33" s="6"/>
      <c r="F33" s="6"/>
      <c r="G33" s="6"/>
      <c r="H33" s="6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spans="1:22">
      <c r="A34" s="5">
        <v>44554</v>
      </c>
      <c r="B34" s="6"/>
      <c r="C34" s="6"/>
      <c r="D34" s="6"/>
      <c r="E34" s="6"/>
      <c r="F34" s="6"/>
      <c r="G34" s="6"/>
      <c r="H34" s="6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spans="1:22">
      <c r="A35" s="5">
        <v>44555</v>
      </c>
      <c r="B35" s="6"/>
      <c r="C35" s="6"/>
      <c r="D35" s="6"/>
      <c r="E35" s="6"/>
      <c r="F35" s="6"/>
      <c r="G35" s="6"/>
      <c r="H35" s="6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spans="1:22">
      <c r="A36" s="5">
        <v>44556</v>
      </c>
      <c r="B36" s="6"/>
      <c r="C36" s="6"/>
      <c r="D36" s="6"/>
      <c r="E36" s="6"/>
      <c r="F36" s="6"/>
      <c r="G36" s="6"/>
      <c r="H36" s="6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spans="1:22">
      <c r="A37" s="5">
        <v>44557</v>
      </c>
      <c r="B37" s="6"/>
      <c r="C37" s="6"/>
      <c r="D37" s="6"/>
      <c r="E37" s="6"/>
      <c r="F37" s="6"/>
      <c r="G37" s="6"/>
      <c r="H37" s="6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spans="1:22">
      <c r="A38" s="5">
        <v>44558</v>
      </c>
      <c r="B38" s="6"/>
      <c r="C38" s="6"/>
      <c r="D38" s="6"/>
      <c r="E38" s="6"/>
      <c r="F38" s="6"/>
      <c r="G38" s="6"/>
      <c r="H38" s="6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spans="1:2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spans="1:2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spans="1:2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spans="1:2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spans="1:2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spans="1:2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spans="1:2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spans="1:2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spans="1:2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spans="1:2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spans="1:2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spans="1:2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spans="1:2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spans="1:2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spans="1:2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spans="1:2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spans="1:2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spans="1:2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spans="1:2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spans="1:2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spans="1:2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spans="1:2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spans="1:2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spans="1:2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spans="1:2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spans="1:2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spans="1:2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spans="1:2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spans="1:2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spans="1:2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spans="1:2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spans="1:2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spans="1:2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spans="1:2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spans="1:2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spans="1:2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spans="1:2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spans="1:2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spans="1:2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spans="1:2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spans="1:2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spans="1:2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spans="1:2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spans="1:2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spans="1:2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spans="1:2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spans="1:2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spans="1:2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 spans="1:2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spans="1:2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spans="1:2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 spans="1:2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 spans="1:2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spans="1:2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spans="1:2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 spans="1:2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 spans="1:2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 spans="1:2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 spans="1:2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 spans="1:2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 spans="1:2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 spans="1:2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 spans="1:2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1:2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spans="1:2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spans="1:2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spans="1:2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spans="1:2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 spans="1:2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 spans="1:2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 spans="1:2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 spans="1:2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spans="1:2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spans="1:2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spans="1:2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 spans="1:2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 spans="1:2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 spans="1:2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 spans="1:2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 spans="1:2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 spans="1:2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 spans="1:2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 spans="1:2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 spans="1: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 spans="1:2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 spans="1:2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 spans="1:2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 spans="1:2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 spans="1:2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 spans="1:2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 spans="1:2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 spans="1:2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 spans="1:2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 spans="1:2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 spans="1:2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 spans="1:2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 spans="1:2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 spans="1:2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 spans="1:2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 spans="1:2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 spans="1:2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 spans="1:2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 spans="1:2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 spans="1:2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 spans="1:2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 spans="1:2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 spans="1:2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 spans="1:2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 spans="1:2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 spans="1:2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 spans="1:2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 spans="1:2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 spans="1:2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 spans="1:2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 spans="1:2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 spans="1:2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 spans="1:2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 spans="1:2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 spans="1:2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 spans="1:2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 spans="1:2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 spans="1:2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 spans="1:2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 spans="1:2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 spans="1:2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 spans="1:2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 spans="1:2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 spans="1:2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 spans="1:2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 spans="1:2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 spans="1:2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 spans="1:2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 spans="1:2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 spans="1:2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 spans="1:2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 spans="1:2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 spans="1:2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 spans="1:2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 spans="1:2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 spans="1:2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 spans="1:2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 spans="1:2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 spans="1:2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 spans="1:2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 spans="1:2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 spans="1:2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 spans="1:2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 spans="1:2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 spans="1:2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 spans="1:2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 spans="1:2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 spans="1:2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 spans="1:2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 spans="1:2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 spans="1:2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 spans="1:2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 spans="1:2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 spans="1:2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 spans="1:2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 spans="1:2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</row>
    <row r="199" spans="1:2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 spans="1:2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 spans="1:2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</row>
    <row r="202" spans="1:2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 spans="1:2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 spans="1:2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 spans="1:2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 spans="1:2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 spans="1:2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 spans="1:2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 spans="1:2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 spans="1:2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 spans="1:2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 spans="1:2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 spans="1:2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 spans="1:2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 spans="1:2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 spans="1:2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 spans="1:2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 spans="1:2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 spans="1:2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 spans="1:2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 spans="1:2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 spans="1: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</row>
    <row r="223" spans="1:2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 spans="1:2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 spans="1:2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 spans="1:2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 spans="1:2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 spans="1:2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 spans="1:2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 spans="1:2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 spans="1:2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</row>
    <row r="232" spans="1:2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 spans="1:2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</row>
    <row r="234" spans="1:2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 spans="1:2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</row>
    <row r="236" spans="1:2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</row>
    <row r="237" spans="1:2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</row>
    <row r="238" spans="1:2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</row>
    <row r="239" spans="1:2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</row>
    <row r="240" spans="1:2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</row>
    <row r="241" spans="1:2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 spans="1:2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 spans="1:2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</row>
    <row r="244" spans="1:2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</row>
    <row r="245" spans="1:2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</row>
    <row r="246" spans="1:2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</row>
    <row r="247" spans="1:2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 spans="1:2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 spans="1:2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 spans="1:2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 spans="1:2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 spans="1:2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</row>
    <row r="253" spans="1:2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</row>
    <row r="254" spans="1:2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</row>
    <row r="255" spans="1:2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</row>
    <row r="256" spans="1:2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</row>
    <row r="257" spans="1:2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</row>
    <row r="258" spans="1:2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</row>
    <row r="259" spans="1:2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</row>
    <row r="260" spans="1:2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</row>
    <row r="261" spans="1:2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</row>
    <row r="262" spans="1:2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</row>
    <row r="263" spans="1:2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</row>
    <row r="264" spans="1:2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</row>
    <row r="265" spans="1:2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</row>
    <row r="266" spans="1:2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</row>
    <row r="267" spans="1:2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</row>
    <row r="268" spans="1:2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</row>
    <row r="269" spans="1:2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</row>
    <row r="270" spans="1:2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</row>
    <row r="271" spans="1:2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</row>
    <row r="272" spans="1:2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</row>
    <row r="273" spans="1:2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</row>
    <row r="274" spans="1:2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</row>
    <row r="275" spans="1:2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</row>
    <row r="276" spans="1:2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</row>
    <row r="277" spans="1:2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</row>
    <row r="278" spans="1:2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 spans="1:2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</row>
    <row r="280" spans="1:2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</row>
    <row r="281" spans="1:2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</row>
    <row r="282" spans="1:2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</row>
    <row r="283" spans="1:2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</row>
    <row r="284" spans="1:2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</row>
    <row r="285" spans="1:2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</row>
    <row r="286" spans="1:2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</row>
    <row r="287" spans="1:2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</row>
    <row r="288" spans="1:2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</row>
    <row r="289" spans="1:2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</row>
    <row r="290" spans="1:2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</row>
    <row r="291" spans="1:2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 spans="1:2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</row>
    <row r="293" spans="1:2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</row>
    <row r="294" spans="1:2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</row>
    <row r="295" spans="1:2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</row>
    <row r="296" spans="1:2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</row>
    <row r="297" spans="1:2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</row>
    <row r="298" spans="1:2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</row>
    <row r="299" spans="1:2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</row>
    <row r="300" spans="1:2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</row>
    <row r="301" spans="1:2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</row>
    <row r="302" spans="1:2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</row>
    <row r="303" spans="1:2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</row>
    <row r="304" spans="1:2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</row>
    <row r="305" spans="1:2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</row>
    <row r="306" spans="1:2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</row>
    <row r="307" spans="1:2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</row>
    <row r="308" spans="1:2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</row>
    <row r="309" spans="1:2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</row>
    <row r="310" spans="1:2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</row>
    <row r="311" spans="1:2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 spans="1:2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 spans="1:2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</row>
    <row r="314" spans="1:2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</row>
    <row r="315" spans="1:2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</row>
    <row r="316" spans="1:2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 spans="1:2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 spans="1:2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 spans="1:2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 spans="1:2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 spans="1:2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</row>
    <row r="322" spans="1: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</row>
    <row r="323" spans="1:2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</row>
    <row r="324" spans="1:2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</row>
    <row r="325" spans="1:2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</row>
    <row r="326" spans="1:2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</row>
    <row r="327" spans="1:2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</row>
    <row r="328" spans="1:2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</row>
    <row r="329" spans="1:2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 spans="1:2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 spans="1:2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 spans="1:2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 spans="1:2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 spans="1:2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 spans="1:2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 spans="1:2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</row>
    <row r="337" spans="1:2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</row>
    <row r="338" spans="1:2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 spans="1:2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 spans="1:2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 spans="1:2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 spans="1:2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 spans="1:2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</row>
    <row r="344" spans="1:2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 spans="1:2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 spans="1:2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 spans="1:2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 spans="1:2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</row>
    <row r="349" spans="1:2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</row>
    <row r="350" spans="1:2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</row>
    <row r="351" spans="1:2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</row>
    <row r="352" spans="1:2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</row>
    <row r="353" spans="1:2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</row>
    <row r="354" spans="1:2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</row>
    <row r="355" spans="1:2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</row>
    <row r="356" spans="1:2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</row>
    <row r="357" spans="1:2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</row>
    <row r="358" spans="1:2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</row>
    <row r="359" spans="1:2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</row>
    <row r="360" spans="1:2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</row>
    <row r="361" spans="1:2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</row>
    <row r="362" spans="1:2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</row>
    <row r="363" spans="1:2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</row>
    <row r="364" spans="1:2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 spans="1:2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 spans="1:2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 spans="1:2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</row>
    <row r="368" spans="1:2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</row>
    <row r="369" spans="1:2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 spans="1:2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</row>
    <row r="371" spans="1:2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</row>
    <row r="372" spans="1:2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 spans="1:2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</row>
    <row r="374" spans="1:2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 spans="1:2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 spans="1:2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 spans="1:2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 spans="1:2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 spans="1:2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</row>
    <row r="380" spans="1:2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</row>
    <row r="381" spans="1:2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</row>
    <row r="382" spans="1:2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</row>
    <row r="383" spans="1:2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</row>
    <row r="384" spans="1:2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 spans="1:2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</row>
    <row r="386" spans="1:2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</row>
    <row r="387" spans="1:2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 spans="1:2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</row>
    <row r="389" spans="1:2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</row>
    <row r="390" spans="1:2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 spans="1:2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</row>
    <row r="392" spans="1:2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</row>
    <row r="393" spans="1:2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</row>
    <row r="394" spans="1:2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 spans="1:2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</row>
    <row r="396" spans="1:2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 spans="1:2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</row>
    <row r="398" spans="1:2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 spans="1:2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</row>
    <row r="400" spans="1:2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 spans="1:2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</row>
    <row r="402" spans="1:2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 spans="1:2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</row>
    <row r="404" spans="1:2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 spans="1:2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</row>
    <row r="406" spans="1:2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</row>
    <row r="407" spans="1:2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</row>
    <row r="408" spans="1:2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</row>
    <row r="409" spans="1:2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</row>
    <row r="410" spans="1:2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</row>
    <row r="411" spans="1:2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</row>
    <row r="412" spans="1:2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 spans="1:2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</row>
    <row r="414" spans="1:2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</row>
    <row r="415" spans="1:2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</row>
    <row r="416" spans="1:2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</row>
    <row r="417" spans="1:2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</row>
    <row r="418" spans="1:2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</row>
    <row r="419" spans="1:2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 spans="1:2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 spans="1:2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</row>
    <row r="422" spans="1: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 spans="1:2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</row>
    <row r="424" spans="1:2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 spans="1:2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 spans="1:2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</row>
    <row r="427" spans="1:2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</row>
    <row r="428" spans="1:2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</row>
    <row r="429" spans="1:2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</row>
    <row r="430" spans="1:2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</row>
    <row r="431" spans="1:2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 spans="1:2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</row>
    <row r="433" spans="1:2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</row>
    <row r="434" spans="1:2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</row>
    <row r="435" spans="1:2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</row>
    <row r="436" spans="1:2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</row>
    <row r="437" spans="1:2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</row>
    <row r="438" spans="1:2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 spans="1:2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</row>
    <row r="440" spans="1:2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 spans="1:2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</row>
    <row r="442" spans="1:2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</row>
    <row r="443" spans="1:2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</row>
    <row r="444" spans="1:2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</row>
    <row r="445" spans="1:2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</row>
    <row r="446" spans="1:2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</row>
    <row r="447" spans="1:2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 spans="1:2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 spans="1:2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</row>
    <row r="450" spans="1:2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 spans="1:2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 spans="1:2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 spans="1:2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 spans="1:2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 spans="1:2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 spans="1:2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</row>
    <row r="457" spans="1:2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</row>
    <row r="458" spans="1:2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 spans="1:2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 spans="1:2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 spans="1:2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 spans="1:2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 spans="1:2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</row>
    <row r="464" spans="1:2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 spans="1:2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</row>
    <row r="466" spans="1:2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 spans="1:2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 spans="1:2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 spans="1:2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</row>
    <row r="470" spans="1:2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 spans="1:2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 spans="1:2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 spans="1:2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 spans="1:2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 spans="1:2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 spans="1:2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 spans="1:2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 spans="1:2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 spans="1:2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 spans="1:2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 spans="1:2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 spans="1:2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 spans="1:2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 spans="1:2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 spans="1:2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 spans="1:2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 spans="1:2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 spans="1:2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</row>
    <row r="489" spans="1:2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 spans="1:2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 spans="1:2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 spans="1:2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 spans="1:2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 spans="1:2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 spans="1:2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</row>
    <row r="496" spans="1:2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 spans="1:2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 spans="1:2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 spans="1:2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</row>
    <row r="500" spans="1:2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</row>
  </sheetData>
  <mergeCells count="3">
    <mergeCell ref="B1:N1"/>
    <mergeCell ref="Q1:W1"/>
    <mergeCell ref="A1:A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2021-11-30T14:54:00Z</dcterms:created>
  <dcterms:modified xsi:type="dcterms:W3CDTF">2021-11-26T18:55:37Z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