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 activeTab="1"/>
  </bookViews>
  <sheets>
    <sheet name="日志" sheetId="1" r:id="rId1"/>
    <sheet name="状态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<sst xmlns="http://schemas.openxmlformats.org/spreadsheetml/2006/main" count="8">
  <si>
    <t>日期</t>
  </si>
  <si>
    <t>20日均线</t>
  </si>
  <si>
    <t>开盘价</t>
  </si>
  <si>
    <t>收盘价</t>
  </si>
  <si>
    <t>成交量(w)</t>
  </si>
  <si>
    <t>20日均线与开盘价关系</t>
  </si>
  <si>
    <t>上涨/下跌幅度</t>
  </si>
  <si>
    <t>放量/缩量(w)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</si>
</sst>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买入筛选条件"/>
      <sheetName val="久吾高科运行指标"/>
      <sheetName val="久吾高科日志"/>
    </sheetNames>
    <sheetDataSet>
      <sheetData sheetId="0"/>
      <sheetData sheetId="1"/>
      <sheetData sheetId="2">
        <row r="2">
          <cell r="A2">
            <v>44517</v>
          </cell>
          <cell r="B2">
            <v>38.97</v>
          </cell>
          <cell r="C2">
            <v>38.25</v>
          </cell>
          <cell r="D2">
            <v>40.84</v>
          </cell>
          <cell r="E2">
            <v>12.45</v>
          </cell>
        </row>
        <row r="3">
          <cell r="A3">
            <v>44518</v>
          </cell>
          <cell r="B3">
            <v>39.65</v>
          </cell>
          <cell r="C3">
            <v>40.05</v>
          </cell>
          <cell r="D3">
            <v>46.03</v>
          </cell>
          <cell r="E3">
            <v>23.64</v>
          </cell>
        </row>
        <row r="4">
          <cell r="A4">
            <v>44519</v>
          </cell>
          <cell r="B4">
            <v>40.12</v>
          </cell>
          <cell r="C4">
            <v>44.4</v>
          </cell>
          <cell r="D4">
            <v>44.68</v>
          </cell>
          <cell r="E4">
            <v>17.52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H10" sqref="H10"/>
    </sheetView>
  </sheetViews>
  <sheetFormatPr defaultColWidth="9.14285714285714" defaultRowHeight="17.6" outlineLevelCol="4"/>
  <cols>
    <col min="1" max="1" width="10.5535714285714" customWidth="1"/>
  </cols>
  <sheetData>
    <row r="1" ht="36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44517</v>
      </c>
      <c r="B2" s="3">
        <v>38.97</v>
      </c>
      <c r="C2" s="3">
        <v>38.25</v>
      </c>
      <c r="D2" s="3">
        <v>40.84</v>
      </c>
      <c r="E2" s="3">
        <v>12.45</v>
      </c>
    </row>
    <row r="3" spans="1:5">
      <c r="A3" s="2">
        <v>44518</v>
      </c>
      <c r="B3" s="3">
        <v>39.65</v>
      </c>
      <c r="C3" s="3">
        <v>40.05</v>
      </c>
      <c r="D3" s="3">
        <v>46.03</v>
      </c>
      <c r="E3" s="3">
        <v>23.64</v>
      </c>
    </row>
    <row r="4" spans="1:5">
      <c r="A4" s="2">
        <v>44519</v>
      </c>
      <c r="B4" s="3">
        <v>40.12</v>
      </c>
      <c r="C4" s="3">
        <v>44.4</v>
      </c>
      <c r="D4" s="3">
        <v>44.68</v>
      </c>
      <c r="E4" s="3">
        <v>17.52</v>
      </c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tabSelected="1" workbookViewId="0">
      <selection activeCell="E14" sqref="E14"/>
    </sheetView>
  </sheetViews>
  <sheetFormatPr defaultColWidth="9.14285714285714" defaultRowHeight="17.6" outlineLevelRow="2" outlineLevelCol="3"/>
  <cols>
    <col min="1" max="1" width="12.7946428571429" customWidth="1"/>
    <col min="2" max="2" width="22.7678571428571" customWidth="1"/>
    <col min="3" max="3" width="16.8125" customWidth="1"/>
    <col min="4" max="4" width="13.6875" customWidth="1"/>
  </cols>
  <sheetData>
    <row r="1" ht="18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44518</v>
      </c>
      <c r="B2" s="3">
        <f>VLOOKUP([1]久吾高科日志!A3,[1]久吾高科日志!A2:E10,4,FALSE)-VLOOKUP([1]久吾高科日志!A3,[1]久吾高科日志!A2:E10,2,FALSE)</f>
        <v>6.38</v>
      </c>
      <c r="C2" s="4">
        <f>(VLOOKUP([1]久吾高科日志!A3,[1]久吾高科日志!A2:E9,4,FALSE)-VLOOKUP([1]久吾高科日志!A2,[1]久吾高科日志!A2:E9,4,FALSE))/VLOOKUP([1]久吾高科日志!A2,[1]久吾高科日志!A2:E9,4,FALSE)</f>
        <v>0.127081292850147</v>
      </c>
      <c r="D2" s="4">
        <f>(VLOOKUP([1]久吾高科日志!A3,[1]久吾高科日志!A2:E10,5,FALSE)-VLOOKUP([1]久吾高科日志!A2,[1]久吾高科日志!A2:E10,5,FALSE))/VLOOKUP([1]久吾高科日志!A2,[1]久吾高科日志!A2:E10,5,FALSE)</f>
        <v>0.898795180722892</v>
      </c>
    </row>
    <row r="3" spans="1:4">
      <c r="A3" s="2">
        <v>44519</v>
      </c>
      <c r="B3" s="3">
        <f>VLOOKUP([1]久吾高科日志!A4,[1]久吾高科日志!A3:E10,4,FALSE)-VLOOKUP([1]久吾高科日志!A4,[1]久吾高科日志!A3:E10,2,FALSE)</f>
        <v>4.56</v>
      </c>
      <c r="C3" s="4">
        <f>(VLOOKUP([1]久吾高科日志!A4,[1]久吾高科日志!A3:E10,4,FALSE)-VLOOKUP([1]久吾高科日志!A3,[1]久吾高科日志!A3:E10,4,FALSE))/VLOOKUP([1]久吾高科日志!A3,[1]久吾高科日志!A3:E10,4,FALSE)</f>
        <v>-0.0293286986747773</v>
      </c>
      <c r="D3" s="4">
        <f>(VLOOKUP([1]久吾高科日志!A4,[1]久吾高科日志!A3:E10,5,FALSE)-VLOOKUP([1]久吾高科日志!A3,[1]久吾高科日志!A3:E10,5,FALSE))/VLOOKUP([1]久吾高科日志!A3,[1]久吾高科日志!A3:E10,5,FALSE)</f>
        <v>-0.258883248730965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日志</vt:lpstr>
      <vt:lpstr>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2021-11-20T21:37:52Z</dcterms:created>
  <dcterms:modified xsi:type="dcterms:W3CDTF">2021-11-20T21:43:23Z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