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<sst xmlns="http://schemas.openxmlformats.org/spreadsheetml/2006/main" count="6059">
  <si>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</si>
  <si>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</si>
  <si>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</si>
  <si>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</si>
  <si>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</si>
  <si>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</si>
  <si>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</si>
  <si>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</si>
  <si>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</si>
  <si>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</si>
  <si>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</si>
  <si>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</si>
  <si>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</si>
  <si>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</si>
  <si>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</si>
  <si>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</si>
  <si>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</si>
  <si>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</si>
  <si>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</si>
  <si>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</si>
  <si>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</si>
  <si>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</si>
  <si>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</si>
  <si>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</si>
  <si>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</si>
  <si>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</si>
  <si>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</si>
  <si>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</si>
  <si>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</si>
  <si>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</si>
  <si>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</si>
  <si>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</si>
  <si>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</si>
  <si>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</si>
  <si>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</si>
  <si>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</si>
  <si>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</si>
  <si>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
(营业费用=营业税金及附加+销售费用+管理费用+研发费用+营业外支出-营业外收入)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</si>
  <si>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</si>
  <si>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</si>
  <si>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</si>
  <si>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</si>
  <si>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</si>
  <si>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</si>
  <si>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</si>
  <si>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</si>
  <si>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</si>
  <si>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</si>
  <si>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</si>
  <si>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</si>
  <si>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不包含财务费用的总成本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</si>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</sst>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0" fillId="3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3" fillId="37" borderId="7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9" fillId="20" borderId="7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11" borderId="4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4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Y3005"/>
  <sheetViews>
    <sheetView tabSelected="1" workbookViewId="0">
      <pane xSplit="2" ySplit="1" topLeftCell="AW2984" activePane="bottomRight" state="frozen"/>
      <selection/>
      <selection pane="topRight"/>
      <selection pane="bottomLeft"/>
      <selection pane="bottomRight" activeCell="AY2" sqref="AY2:AY3005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  <col min="51" max="51" width="24.2647058823529" style="1" customWidth="1"/>
  </cols>
  <sheetData>
    <row r="1" ht="109" spans="1:51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  <c r="AY1" s="14" t="s">
        <v>50</v>
      </c>
    </row>
    <row r="2" spans="1:51">
      <c r="A2" s="5" t="s">
        <v>51</v>
      </c>
      <c r="B2" s="5" t="s">
        <v>52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  <c r="AY2" s="21">
        <f>AF2-S2</f>
        <v>1903120000000</v>
      </c>
    </row>
    <row r="3" spans="1:51">
      <c r="A3" s="5" t="s">
        <v>53</v>
      </c>
      <c r="B3" s="5" t="s">
        <v>54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  <c r="AY3" s="21">
        <f t="shared" ref="AY3:AY66" si="19">AF3-S3</f>
        <v>1775344000000</v>
      </c>
    </row>
    <row r="4" spans="1:51">
      <c r="A4" s="5" t="s">
        <v>55</v>
      </c>
      <c r="B4" s="5" t="s">
        <v>56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  <c r="AY4" s="21">
        <f t="shared" si="19"/>
        <v>1255969910000</v>
      </c>
    </row>
    <row r="5" spans="1:51">
      <c r="A5" s="5" t="s">
        <v>57</v>
      </c>
      <c r="B5" s="5" t="s">
        <v>58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  <c r="AY5" s="21">
        <f t="shared" si="19"/>
        <v>3367000000</v>
      </c>
    </row>
    <row r="6" spans="1:51">
      <c r="A6" s="5" t="s">
        <v>59</v>
      </c>
      <c r="B6" s="5" t="s">
        <v>60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  <c r="AY6" s="21">
        <f t="shared" si="19"/>
        <v>736158530000</v>
      </c>
    </row>
    <row r="7" spans="1:51">
      <c r="A7" s="5" t="s">
        <v>61</v>
      </c>
      <c r="B7" s="5" t="s">
        <v>62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  <c r="AY7" s="21">
        <f t="shared" si="19"/>
        <v>707481695000</v>
      </c>
    </row>
    <row r="8" spans="1:51">
      <c r="A8" s="5" t="s">
        <v>63</v>
      </c>
      <c r="B8" s="5" t="s">
        <v>64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  <c r="AY8" s="21">
        <f t="shared" si="19"/>
        <v>945000000</v>
      </c>
    </row>
    <row r="9" spans="1:51">
      <c r="A9" s="5" t="s">
        <v>65</v>
      </c>
      <c r="B9" s="5" t="s">
        <v>66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  <c r="AY9" s="21">
        <f t="shared" si="19"/>
        <v>6740000000</v>
      </c>
    </row>
    <row r="10" spans="1:51">
      <c r="A10" s="5" t="s">
        <v>67</v>
      </c>
      <c r="B10" s="5" t="s">
        <v>68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  <c r="AY10" s="21">
        <f t="shared" si="19"/>
        <v>550526000000</v>
      </c>
    </row>
    <row r="11" spans="1:51">
      <c r="A11" s="5" t="s">
        <v>69</v>
      </c>
      <c r="B11" s="5" t="s">
        <v>70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20">C11</f>
        <v>624405000000</v>
      </c>
      <c r="AF11" s="9">
        <f t="shared" ref="AF11:AF74" si="21">(G11+O11+P11+Q11+R11)+S11</f>
        <v>5306000000</v>
      </c>
      <c r="AG11" s="9">
        <f t="shared" ref="AG11:AG74" si="22">AE11-AF11+T11+V11+W11-X11-Y11+Z11+AA11</f>
        <v>503848000000</v>
      </c>
      <c r="AH11" s="9">
        <f t="shared" ref="AH11:AH74" si="23">AG11+AB11-AC11</f>
        <v>503820000000</v>
      </c>
      <c r="AI11" s="9">
        <f t="shared" ref="AI11:AI74" si="24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  <c r="AY11" s="21">
        <f t="shared" si="19"/>
        <v>5306000000</v>
      </c>
    </row>
    <row r="12" spans="1:51">
      <c r="A12" s="5" t="s">
        <v>71</v>
      </c>
      <c r="B12" s="5" t="s">
        <v>72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20"/>
        <v>544897000000</v>
      </c>
      <c r="AF12" s="9">
        <f t="shared" si="21"/>
        <v>4667000000</v>
      </c>
      <c r="AG12" s="9">
        <f t="shared" si="22"/>
        <v>419550000000</v>
      </c>
      <c r="AH12" s="9">
        <f t="shared" si="23"/>
        <v>419900000000</v>
      </c>
      <c r="AI12" s="9">
        <f t="shared" si="24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  <c r="AY12" s="21">
        <f t="shared" si="19"/>
        <v>4667000000</v>
      </c>
    </row>
    <row r="13" spans="1:51">
      <c r="A13" s="5" t="s">
        <v>73</v>
      </c>
      <c r="B13" s="5" t="s">
        <v>74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20"/>
        <v>538372624121.16</v>
      </c>
      <c r="AF13" s="9">
        <f t="shared" si="21"/>
        <v>536475393401.32</v>
      </c>
      <c r="AG13" s="9">
        <f t="shared" si="22"/>
        <v>22261265100.96</v>
      </c>
      <c r="AH13" s="9">
        <f t="shared" si="23"/>
        <v>22557597107.25</v>
      </c>
      <c r="AI13" s="9">
        <f t="shared" si="24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  <c r="AY13" s="21">
        <f t="shared" si="19"/>
        <v>536151920187.51</v>
      </c>
    </row>
    <row r="14" spans="1:51">
      <c r="A14" s="5" t="s">
        <v>75</v>
      </c>
      <c r="B14" s="5" t="s">
        <v>76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20"/>
        <v>516216641112</v>
      </c>
      <c r="AF14" s="9">
        <f t="shared" si="21"/>
        <v>492389895707</v>
      </c>
      <c r="AG14" s="9">
        <f t="shared" si="22"/>
        <v>22505166444</v>
      </c>
      <c r="AH14" s="9">
        <f t="shared" si="23"/>
        <v>22743147741</v>
      </c>
      <c r="AI14" s="9">
        <f t="shared" si="24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  <c r="AY14" s="21">
        <f t="shared" si="19"/>
        <v>487641298890</v>
      </c>
    </row>
    <row r="15" spans="1:51">
      <c r="A15" s="5" t="s">
        <v>77</v>
      </c>
      <c r="B15" s="5" t="s">
        <v>78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20"/>
        <v>471144196138.75</v>
      </c>
      <c r="AF15" s="9">
        <f t="shared" si="21"/>
        <v>466698664566.68</v>
      </c>
      <c r="AG15" s="9">
        <f t="shared" si="22"/>
        <v>4813944715.55001</v>
      </c>
      <c r="AH15" s="9">
        <f t="shared" si="23"/>
        <v>4943281750.52001</v>
      </c>
      <c r="AI15" s="9">
        <f t="shared" si="24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  <c r="AY15" s="21">
        <f t="shared" si="19"/>
        <v>465422313071.93</v>
      </c>
    </row>
    <row r="16" spans="1:51">
      <c r="A16" s="5" t="s">
        <v>79</v>
      </c>
      <c r="B16" s="5" t="s">
        <v>80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20"/>
        <v>456074000000</v>
      </c>
      <c r="AF16" s="9">
        <f t="shared" si="21"/>
        <v>4407000000</v>
      </c>
      <c r="AG16" s="9">
        <f t="shared" si="22"/>
        <v>398005000000</v>
      </c>
      <c r="AH16" s="9">
        <f t="shared" si="23"/>
        <v>398334000000</v>
      </c>
      <c r="AI16" s="9">
        <f t="shared" si="24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  <c r="AY16" s="21">
        <f t="shared" si="19"/>
        <v>4407000000</v>
      </c>
    </row>
    <row r="17" spans="1:51">
      <c r="A17" s="5" t="s">
        <v>81</v>
      </c>
      <c r="B17" s="5" t="s">
        <v>82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20"/>
        <v>452710000000</v>
      </c>
      <c r="AF17" s="9">
        <f t="shared" si="21"/>
        <v>1433000000</v>
      </c>
      <c r="AG17" s="9">
        <f t="shared" si="22"/>
        <v>500546000000</v>
      </c>
      <c r="AH17" s="9">
        <f t="shared" si="23"/>
        <v>500579000000</v>
      </c>
      <c r="AI17" s="9">
        <f t="shared" si="24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  <c r="AY17" s="21">
        <f t="shared" si="19"/>
        <v>1433000000</v>
      </c>
    </row>
    <row r="18" spans="1:51">
      <c r="A18" s="5" t="s">
        <v>83</v>
      </c>
      <c r="B18" s="5" t="s">
        <v>84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20"/>
        <v>426766813865.71</v>
      </c>
      <c r="AF18" s="9">
        <f t="shared" si="21"/>
        <v>407713254907.71</v>
      </c>
      <c r="AG18" s="9">
        <f t="shared" si="22"/>
        <v>21695397239.56</v>
      </c>
      <c r="AH18" s="9">
        <f t="shared" si="23"/>
        <v>20888711746.6</v>
      </c>
      <c r="AI18" s="9">
        <f t="shared" si="24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  <c r="AY18" s="21">
        <f t="shared" si="19"/>
        <v>404052219883.59</v>
      </c>
    </row>
    <row r="19" spans="1:51">
      <c r="A19" s="5" t="s">
        <v>85</v>
      </c>
      <c r="B19" s="5" t="s">
        <v>86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20"/>
        <v>412481902412.83</v>
      </c>
      <c r="AF19" s="9">
        <f t="shared" si="21"/>
        <v>407585886972.06</v>
      </c>
      <c r="AG19" s="9">
        <f t="shared" si="22"/>
        <v>5142412482.05008</v>
      </c>
      <c r="AH19" s="9">
        <f t="shared" si="23"/>
        <v>5182671445.90008</v>
      </c>
      <c r="AI19" s="9">
        <f t="shared" si="24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  <c r="AY19" s="21">
        <f t="shared" si="19"/>
        <v>406390747775.53</v>
      </c>
    </row>
    <row r="20" spans="1:51">
      <c r="A20" s="5" t="s">
        <v>87</v>
      </c>
      <c r="B20" s="5" t="s">
        <v>88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20"/>
        <v>358045884212.54</v>
      </c>
      <c r="AF20" s="9">
        <f t="shared" si="21"/>
        <v>354555166106.38</v>
      </c>
      <c r="AG20" s="9">
        <f t="shared" si="22"/>
        <v>4039770476.99997</v>
      </c>
      <c r="AH20" s="9">
        <f t="shared" si="23"/>
        <v>4089610466.04997</v>
      </c>
      <c r="AI20" s="9">
        <f t="shared" si="24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  <c r="AY20" s="21">
        <f t="shared" si="19"/>
        <v>353517651426.39</v>
      </c>
    </row>
    <row r="21" spans="1:51">
      <c r="A21" s="5" t="s">
        <v>89</v>
      </c>
      <c r="B21" s="5" t="s">
        <v>90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20"/>
        <v>350934000000</v>
      </c>
      <c r="AF21" s="9">
        <f t="shared" si="21"/>
        <v>742000000</v>
      </c>
      <c r="AG21" s="9">
        <f t="shared" si="22"/>
        <v>419590000000</v>
      </c>
      <c r="AH21" s="9">
        <f t="shared" si="23"/>
        <v>419616000000</v>
      </c>
      <c r="AI21" s="9">
        <f t="shared" si="24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  <c r="AY21" s="21">
        <f t="shared" si="19"/>
        <v>742000000</v>
      </c>
    </row>
    <row r="22" spans="1:51">
      <c r="A22" s="5" t="s">
        <v>91</v>
      </c>
      <c r="B22" s="5" t="s">
        <v>92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20"/>
        <v>349487686000</v>
      </c>
      <c r="AF22" s="9">
        <f t="shared" si="21"/>
        <v>336271955000</v>
      </c>
      <c r="AG22" s="9">
        <f t="shared" si="22"/>
        <v>10149881000</v>
      </c>
      <c r="AH22" s="9">
        <f t="shared" si="23"/>
        <v>10306075000</v>
      </c>
      <c r="AI22" s="9">
        <f t="shared" si="24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  <c r="AY22" s="21">
        <f t="shared" si="19"/>
        <v>335039209000</v>
      </c>
    </row>
    <row r="23" spans="1:51">
      <c r="A23" s="5" t="s">
        <v>93</v>
      </c>
      <c r="B23" s="5" t="s">
        <v>94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20"/>
        <v>344419335522.07</v>
      </c>
      <c r="AF23" s="9">
        <f t="shared" si="21"/>
        <v>340551965370.57</v>
      </c>
      <c r="AG23" s="9">
        <f t="shared" si="22"/>
        <v>2807271364.04</v>
      </c>
      <c r="AH23" s="9">
        <f t="shared" si="23"/>
        <v>2830744898.65</v>
      </c>
      <c r="AI23" s="9">
        <f t="shared" si="24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  <c r="AY23" s="21">
        <f t="shared" si="19"/>
        <v>339380708101.85</v>
      </c>
    </row>
    <row r="24" spans="1:51">
      <c r="A24" s="5" t="s">
        <v>95</v>
      </c>
      <c r="B24" s="5" t="s">
        <v>96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20"/>
        <v>337256574727</v>
      </c>
      <c r="AF24" s="9">
        <f t="shared" si="21"/>
        <v>327353416211</v>
      </c>
      <c r="AG24" s="9">
        <f t="shared" si="22"/>
        <v>5704323467</v>
      </c>
      <c r="AH24" s="9">
        <f t="shared" si="23"/>
        <v>5640501622</v>
      </c>
      <c r="AI24" s="9">
        <f t="shared" si="24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  <c r="AY24" s="21">
        <f t="shared" si="19"/>
        <v>326650653253</v>
      </c>
    </row>
    <row r="25" spans="1:51">
      <c r="A25" s="5" t="s">
        <v>97</v>
      </c>
      <c r="B25" s="5" t="s">
        <v>98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20"/>
        <v>326536330125</v>
      </c>
      <c r="AF25" s="9">
        <f t="shared" si="21"/>
        <v>296152472915</v>
      </c>
      <c r="AG25" s="9">
        <f t="shared" si="22"/>
        <v>32273242213</v>
      </c>
      <c r="AH25" s="9">
        <f t="shared" si="23"/>
        <v>28570587643</v>
      </c>
      <c r="AI25" s="9">
        <f t="shared" si="24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  <c r="AY25" s="21">
        <f t="shared" si="19"/>
        <v>294843409551</v>
      </c>
    </row>
    <row r="26" spans="1:51">
      <c r="A26" s="5" t="s">
        <v>99</v>
      </c>
      <c r="B26" s="5" t="s">
        <v>100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20"/>
        <v>315378702598.39</v>
      </c>
      <c r="AF26" s="9">
        <f t="shared" si="21"/>
        <v>302087433728.76</v>
      </c>
      <c r="AG26" s="9">
        <f t="shared" si="22"/>
        <v>11113373631.32</v>
      </c>
      <c r="AH26" s="9">
        <f t="shared" si="23"/>
        <v>11224438432.12</v>
      </c>
      <c r="AI26" s="9">
        <f t="shared" si="24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  <c r="AY26" s="21">
        <f t="shared" si="19"/>
        <v>296331382250.94</v>
      </c>
    </row>
    <row r="27" spans="1:51">
      <c r="A27" s="5" t="s">
        <v>101</v>
      </c>
      <c r="B27" s="5" t="s">
        <v>102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20"/>
        <v>305357387000</v>
      </c>
      <c r="AF27" s="9">
        <f t="shared" si="21"/>
        <v>293376172000</v>
      </c>
      <c r="AG27" s="9">
        <f t="shared" si="22"/>
        <v>11876953000</v>
      </c>
      <c r="AH27" s="9">
        <f t="shared" si="23"/>
        <v>11825774000</v>
      </c>
      <c r="AI27" s="9">
        <f t="shared" si="24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  <c r="AY27" s="21">
        <f t="shared" si="19"/>
        <v>294065996000</v>
      </c>
    </row>
    <row r="28" spans="1:51">
      <c r="A28" s="5" t="s">
        <v>103</v>
      </c>
      <c r="B28" s="5" t="s">
        <v>104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20"/>
        <v>278222204206.8</v>
      </c>
      <c r="AF28" s="9">
        <f t="shared" si="21"/>
        <v>251818816506.2</v>
      </c>
      <c r="AG28" s="9">
        <f t="shared" si="22"/>
        <v>29815768266.34</v>
      </c>
      <c r="AH28" s="9">
        <f t="shared" si="23"/>
        <v>28305669781.67</v>
      </c>
      <c r="AI28" s="9">
        <f t="shared" si="24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  <c r="AY28" s="21">
        <f t="shared" si="19"/>
        <v>250605562637.98</v>
      </c>
    </row>
    <row r="29" spans="1:51">
      <c r="A29" s="5" t="s">
        <v>105</v>
      </c>
      <c r="B29" s="5" t="s">
        <v>106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20"/>
        <v>271485774926.48</v>
      </c>
      <c r="AF29" s="9">
        <f t="shared" si="21"/>
        <v>242190992903.31</v>
      </c>
      <c r="AG29" s="9">
        <f t="shared" si="22"/>
        <v>32935474499.19</v>
      </c>
      <c r="AH29" s="9">
        <f t="shared" si="23"/>
        <v>33101303560.17</v>
      </c>
      <c r="AI29" s="9">
        <f t="shared" si="24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  <c r="AY29" s="21">
        <f t="shared" si="19"/>
        <v>238859606962.26</v>
      </c>
    </row>
    <row r="30" spans="1:51">
      <c r="A30" s="5" t="s">
        <v>107</v>
      </c>
      <c r="B30" s="5" t="s">
        <v>108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20"/>
        <v>261341969000</v>
      </c>
      <c r="AF30" s="9">
        <f t="shared" si="21"/>
        <v>237585545000</v>
      </c>
      <c r="AG30" s="9">
        <f t="shared" si="22"/>
        <v>24512879000</v>
      </c>
      <c r="AH30" s="9">
        <f t="shared" si="23"/>
        <v>24779593000</v>
      </c>
      <c r="AI30" s="9">
        <f t="shared" si="24"/>
        <v>21130211000</v>
      </c>
      <c r="AJ30" s="12">
        <f t="shared" ref="AJ30:AJ93" si="25">C30-G30</f>
        <v>62203673000</v>
      </c>
      <c r="AK30" s="16">
        <f t="shared" ref="AK30:AK93" si="26">AJ30/C30</f>
        <v>0.238016393761845</v>
      </c>
      <c r="AL30" s="9">
        <f t="shared" ref="AL30:AL93" si="27">O30+P30+Q30+R30+Y30-AB30+AC30</f>
        <v>41701664000</v>
      </c>
      <c r="AM30" s="16">
        <f t="shared" ref="AM30:AM93" si="28">O30/C30</f>
        <v>0.0044850966895409</v>
      </c>
      <c r="AN30" s="16">
        <f t="shared" ref="AN30:AN93" si="29">P30/C30</f>
        <v>0.0933839371203329</v>
      </c>
      <c r="AO30" s="16">
        <f t="shared" ref="AO30:AO93" si="30">Q30/C30</f>
        <v>0.0285239222330953</v>
      </c>
      <c r="AP30" s="16">
        <f t="shared" ref="AP30:AP93" si="31">R30/C30</f>
        <v>0.0335381493968923</v>
      </c>
      <c r="AQ30" s="12">
        <f t="shared" ref="AQ30:AQ93" si="32">C30-G30-AL30</f>
        <v>20502009000</v>
      </c>
      <c r="AR30" s="12">
        <f t="shared" ref="AR30:AR93" si="33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  <c r="AY30" s="21">
        <f t="shared" si="19"/>
        <v>240935006000</v>
      </c>
    </row>
    <row r="31" spans="1:51">
      <c r="A31" s="5" t="s">
        <v>109</v>
      </c>
      <c r="B31" s="5" t="s">
        <v>110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20"/>
        <v>251410000000</v>
      </c>
      <c r="AF31" s="9">
        <f t="shared" si="21"/>
        <v>2082000000</v>
      </c>
      <c r="AG31" s="9">
        <f t="shared" si="22"/>
        <v>212648000000</v>
      </c>
      <c r="AH31" s="9">
        <f t="shared" si="23"/>
        <v>212723000000</v>
      </c>
      <c r="AI31" s="9">
        <f t="shared" si="24"/>
        <v>190423000000</v>
      </c>
      <c r="AJ31" s="12">
        <f t="shared" si="25"/>
        <v>251410000000</v>
      </c>
      <c r="AK31" s="16">
        <f t="shared" si="26"/>
        <v>1</v>
      </c>
      <c r="AL31" s="9">
        <f t="shared" si="27"/>
        <v>1999000000</v>
      </c>
      <c r="AM31" s="16">
        <f t="shared" si="28"/>
        <v>0.00828129350463386</v>
      </c>
      <c r="AN31" s="16">
        <f t="shared" si="29"/>
        <v>0</v>
      </c>
      <c r="AO31" s="16">
        <f t="shared" si="30"/>
        <v>0</v>
      </c>
      <c r="AP31" s="16">
        <f t="shared" si="31"/>
        <v>0</v>
      </c>
      <c r="AQ31" s="12">
        <f t="shared" si="32"/>
        <v>249411000000</v>
      </c>
      <c r="AR31" s="12">
        <f t="shared" si="33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  <c r="AY31" s="21">
        <f t="shared" si="19"/>
        <v>2082000000</v>
      </c>
    </row>
    <row r="32" spans="1:51">
      <c r="A32" s="5" t="s">
        <v>111</v>
      </c>
      <c r="B32" s="5" t="s">
        <v>112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20"/>
        <v>244489193743</v>
      </c>
      <c r="AF32" s="9">
        <f t="shared" si="21"/>
        <v>228553563439</v>
      </c>
      <c r="AG32" s="9">
        <f t="shared" si="22"/>
        <v>13781759087</v>
      </c>
      <c r="AH32" s="9">
        <f t="shared" si="23"/>
        <v>14015764905</v>
      </c>
      <c r="AI32" s="9">
        <f t="shared" si="24"/>
        <v>11143374327</v>
      </c>
      <c r="AJ32" s="12">
        <f t="shared" si="25"/>
        <v>62175281718</v>
      </c>
      <c r="AK32" s="16">
        <f t="shared" si="26"/>
        <v>0.254306870443349</v>
      </c>
      <c r="AL32" s="9">
        <f t="shared" si="27"/>
        <v>46222140692</v>
      </c>
      <c r="AM32" s="16">
        <f t="shared" si="28"/>
        <v>0.00422265278965753</v>
      </c>
      <c r="AN32" s="16">
        <f t="shared" si="29"/>
        <v>0.0946295455386048</v>
      </c>
      <c r="AO32" s="16">
        <f t="shared" si="30"/>
        <v>0.0815052162507716</v>
      </c>
      <c r="AP32" s="16">
        <f t="shared" si="31"/>
        <v>0.00849877761544007</v>
      </c>
      <c r="AQ32" s="12">
        <f t="shared" si="32"/>
        <v>15953141026</v>
      </c>
      <c r="AR32" s="12">
        <f t="shared" si="33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  <c r="AY32" s="21">
        <f t="shared" si="19"/>
        <v>228487210188</v>
      </c>
    </row>
    <row r="33" spans="1:51">
      <c r="A33" s="5" t="s">
        <v>113</v>
      </c>
      <c r="B33" s="5" t="s">
        <v>114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20"/>
        <v>238358000000</v>
      </c>
      <c r="AF33" s="9">
        <f t="shared" si="21"/>
        <v>1855000000</v>
      </c>
      <c r="AG33" s="9">
        <f t="shared" si="22"/>
        <v>219010000000</v>
      </c>
      <c r="AH33" s="9">
        <f t="shared" si="23"/>
        <v>219043000000</v>
      </c>
      <c r="AI33" s="9">
        <f t="shared" si="24"/>
        <v>211531000000</v>
      </c>
      <c r="AJ33" s="12">
        <f t="shared" si="25"/>
        <v>238358000000</v>
      </c>
      <c r="AK33" s="16">
        <f t="shared" si="26"/>
        <v>1</v>
      </c>
      <c r="AL33" s="9">
        <f t="shared" si="27"/>
        <v>1849000000</v>
      </c>
      <c r="AM33" s="16">
        <f t="shared" si="28"/>
        <v>0.00778241133085527</v>
      </c>
      <c r="AN33" s="16">
        <f t="shared" si="29"/>
        <v>0</v>
      </c>
      <c r="AO33" s="16">
        <f t="shared" si="30"/>
        <v>0</v>
      </c>
      <c r="AP33" s="16">
        <f t="shared" si="31"/>
        <v>0</v>
      </c>
      <c r="AQ33" s="12">
        <f t="shared" si="32"/>
        <v>236509000000</v>
      </c>
      <c r="AR33" s="12">
        <f t="shared" si="33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  <c r="AY33" s="21">
        <f t="shared" si="19"/>
        <v>1855000000</v>
      </c>
    </row>
    <row r="34" spans="1:51">
      <c r="A34" s="5" t="s">
        <v>115</v>
      </c>
      <c r="B34" s="5" t="s">
        <v>116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20"/>
        <v>232949000000</v>
      </c>
      <c r="AF34" s="9">
        <f t="shared" si="21"/>
        <v>174876000000</v>
      </c>
      <c r="AG34" s="9">
        <f t="shared" si="22"/>
        <v>58748000000</v>
      </c>
      <c r="AH34" s="9">
        <f t="shared" si="23"/>
        <v>58416000000</v>
      </c>
      <c r="AI34" s="9">
        <f t="shared" si="24"/>
        <v>47619000000</v>
      </c>
      <c r="AJ34" s="12">
        <f t="shared" si="25"/>
        <v>75621000000</v>
      </c>
      <c r="AK34" s="16">
        <f t="shared" si="26"/>
        <v>0.324624703261229</v>
      </c>
      <c r="AL34" s="9">
        <f t="shared" si="27"/>
        <v>17848000000</v>
      </c>
      <c r="AM34" s="16">
        <f t="shared" si="28"/>
        <v>0.0456108418580891</v>
      </c>
      <c r="AN34" s="16">
        <f t="shared" si="29"/>
        <v>0.00175574911246668</v>
      </c>
      <c r="AO34" s="16">
        <f t="shared" si="30"/>
        <v>0.0243486771782665</v>
      </c>
      <c r="AP34" s="16">
        <f t="shared" si="31"/>
        <v>0.00345139923330858</v>
      </c>
      <c r="AQ34" s="12">
        <f t="shared" si="32"/>
        <v>57773000000</v>
      </c>
      <c r="AR34" s="12">
        <f t="shared" si="33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  <c r="AY34" s="21">
        <f t="shared" si="19"/>
        <v>174838000000</v>
      </c>
    </row>
    <row r="35" spans="1:51">
      <c r="A35" s="5" t="s">
        <v>117</v>
      </c>
      <c r="B35" s="5" t="s">
        <v>118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20"/>
        <v>231478581372.73</v>
      </c>
      <c r="AF35" s="9">
        <f t="shared" si="21"/>
        <v>140913234745.26</v>
      </c>
      <c r="AG35" s="9">
        <f t="shared" si="22"/>
        <v>92650991466.4</v>
      </c>
      <c r="AH35" s="9">
        <f t="shared" si="23"/>
        <v>92637830618.71</v>
      </c>
      <c r="AI35" s="9">
        <f t="shared" si="24"/>
        <v>77634134769.17</v>
      </c>
      <c r="AJ35" s="12">
        <f t="shared" si="25"/>
        <v>101249196666.88</v>
      </c>
      <c r="AK35" s="16">
        <f t="shared" si="26"/>
        <v>0.437402009578792</v>
      </c>
      <c r="AL35" s="9">
        <f t="shared" si="27"/>
        <v>8661228240.42</v>
      </c>
      <c r="AM35" s="16">
        <f t="shared" si="28"/>
        <v>0.000876181825623947</v>
      </c>
      <c r="AN35" s="16">
        <f t="shared" si="29"/>
        <v>0.000196255995870519</v>
      </c>
      <c r="AO35" s="16">
        <f t="shared" si="30"/>
        <v>0.0332459482150888</v>
      </c>
      <c r="AP35" s="16">
        <f t="shared" si="31"/>
        <v>0.00290887097159014</v>
      </c>
      <c r="AQ35" s="12">
        <f t="shared" si="32"/>
        <v>92587968426.46</v>
      </c>
      <c r="AR35" s="12">
        <f t="shared" si="33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  <c r="AY35" s="21">
        <f t="shared" si="19"/>
        <v>138846697346.5</v>
      </c>
    </row>
    <row r="36" spans="1:51">
      <c r="A36" s="5" t="s">
        <v>119</v>
      </c>
      <c r="B36" s="5" t="s">
        <v>120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20"/>
        <v>209587361512.27</v>
      </c>
      <c r="AF36" s="9">
        <f t="shared" si="21"/>
        <v>201486733064.98</v>
      </c>
      <c r="AG36" s="9">
        <f t="shared" si="22"/>
        <v>8115916183.64998</v>
      </c>
      <c r="AH36" s="9">
        <f t="shared" si="23"/>
        <v>8187432412.25998</v>
      </c>
      <c r="AI36" s="9">
        <f t="shared" si="24"/>
        <v>5954616653.59998</v>
      </c>
      <c r="AJ36" s="12">
        <f t="shared" si="25"/>
        <v>26115907003.17</v>
      </c>
      <c r="AK36" s="16">
        <f t="shared" si="26"/>
        <v>0.124606306481133</v>
      </c>
      <c r="AL36" s="9">
        <f t="shared" si="27"/>
        <v>15093246650.55</v>
      </c>
      <c r="AM36" s="16">
        <f t="shared" si="28"/>
        <v>0.00408400190557239</v>
      </c>
      <c r="AN36" s="16">
        <f t="shared" si="29"/>
        <v>0.00723174664313557</v>
      </c>
      <c r="AO36" s="16">
        <f t="shared" si="30"/>
        <v>0.0426401832862274</v>
      </c>
      <c r="AP36" s="16">
        <f t="shared" si="31"/>
        <v>0.0180970744493482</v>
      </c>
      <c r="AQ36" s="12">
        <f t="shared" si="32"/>
        <v>11022660352.62</v>
      </c>
      <c r="AR36" s="12">
        <f t="shared" si="33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  <c r="AY36" s="21">
        <f t="shared" si="19"/>
        <v>198572853985.25</v>
      </c>
    </row>
    <row r="37" spans="1:51">
      <c r="A37" s="5" t="s">
        <v>121</v>
      </c>
      <c r="B37" s="5" t="s">
        <v>122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20"/>
        <v>208558677145.17</v>
      </c>
      <c r="AF37" s="9">
        <f t="shared" si="21"/>
        <v>205576304272.61</v>
      </c>
      <c r="AG37" s="9">
        <f t="shared" si="22"/>
        <v>3787782580.42003</v>
      </c>
      <c r="AH37" s="9">
        <f t="shared" si="23"/>
        <v>4132531244.29003</v>
      </c>
      <c r="AI37" s="9">
        <f t="shared" si="24"/>
        <v>3025216206.54003</v>
      </c>
      <c r="AJ37" s="12">
        <f t="shared" si="25"/>
        <v>17153734340.45</v>
      </c>
      <c r="AK37" s="16">
        <f t="shared" si="26"/>
        <v>0.0822489602219232</v>
      </c>
      <c r="AL37" s="9">
        <f t="shared" si="27"/>
        <v>11906945652.78</v>
      </c>
      <c r="AM37" s="16">
        <f t="shared" si="28"/>
        <v>0.00267158531549453</v>
      </c>
      <c r="AN37" s="16">
        <f t="shared" si="29"/>
        <v>0.00265461203215549</v>
      </c>
      <c r="AO37" s="16">
        <f t="shared" si="30"/>
        <v>0.023612028018869</v>
      </c>
      <c r="AP37" s="16">
        <f t="shared" si="31"/>
        <v>0.0298179125998739</v>
      </c>
      <c r="AQ37" s="12">
        <f t="shared" si="32"/>
        <v>5246788687.67001</v>
      </c>
      <c r="AR37" s="12">
        <f t="shared" si="33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  <c r="AY37" s="21">
        <f t="shared" si="19"/>
        <v>203659045213.15</v>
      </c>
    </row>
    <row r="38" spans="1:51">
      <c r="A38" s="5" t="s">
        <v>123</v>
      </c>
      <c r="B38" s="5" t="s">
        <v>124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20"/>
        <v>199970000000</v>
      </c>
      <c r="AF38" s="9">
        <f t="shared" si="21"/>
        <v>2155000000</v>
      </c>
      <c r="AG38" s="9">
        <f t="shared" si="22"/>
        <v>163730000000</v>
      </c>
      <c r="AH38" s="9">
        <f t="shared" si="23"/>
        <v>163977000000</v>
      </c>
      <c r="AI38" s="9">
        <f t="shared" si="24"/>
        <v>160050000000</v>
      </c>
      <c r="AJ38" s="12">
        <f t="shared" si="25"/>
        <v>199970000000</v>
      </c>
      <c r="AK38" s="16">
        <f t="shared" si="26"/>
        <v>1</v>
      </c>
      <c r="AL38" s="9">
        <f t="shared" si="27"/>
        <v>2326000000</v>
      </c>
      <c r="AM38" s="16">
        <f t="shared" si="28"/>
        <v>0.0107766164924739</v>
      </c>
      <c r="AN38" s="16">
        <f t="shared" si="29"/>
        <v>0</v>
      </c>
      <c r="AO38" s="16">
        <f t="shared" si="30"/>
        <v>0</v>
      </c>
      <c r="AP38" s="16">
        <f t="shared" si="31"/>
        <v>0</v>
      </c>
      <c r="AQ38" s="12">
        <f t="shared" si="32"/>
        <v>197644000000</v>
      </c>
      <c r="AR38" s="12">
        <f t="shared" si="33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  <c r="AY38" s="21">
        <f t="shared" si="19"/>
        <v>2155000000</v>
      </c>
    </row>
    <row r="39" spans="1:51">
      <c r="A39" s="5" t="s">
        <v>125</v>
      </c>
      <c r="B39" s="5" t="s">
        <v>126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20"/>
        <v>194928951000</v>
      </c>
      <c r="AF39" s="9">
        <f t="shared" si="21"/>
        <v>181798432000</v>
      </c>
      <c r="AG39" s="9">
        <f t="shared" si="22"/>
        <v>10752276000</v>
      </c>
      <c r="AH39" s="9">
        <f t="shared" si="23"/>
        <v>9971088000</v>
      </c>
      <c r="AI39" s="9">
        <f t="shared" si="24"/>
        <v>7951171000</v>
      </c>
      <c r="AJ39" s="12">
        <f t="shared" si="25"/>
        <v>22735987000</v>
      </c>
      <c r="AK39" s="16">
        <f t="shared" si="26"/>
        <v>0.116637302377932</v>
      </c>
      <c r="AL39" s="9">
        <f t="shared" si="27"/>
        <v>8589885000</v>
      </c>
      <c r="AM39" s="16">
        <f t="shared" si="28"/>
        <v>0.00809552912435259</v>
      </c>
      <c r="AN39" s="16">
        <f t="shared" si="29"/>
        <v>0.00650080962062942</v>
      </c>
      <c r="AO39" s="16">
        <f t="shared" si="30"/>
        <v>0.0139298035826397</v>
      </c>
      <c r="AP39" s="16">
        <f t="shared" si="31"/>
        <v>0.00622322643084454</v>
      </c>
      <c r="AQ39" s="12">
        <f t="shared" si="32"/>
        <v>14146102000</v>
      </c>
      <c r="AR39" s="12">
        <f t="shared" si="33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  <c r="AY39" s="21">
        <f t="shared" si="19"/>
        <v>178966622000</v>
      </c>
    </row>
    <row r="40" spans="1:51">
      <c r="A40" s="5" t="s">
        <v>127</v>
      </c>
      <c r="B40" s="5" t="s">
        <v>128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20"/>
        <v>183988000000</v>
      </c>
      <c r="AF40" s="9">
        <f t="shared" si="21"/>
        <v>242000000</v>
      </c>
      <c r="AG40" s="9">
        <f t="shared" si="22"/>
        <v>229961000000</v>
      </c>
      <c r="AH40" s="9">
        <f t="shared" si="23"/>
        <v>229892000000</v>
      </c>
      <c r="AI40" s="9">
        <f t="shared" si="24"/>
        <v>228788000000</v>
      </c>
      <c r="AJ40" s="12">
        <f t="shared" si="25"/>
        <v>183988000000</v>
      </c>
      <c r="AK40" s="16">
        <f t="shared" si="26"/>
        <v>1</v>
      </c>
      <c r="AL40" s="9">
        <f t="shared" si="27"/>
        <v>2264000000</v>
      </c>
      <c r="AM40" s="16">
        <f t="shared" si="28"/>
        <v>0.001315303171946</v>
      </c>
      <c r="AN40" s="16">
        <f t="shared" si="29"/>
        <v>0</v>
      </c>
      <c r="AO40" s="16">
        <f t="shared" si="30"/>
        <v>0</v>
      </c>
      <c r="AP40" s="16">
        <f t="shared" si="31"/>
        <v>0</v>
      </c>
      <c r="AQ40" s="12">
        <f t="shared" si="32"/>
        <v>181724000000</v>
      </c>
      <c r="AR40" s="12">
        <f t="shared" si="33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  <c r="AY40" s="21">
        <f t="shared" si="19"/>
        <v>242000000</v>
      </c>
    </row>
    <row r="41" spans="1:51">
      <c r="A41" s="5" t="s">
        <v>129</v>
      </c>
      <c r="B41" s="5" t="s">
        <v>130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20"/>
        <v>171766807000</v>
      </c>
      <c r="AF41" s="9">
        <f t="shared" si="21"/>
        <v>169803503000</v>
      </c>
      <c r="AG41" s="9">
        <f t="shared" si="22"/>
        <v>698815000</v>
      </c>
      <c r="AH41" s="9">
        <f t="shared" si="23"/>
        <v>698815000</v>
      </c>
      <c r="AI41" s="9">
        <f t="shared" si="24"/>
        <v>44333000</v>
      </c>
      <c r="AJ41" s="12">
        <f t="shared" si="25"/>
        <v>13313727000</v>
      </c>
      <c r="AK41" s="16">
        <f t="shared" si="26"/>
        <v>0.0775104761655143</v>
      </c>
      <c r="AL41" s="9">
        <f t="shared" si="27"/>
        <v>9326715000</v>
      </c>
      <c r="AM41" s="16">
        <f t="shared" si="28"/>
        <v>0.000516141631485296</v>
      </c>
      <c r="AN41" s="16">
        <f t="shared" si="29"/>
        <v>0.012165575156788</v>
      </c>
      <c r="AO41" s="16">
        <f t="shared" si="30"/>
        <v>0.0396700568579586</v>
      </c>
      <c r="AP41" s="16">
        <f t="shared" si="31"/>
        <v>0</v>
      </c>
      <c r="AQ41" s="12">
        <f t="shared" si="32"/>
        <v>3987012000</v>
      </c>
      <c r="AR41" s="12">
        <f t="shared" si="33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  <c r="AY41" s="21">
        <f t="shared" si="19"/>
        <v>167445377000</v>
      </c>
    </row>
    <row r="42" spans="1:51">
      <c r="A42" s="5" t="s">
        <v>131</v>
      </c>
      <c r="B42" s="5" t="s">
        <v>132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20"/>
        <v>169963571548.76</v>
      </c>
      <c r="AF42" s="9">
        <f t="shared" si="21"/>
        <v>159343921456.82</v>
      </c>
      <c r="AG42" s="9">
        <f t="shared" si="22"/>
        <v>11661565890.12</v>
      </c>
      <c r="AH42" s="9">
        <f t="shared" si="23"/>
        <v>11704075000.4</v>
      </c>
      <c r="AI42" s="9">
        <f t="shared" si="24"/>
        <v>9429148217.4</v>
      </c>
      <c r="AJ42" s="12">
        <f t="shared" si="25"/>
        <v>51339742469.4</v>
      </c>
      <c r="AK42" s="16">
        <f t="shared" si="26"/>
        <v>0.302063212731861</v>
      </c>
      <c r="AL42" s="9">
        <f t="shared" si="27"/>
        <v>41108039253.54</v>
      </c>
      <c r="AM42" s="16">
        <f t="shared" si="28"/>
        <v>0.00330871553030802</v>
      </c>
      <c r="AN42" s="16">
        <f t="shared" si="29"/>
        <v>0.153551409855628</v>
      </c>
      <c r="AO42" s="16">
        <f t="shared" si="30"/>
        <v>0.0444644198920115</v>
      </c>
      <c r="AP42" s="16">
        <f t="shared" si="31"/>
        <v>0.0365036371017897</v>
      </c>
      <c r="AQ42" s="12">
        <f t="shared" si="32"/>
        <v>10231703215.86</v>
      </c>
      <c r="AR42" s="12">
        <f t="shared" si="33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  <c r="AY42" s="21">
        <f t="shared" si="19"/>
        <v>159045956371.57</v>
      </c>
    </row>
    <row r="43" spans="1:51">
      <c r="A43" s="5" t="s">
        <v>133</v>
      </c>
      <c r="B43" s="5" t="s">
        <v>134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20"/>
        <v>168975537944</v>
      </c>
      <c r="AF43" s="9">
        <f t="shared" si="21"/>
        <v>152129808851</v>
      </c>
      <c r="AG43" s="9">
        <f t="shared" si="22"/>
        <v>18420927711</v>
      </c>
      <c r="AH43" s="9">
        <f t="shared" si="23"/>
        <v>18218268560</v>
      </c>
      <c r="AI43" s="9">
        <f t="shared" si="24"/>
        <v>14310541490</v>
      </c>
      <c r="AJ43" s="12">
        <f t="shared" si="25"/>
        <v>24977428524</v>
      </c>
      <c r="AK43" s="16">
        <f t="shared" si="26"/>
        <v>0.147816830932521</v>
      </c>
      <c r="AL43" s="9">
        <f t="shared" si="27"/>
        <v>7307348214</v>
      </c>
      <c r="AM43" s="16">
        <f t="shared" si="28"/>
        <v>0.0143267992009725</v>
      </c>
      <c r="AN43" s="16">
        <f t="shared" si="29"/>
        <v>0.00194726465737926</v>
      </c>
      <c r="AO43" s="16">
        <f t="shared" si="30"/>
        <v>0.0223382878902326</v>
      </c>
      <c r="AP43" s="16">
        <f t="shared" si="31"/>
        <v>0.00296156164430053</v>
      </c>
      <c r="AQ43" s="12">
        <f t="shared" si="32"/>
        <v>17670080310</v>
      </c>
      <c r="AR43" s="12">
        <f t="shared" si="33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  <c r="AY43" s="21">
        <f t="shared" si="19"/>
        <v>151023083800</v>
      </c>
    </row>
    <row r="44" spans="1:51">
      <c r="A44" s="5" t="s">
        <v>135</v>
      </c>
      <c r="B44" s="5" t="s">
        <v>136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20"/>
        <v>166428696591.61</v>
      </c>
      <c r="AF44" s="9">
        <f t="shared" si="21"/>
        <v>154757001870.38</v>
      </c>
      <c r="AG44" s="9">
        <f t="shared" si="22"/>
        <v>12048820078.93</v>
      </c>
      <c r="AH44" s="9">
        <f t="shared" si="23"/>
        <v>12188992351.85</v>
      </c>
      <c r="AI44" s="9">
        <f t="shared" si="24"/>
        <v>9954474728.61</v>
      </c>
      <c r="AJ44" s="12">
        <f t="shared" si="25"/>
        <v>31963511513.86</v>
      </c>
      <c r="AK44" s="16">
        <f t="shared" si="26"/>
        <v>0.19205528955318</v>
      </c>
      <c r="AL44" s="9">
        <f t="shared" si="27"/>
        <v>20769762898.43</v>
      </c>
      <c r="AM44" s="16">
        <f t="shared" si="28"/>
        <v>0.00356236416334398</v>
      </c>
      <c r="AN44" s="16">
        <f t="shared" si="29"/>
        <v>0.0537354814103666</v>
      </c>
      <c r="AO44" s="16">
        <f t="shared" si="30"/>
        <v>0.0366947718084687</v>
      </c>
      <c r="AP44" s="16">
        <f t="shared" si="31"/>
        <v>0.0302715639111962</v>
      </c>
      <c r="AQ44" s="12">
        <f t="shared" si="32"/>
        <v>11193748615.43</v>
      </c>
      <c r="AR44" s="12">
        <f t="shared" si="33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  <c r="AY44" s="21">
        <f t="shared" si="19"/>
        <v>155146310803.43</v>
      </c>
    </row>
    <row r="45" spans="1:51">
      <c r="A45" s="5" t="s">
        <v>137</v>
      </c>
      <c r="B45" s="5" t="s">
        <v>138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20"/>
        <v>164047000000</v>
      </c>
      <c r="AF45" s="9">
        <f t="shared" si="21"/>
        <v>1578000000</v>
      </c>
      <c r="AG45" s="9">
        <f t="shared" si="22"/>
        <v>132933000000</v>
      </c>
      <c r="AH45" s="9">
        <f t="shared" si="23"/>
        <v>132993000000</v>
      </c>
      <c r="AI45" s="9">
        <f t="shared" si="24"/>
        <v>123910000000</v>
      </c>
      <c r="AJ45" s="12">
        <f t="shared" si="25"/>
        <v>164047000000</v>
      </c>
      <c r="AK45" s="16">
        <f t="shared" si="26"/>
        <v>1</v>
      </c>
      <c r="AL45" s="9">
        <f t="shared" si="27"/>
        <v>1571000000</v>
      </c>
      <c r="AM45" s="16">
        <f t="shared" si="28"/>
        <v>0.00961919449913744</v>
      </c>
      <c r="AN45" s="16">
        <f t="shared" si="29"/>
        <v>0</v>
      </c>
      <c r="AO45" s="16">
        <f t="shared" si="30"/>
        <v>0</v>
      </c>
      <c r="AP45" s="16">
        <f t="shared" si="31"/>
        <v>0</v>
      </c>
      <c r="AQ45" s="12">
        <f t="shared" si="32"/>
        <v>162476000000</v>
      </c>
      <c r="AR45" s="12">
        <f t="shared" si="33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  <c r="AY45" s="21">
        <f t="shared" si="19"/>
        <v>1578000000</v>
      </c>
    </row>
    <row r="46" spans="1:51">
      <c r="A46" s="5" t="s">
        <v>139</v>
      </c>
      <c r="B46" s="5" t="s">
        <v>140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20"/>
        <v>163278349727</v>
      </c>
      <c r="AF46" s="9">
        <f t="shared" si="21"/>
        <v>132729262597</v>
      </c>
      <c r="AG46" s="9">
        <f t="shared" si="22"/>
        <v>27948911330</v>
      </c>
      <c r="AH46" s="9">
        <f t="shared" si="23"/>
        <v>27992634753</v>
      </c>
      <c r="AI46" s="9">
        <f t="shared" si="24"/>
        <v>23992120733</v>
      </c>
      <c r="AJ46" s="12">
        <f t="shared" si="25"/>
        <v>52323996939</v>
      </c>
      <c r="AK46" s="16">
        <f t="shared" si="26"/>
        <v>0.320458879125648</v>
      </c>
      <c r="AL46" s="9">
        <f t="shared" si="27"/>
        <v>22331034898</v>
      </c>
      <c r="AM46" s="16">
        <f t="shared" si="28"/>
        <v>0.00672768170940395</v>
      </c>
      <c r="AN46" s="16">
        <f t="shared" si="29"/>
        <v>0.0208897005249189</v>
      </c>
      <c r="AO46" s="16">
        <f t="shared" si="30"/>
        <v>0.0390751750226991</v>
      </c>
      <c r="AP46" s="16">
        <f t="shared" si="31"/>
        <v>0.0499297370388102</v>
      </c>
      <c r="AQ46" s="12">
        <f t="shared" si="32"/>
        <v>29992962041</v>
      </c>
      <c r="AR46" s="12">
        <f t="shared" si="33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  <c r="AY46" s="21">
        <f t="shared" si="19"/>
        <v>129996248542</v>
      </c>
    </row>
    <row r="47" spans="1:51">
      <c r="A47" s="5" t="s">
        <v>141</v>
      </c>
      <c r="B47" s="5" t="s">
        <v>142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20"/>
        <v>161738815000</v>
      </c>
      <c r="AF47" s="9">
        <f t="shared" si="21"/>
        <v>142915347000</v>
      </c>
      <c r="AG47" s="9">
        <f t="shared" si="22"/>
        <v>20732774000</v>
      </c>
      <c r="AH47" s="9">
        <f t="shared" si="23"/>
        <v>20665857000</v>
      </c>
      <c r="AI47" s="9">
        <f t="shared" si="24"/>
        <v>16152197000</v>
      </c>
      <c r="AJ47" s="12">
        <f t="shared" si="25"/>
        <v>37925943000</v>
      </c>
      <c r="AK47" s="16">
        <f t="shared" si="26"/>
        <v>0.234488814574288</v>
      </c>
      <c r="AL47" s="9">
        <f t="shared" si="27"/>
        <v>16983972000</v>
      </c>
      <c r="AM47" s="16">
        <f t="shared" si="28"/>
        <v>0.0270279586257634</v>
      </c>
      <c r="AN47" s="16">
        <f t="shared" si="29"/>
        <v>0.0534579222680715</v>
      </c>
      <c r="AO47" s="16">
        <f t="shared" si="30"/>
        <v>0.0170705096361687</v>
      </c>
      <c r="AP47" s="16">
        <f t="shared" si="31"/>
        <v>0.00216674643003907</v>
      </c>
      <c r="AQ47" s="12">
        <f t="shared" si="32"/>
        <v>20941971000</v>
      </c>
      <c r="AR47" s="12">
        <f t="shared" si="33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  <c r="AY47" s="21">
        <f t="shared" si="19"/>
        <v>139941974000</v>
      </c>
    </row>
    <row r="48" spans="1:51">
      <c r="A48" s="5" t="s">
        <v>143</v>
      </c>
      <c r="B48" s="5" t="s">
        <v>144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20"/>
        <v>160972711401.28</v>
      </c>
      <c r="AF48" s="9">
        <f t="shared" si="21"/>
        <v>155830104098.8</v>
      </c>
      <c r="AG48" s="9">
        <f t="shared" si="22"/>
        <v>6529830498.50001</v>
      </c>
      <c r="AH48" s="9">
        <f t="shared" si="23"/>
        <v>6525106856.93001</v>
      </c>
      <c r="AI48" s="9">
        <f t="shared" si="24"/>
        <v>5092477817.35001</v>
      </c>
      <c r="AJ48" s="12">
        <f t="shared" si="25"/>
        <v>21711914216.03</v>
      </c>
      <c r="AK48" s="16">
        <f t="shared" si="26"/>
        <v>0.134879471352791</v>
      </c>
      <c r="AL48" s="9">
        <f t="shared" si="27"/>
        <v>15615467591.93</v>
      </c>
      <c r="AM48" s="16">
        <f t="shared" si="28"/>
        <v>0.00299381176644682</v>
      </c>
      <c r="AN48" s="16">
        <f t="shared" si="29"/>
        <v>0.0634656569314565</v>
      </c>
      <c r="AO48" s="16">
        <f t="shared" si="30"/>
        <v>0.0222057694632432</v>
      </c>
      <c r="AP48" s="16">
        <f t="shared" si="31"/>
        <v>0.00848944324173901</v>
      </c>
      <c r="AQ48" s="12">
        <f t="shared" si="32"/>
        <v>6096446624.1</v>
      </c>
      <c r="AR48" s="12">
        <f t="shared" si="33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  <c r="AY48" s="21">
        <f t="shared" si="19"/>
        <v>154900049676</v>
      </c>
    </row>
    <row r="49" spans="1:51">
      <c r="A49" s="5" t="s">
        <v>145</v>
      </c>
      <c r="B49" s="5" t="s">
        <v>146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20"/>
        <v>155198000000</v>
      </c>
      <c r="AF49" s="9">
        <f t="shared" si="21"/>
        <v>1598000000</v>
      </c>
      <c r="AG49" s="9">
        <f t="shared" si="22"/>
        <v>103592000000</v>
      </c>
      <c r="AH49" s="9">
        <f t="shared" si="23"/>
        <v>103624000000</v>
      </c>
      <c r="AI49" s="9">
        <f t="shared" si="24"/>
        <v>96226000000</v>
      </c>
      <c r="AJ49" s="12">
        <f t="shared" si="25"/>
        <v>155198000000</v>
      </c>
      <c r="AK49" s="16">
        <f t="shared" si="26"/>
        <v>1</v>
      </c>
      <c r="AL49" s="9">
        <f t="shared" si="27"/>
        <v>1608000000</v>
      </c>
      <c r="AM49" s="16">
        <f t="shared" si="28"/>
        <v>0.0102965244397479</v>
      </c>
      <c r="AN49" s="16">
        <f t="shared" si="29"/>
        <v>0</v>
      </c>
      <c r="AO49" s="16">
        <f t="shared" si="30"/>
        <v>0</v>
      </c>
      <c r="AP49" s="16">
        <f t="shared" si="31"/>
        <v>0</v>
      </c>
      <c r="AQ49" s="12">
        <f t="shared" si="32"/>
        <v>153590000000</v>
      </c>
      <c r="AR49" s="12">
        <f t="shared" si="33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  <c r="AY49" s="21">
        <f t="shared" si="19"/>
        <v>1598000000</v>
      </c>
    </row>
    <row r="50" spans="1:51">
      <c r="A50" s="5" t="s">
        <v>147</v>
      </c>
      <c r="B50" s="5" t="s">
        <v>148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20"/>
        <v>151488588412.17</v>
      </c>
      <c r="AF50" s="9">
        <f t="shared" si="21"/>
        <v>135940510016.52</v>
      </c>
      <c r="AG50" s="9">
        <f t="shared" si="22"/>
        <v>15887462209.1</v>
      </c>
      <c r="AH50" s="9">
        <f t="shared" si="23"/>
        <v>15889948731.1</v>
      </c>
      <c r="AI50" s="9">
        <f t="shared" si="24"/>
        <v>12351594819.7</v>
      </c>
      <c r="AJ50" s="12">
        <f t="shared" si="25"/>
        <v>23847958911.08</v>
      </c>
      <c r="AK50" s="16">
        <f t="shared" si="26"/>
        <v>0.15742412785704</v>
      </c>
      <c r="AL50" s="9">
        <f t="shared" si="27"/>
        <v>4495195109.52</v>
      </c>
      <c r="AM50" s="16">
        <f t="shared" si="28"/>
        <v>0.014477529446395</v>
      </c>
      <c r="AN50" s="16">
        <f t="shared" si="29"/>
        <v>0.00155032525097536</v>
      </c>
      <c r="AO50" s="16">
        <f t="shared" si="30"/>
        <v>0.00914000262556256</v>
      </c>
      <c r="AP50" s="16">
        <f t="shared" si="31"/>
        <v>0.00452204657453239</v>
      </c>
      <c r="AQ50" s="12">
        <f t="shared" si="32"/>
        <v>19352763801.56</v>
      </c>
      <c r="AR50" s="12">
        <f t="shared" si="33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  <c r="AY50" s="21">
        <f t="shared" si="19"/>
        <v>132138311132.61</v>
      </c>
    </row>
    <row r="51" spans="1:51">
      <c r="A51" s="5" t="s">
        <v>149</v>
      </c>
      <c r="B51" s="5" t="s">
        <v>150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20"/>
        <v>145192358000</v>
      </c>
      <c r="AF51" s="9">
        <f t="shared" si="21"/>
        <v>142770561000</v>
      </c>
      <c r="AG51" s="9">
        <f t="shared" si="22"/>
        <v>2361317000</v>
      </c>
      <c r="AH51" s="9">
        <f t="shared" si="23"/>
        <v>2418981000</v>
      </c>
      <c r="AI51" s="9">
        <f t="shared" si="24"/>
        <v>1789068000</v>
      </c>
      <c r="AJ51" s="12">
        <f t="shared" si="25"/>
        <v>18838619000</v>
      </c>
      <c r="AK51" s="16">
        <f t="shared" si="26"/>
        <v>0.1297493839173</v>
      </c>
      <c r="AL51" s="9">
        <f t="shared" si="27"/>
        <v>15226863000</v>
      </c>
      <c r="AM51" s="16">
        <f t="shared" si="28"/>
        <v>0.0121842500829141</v>
      </c>
      <c r="AN51" s="16">
        <f t="shared" si="29"/>
        <v>0.0293305588438752</v>
      </c>
      <c r="AO51" s="16">
        <f t="shared" si="30"/>
        <v>0.0260585960040679</v>
      </c>
      <c r="AP51" s="16">
        <f t="shared" si="31"/>
        <v>0.036047158900746</v>
      </c>
      <c r="AQ51" s="12">
        <f t="shared" si="32"/>
        <v>3611756000</v>
      </c>
      <c r="AR51" s="12">
        <f t="shared" si="33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  <c r="AY51" s="21">
        <f t="shared" si="19"/>
        <v>141398653000</v>
      </c>
    </row>
    <row r="52" spans="1:51">
      <c r="A52" s="5" t="s">
        <v>151</v>
      </c>
      <c r="B52" s="5" t="s">
        <v>152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20"/>
        <v>145005454078</v>
      </c>
      <c r="AF52" s="9">
        <f t="shared" si="21"/>
        <v>145530938087</v>
      </c>
      <c r="AG52" s="9">
        <f t="shared" si="22"/>
        <v>894481621</v>
      </c>
      <c r="AH52" s="9">
        <f t="shared" si="23"/>
        <v>833691804</v>
      </c>
      <c r="AI52" s="9">
        <f t="shared" si="24"/>
        <v>140819010</v>
      </c>
      <c r="AJ52" s="12">
        <f t="shared" si="25"/>
        <v>11240810608</v>
      </c>
      <c r="AK52" s="16">
        <f t="shared" si="26"/>
        <v>0.0775199159195312</v>
      </c>
      <c r="AL52" s="9">
        <f t="shared" si="27"/>
        <v>5613649460</v>
      </c>
      <c r="AM52" s="16">
        <f t="shared" si="28"/>
        <v>0.00928060930919269</v>
      </c>
      <c r="AN52" s="16">
        <f t="shared" si="29"/>
        <v>0.00106467291855764</v>
      </c>
      <c r="AO52" s="16">
        <f t="shared" si="30"/>
        <v>0.0258703769237681</v>
      </c>
      <c r="AP52" s="16">
        <f t="shared" si="31"/>
        <v>0.00207602662888852</v>
      </c>
      <c r="AQ52" s="12">
        <f t="shared" si="32"/>
        <v>5627161148</v>
      </c>
      <c r="AR52" s="12">
        <f t="shared" si="33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  <c r="AY52" s="21">
        <f t="shared" si="19"/>
        <v>139317146754</v>
      </c>
    </row>
    <row r="53" spans="1:51">
      <c r="A53" s="5" t="s">
        <v>153</v>
      </c>
      <c r="B53" s="5" t="s">
        <v>154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20"/>
        <v>144459621000</v>
      </c>
      <c r="AF53" s="9">
        <f t="shared" si="21"/>
        <v>137250385000</v>
      </c>
      <c r="AG53" s="9">
        <f t="shared" si="22"/>
        <v>7741671000</v>
      </c>
      <c r="AH53" s="9">
        <f t="shared" si="23"/>
        <v>8196630000</v>
      </c>
      <c r="AI53" s="9">
        <f t="shared" si="24"/>
        <v>6872550000</v>
      </c>
      <c r="AJ53" s="12">
        <f t="shared" si="25"/>
        <v>30590635000</v>
      </c>
      <c r="AK53" s="16">
        <f t="shared" si="26"/>
        <v>0.211759070031064</v>
      </c>
      <c r="AL53" s="9">
        <f t="shared" si="27"/>
        <v>22538857000</v>
      </c>
      <c r="AM53" s="16">
        <f t="shared" si="28"/>
        <v>0.00716781611935698</v>
      </c>
      <c r="AN53" s="16">
        <f t="shared" si="29"/>
        <v>0.0361871571018451</v>
      </c>
      <c r="AO53" s="16">
        <f t="shared" si="30"/>
        <v>0.0626496590351708</v>
      </c>
      <c r="AP53" s="16">
        <f t="shared" si="31"/>
        <v>0.0523114275649387</v>
      </c>
      <c r="AQ53" s="12">
        <f t="shared" si="32"/>
        <v>8051778000</v>
      </c>
      <c r="AR53" s="12">
        <f t="shared" si="33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  <c r="AY53" s="21">
        <f t="shared" si="19"/>
        <v>136739264000</v>
      </c>
    </row>
    <row r="54" spans="1:51">
      <c r="A54" s="5" t="s">
        <v>155</v>
      </c>
      <c r="B54" s="5" t="s">
        <v>156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20"/>
        <v>143484000000</v>
      </c>
      <c r="AF54" s="9">
        <f t="shared" si="21"/>
        <v>1477000000</v>
      </c>
      <c r="AG54" s="9">
        <f t="shared" si="22"/>
        <v>100562000000</v>
      </c>
      <c r="AH54" s="9">
        <f t="shared" si="23"/>
        <v>100446000000</v>
      </c>
      <c r="AI54" s="9">
        <f t="shared" si="24"/>
        <v>95227000000</v>
      </c>
      <c r="AJ54" s="12">
        <f t="shared" si="25"/>
        <v>143484000000</v>
      </c>
      <c r="AK54" s="16">
        <f t="shared" si="26"/>
        <v>1</v>
      </c>
      <c r="AL54" s="9">
        <f t="shared" si="27"/>
        <v>1599000000</v>
      </c>
      <c r="AM54" s="16">
        <f t="shared" si="28"/>
        <v>0.0102938306710156</v>
      </c>
      <c r="AN54" s="16">
        <f t="shared" si="29"/>
        <v>0</v>
      </c>
      <c r="AO54" s="16">
        <f t="shared" si="30"/>
        <v>0</v>
      </c>
      <c r="AP54" s="16">
        <f t="shared" si="31"/>
        <v>0</v>
      </c>
      <c r="AQ54" s="12">
        <f t="shared" si="32"/>
        <v>141885000000</v>
      </c>
      <c r="AR54" s="12">
        <f t="shared" si="33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  <c r="AY54" s="21">
        <f t="shared" si="19"/>
        <v>1477000000</v>
      </c>
    </row>
    <row r="55" spans="1:51">
      <c r="A55" s="5" t="s">
        <v>157</v>
      </c>
      <c r="B55" s="5" t="s">
        <v>158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20"/>
        <v>142634692666.65</v>
      </c>
      <c r="AF55" s="9">
        <f t="shared" si="21"/>
        <v>141803043743.57</v>
      </c>
      <c r="AG55" s="9">
        <f t="shared" si="22"/>
        <v>914063860.729986</v>
      </c>
      <c r="AH55" s="9">
        <f t="shared" si="23"/>
        <v>930399600.729986</v>
      </c>
      <c r="AI55" s="9">
        <f t="shared" si="24"/>
        <v>698336062.099986</v>
      </c>
      <c r="AJ55" s="12">
        <f t="shared" si="25"/>
        <v>2034108451.37</v>
      </c>
      <c r="AK55" s="16">
        <f t="shared" si="26"/>
        <v>0.0142609656412545</v>
      </c>
      <c r="AL55" s="9">
        <f t="shared" si="27"/>
        <v>709587973.9</v>
      </c>
      <c r="AM55" s="16">
        <f t="shared" si="28"/>
        <v>0.000403629169269147</v>
      </c>
      <c r="AN55" s="16">
        <f t="shared" si="29"/>
        <v>0.00231592153433536</v>
      </c>
      <c r="AO55" s="16">
        <f t="shared" si="30"/>
        <v>0.00219219402498919</v>
      </c>
      <c r="AP55" s="16">
        <f t="shared" si="31"/>
        <v>6.47588859856653e-6</v>
      </c>
      <c r="AQ55" s="12">
        <f t="shared" si="32"/>
        <v>1324520477.47</v>
      </c>
      <c r="AR55" s="12">
        <f t="shared" si="33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  <c r="AY55" s="21">
        <f t="shared" si="19"/>
        <v>141302093101.48</v>
      </c>
    </row>
    <row r="56" spans="1:51">
      <c r="A56" s="5" t="s">
        <v>159</v>
      </c>
      <c r="B56" s="5" t="s">
        <v>160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20"/>
        <v>138387057795.37</v>
      </c>
      <c r="AF56" s="9">
        <f t="shared" si="21"/>
        <v>115995860947.08</v>
      </c>
      <c r="AG56" s="9">
        <f t="shared" si="22"/>
        <v>24711804056.33</v>
      </c>
      <c r="AH56" s="9">
        <f t="shared" si="23"/>
        <v>24886853706.78</v>
      </c>
      <c r="AI56" s="9">
        <f t="shared" si="24"/>
        <v>19236962277.48</v>
      </c>
      <c r="AJ56" s="12">
        <f t="shared" si="25"/>
        <v>41217841770.39</v>
      </c>
      <c r="AK56" s="16">
        <f t="shared" si="26"/>
        <v>0.297844628154014</v>
      </c>
      <c r="AL56" s="9">
        <f t="shared" si="27"/>
        <v>15800405631.11</v>
      </c>
      <c r="AM56" s="16">
        <f t="shared" si="28"/>
        <v>0.0581723786931276</v>
      </c>
      <c r="AN56" s="16">
        <f t="shared" si="29"/>
        <v>0.0273662564814403</v>
      </c>
      <c r="AO56" s="16">
        <f t="shared" si="30"/>
        <v>0.0238279057811599</v>
      </c>
      <c r="AP56" s="16">
        <f t="shared" si="31"/>
        <v>0.00607384441024023</v>
      </c>
      <c r="AQ56" s="12">
        <f t="shared" si="32"/>
        <v>25417436139.28</v>
      </c>
      <c r="AR56" s="12">
        <f t="shared" si="33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  <c r="AY56" s="21">
        <f t="shared" si="19"/>
        <v>113144671306.54</v>
      </c>
    </row>
    <row r="57" spans="1:51">
      <c r="A57" s="5" t="s">
        <v>161</v>
      </c>
      <c r="B57" s="5" t="s">
        <v>162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20"/>
        <v>138134680783.39</v>
      </c>
      <c r="AF57" s="9">
        <f t="shared" si="21"/>
        <v>121293029916.03</v>
      </c>
      <c r="AG57" s="9">
        <f t="shared" si="22"/>
        <v>16941758623.48</v>
      </c>
      <c r="AH57" s="9">
        <f t="shared" si="23"/>
        <v>17034837531.1</v>
      </c>
      <c r="AI57" s="9">
        <f t="shared" si="24"/>
        <v>14237598052.93</v>
      </c>
      <c r="AJ57" s="12">
        <f t="shared" si="25"/>
        <v>33334842340.8</v>
      </c>
      <c r="AK57" s="16">
        <f t="shared" si="26"/>
        <v>0.241321311576147</v>
      </c>
      <c r="AL57" s="9">
        <f t="shared" si="27"/>
        <v>18356572341.41</v>
      </c>
      <c r="AM57" s="16">
        <f t="shared" si="28"/>
        <v>0.00546505919598704</v>
      </c>
      <c r="AN57" s="16">
        <f t="shared" si="29"/>
        <v>0.07091698657842</v>
      </c>
      <c r="AO57" s="16">
        <f t="shared" si="30"/>
        <v>0.0214044167819551</v>
      </c>
      <c r="AP57" s="16">
        <f t="shared" si="31"/>
        <v>0.0345002300983566</v>
      </c>
      <c r="AQ57" s="12">
        <f t="shared" si="32"/>
        <v>14978269999.39</v>
      </c>
      <c r="AR57" s="12">
        <f t="shared" si="33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  <c r="AY57" s="21">
        <f t="shared" si="19"/>
        <v>123073218504.34</v>
      </c>
    </row>
    <row r="58" spans="1:51">
      <c r="A58" s="5" t="s">
        <v>163</v>
      </c>
      <c r="B58" s="5" t="s">
        <v>164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20"/>
        <v>135860538479.03</v>
      </c>
      <c r="AF58" s="9">
        <f t="shared" si="21"/>
        <v>135662541814.49</v>
      </c>
      <c r="AG58" s="9">
        <f t="shared" si="22"/>
        <v>1370636232.26999</v>
      </c>
      <c r="AH58" s="9">
        <f t="shared" si="23"/>
        <v>1373733218.50999</v>
      </c>
      <c r="AI58" s="9">
        <f t="shared" si="24"/>
        <v>92401918.0899899</v>
      </c>
      <c r="AJ58" s="12">
        <f t="shared" si="25"/>
        <v>15319831457.26</v>
      </c>
      <c r="AK58" s="16">
        <f t="shared" si="26"/>
        <v>0.112761451034765</v>
      </c>
      <c r="AL58" s="9">
        <f t="shared" si="27"/>
        <v>14076515386.22</v>
      </c>
      <c r="AM58" s="16">
        <f t="shared" si="28"/>
        <v>0.00246160079795076</v>
      </c>
      <c r="AN58" s="16">
        <f t="shared" si="29"/>
        <v>0.0146122999833864</v>
      </c>
      <c r="AO58" s="16">
        <f t="shared" si="30"/>
        <v>0.0748774584815162</v>
      </c>
      <c r="AP58" s="16">
        <f t="shared" si="31"/>
        <v>0.0116762704758811</v>
      </c>
      <c r="AQ58" s="12">
        <f t="shared" si="32"/>
        <v>1243316071.03999</v>
      </c>
      <c r="AR58" s="12">
        <f t="shared" si="33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  <c r="AY58" s="21">
        <f t="shared" si="19"/>
        <v>134619612599.38</v>
      </c>
    </row>
    <row r="59" spans="1:51">
      <c r="A59" s="5" t="s">
        <v>165</v>
      </c>
      <c r="B59" s="5" t="s">
        <v>166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20"/>
        <v>135223500105.98</v>
      </c>
      <c r="AF59" s="9">
        <f t="shared" si="21"/>
        <v>126065738958.5</v>
      </c>
      <c r="AG59" s="9">
        <f t="shared" si="22"/>
        <v>9145717062.52999</v>
      </c>
      <c r="AH59" s="9">
        <f t="shared" si="23"/>
        <v>9136993950.35999</v>
      </c>
      <c r="AI59" s="9">
        <f t="shared" si="24"/>
        <v>7831160331.71999</v>
      </c>
      <c r="AJ59" s="12">
        <f t="shared" si="25"/>
        <v>16806668054.1</v>
      </c>
      <c r="AK59" s="16">
        <f t="shared" si="26"/>
        <v>0.124288071532891</v>
      </c>
      <c r="AL59" s="9">
        <f t="shared" si="27"/>
        <v>7516818539.7</v>
      </c>
      <c r="AM59" s="16">
        <f t="shared" si="28"/>
        <v>0.0041038396654803</v>
      </c>
      <c r="AN59" s="16">
        <f t="shared" si="29"/>
        <v>0.00259954231789963</v>
      </c>
      <c r="AO59" s="16">
        <f t="shared" si="30"/>
        <v>0.0160272287263045</v>
      </c>
      <c r="AP59" s="16">
        <f t="shared" si="31"/>
        <v>0.0328038350939996</v>
      </c>
      <c r="AQ59" s="12">
        <f t="shared" si="32"/>
        <v>9289849514.39999</v>
      </c>
      <c r="AR59" s="12">
        <f t="shared" si="33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  <c r="AY59" s="21">
        <f t="shared" si="19"/>
        <v>125926394189.9</v>
      </c>
    </row>
    <row r="60" spans="1:51">
      <c r="A60" s="5" t="s">
        <v>167</v>
      </c>
      <c r="B60" s="5" t="s">
        <v>168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20"/>
        <v>130635000000</v>
      </c>
      <c r="AF60" s="9">
        <f t="shared" si="21"/>
        <v>1397000000</v>
      </c>
      <c r="AG60" s="9">
        <f t="shared" si="22"/>
        <v>82635000000</v>
      </c>
      <c r="AH60" s="9">
        <f t="shared" si="23"/>
        <v>82431000000</v>
      </c>
      <c r="AI60" s="9">
        <f t="shared" si="24"/>
        <v>80174000000</v>
      </c>
      <c r="AJ60" s="12">
        <f t="shared" si="25"/>
        <v>130635000000</v>
      </c>
      <c r="AK60" s="16">
        <f t="shared" si="26"/>
        <v>1</v>
      </c>
      <c r="AL60" s="9">
        <f t="shared" si="27"/>
        <v>2150000000</v>
      </c>
      <c r="AM60" s="16">
        <f t="shared" si="28"/>
        <v>0.010693918168944</v>
      </c>
      <c r="AN60" s="16">
        <f t="shared" si="29"/>
        <v>0</v>
      </c>
      <c r="AO60" s="16">
        <f t="shared" si="30"/>
        <v>0</v>
      </c>
      <c r="AP60" s="16">
        <f t="shared" si="31"/>
        <v>0</v>
      </c>
      <c r="AQ60" s="12">
        <f t="shared" si="32"/>
        <v>128485000000</v>
      </c>
      <c r="AR60" s="12">
        <f t="shared" si="33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  <c r="AY60" s="21">
        <f t="shared" si="19"/>
        <v>1397000000</v>
      </c>
    </row>
    <row r="61" spans="1:51">
      <c r="A61" s="5" t="s">
        <v>169</v>
      </c>
      <c r="B61" s="5" t="s">
        <v>170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20"/>
        <v>129357060037.33</v>
      </c>
      <c r="AF61" s="9">
        <f t="shared" si="21"/>
        <v>106349829994.74</v>
      </c>
      <c r="AG61" s="9">
        <f t="shared" si="22"/>
        <v>23951455799.46</v>
      </c>
      <c r="AH61" s="9">
        <f t="shared" si="23"/>
        <v>23959032290.58</v>
      </c>
      <c r="AI61" s="9">
        <f t="shared" si="24"/>
        <v>18658952838.08</v>
      </c>
      <c r="AJ61" s="12">
        <f t="shared" si="25"/>
        <v>35294462565.46</v>
      </c>
      <c r="AK61" s="16">
        <f t="shared" si="26"/>
        <v>0.272845274585513</v>
      </c>
      <c r="AL61" s="9">
        <f t="shared" si="27"/>
        <v>9331337126.77</v>
      </c>
      <c r="AM61" s="16">
        <f t="shared" si="28"/>
        <v>0.046436002515182</v>
      </c>
      <c r="AN61" s="16">
        <f t="shared" si="29"/>
        <v>0.00105040120052812</v>
      </c>
      <c r="AO61" s="16">
        <f t="shared" si="30"/>
        <v>0.00320474422324044</v>
      </c>
      <c r="AP61" s="16">
        <f t="shared" si="31"/>
        <v>0.0215480804044681</v>
      </c>
      <c r="AQ61" s="12">
        <f t="shared" si="32"/>
        <v>25963125438.69</v>
      </c>
      <c r="AR61" s="12">
        <f t="shared" si="33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  <c r="AY61" s="21">
        <f t="shared" si="19"/>
        <v>103407251669.74</v>
      </c>
    </row>
    <row r="62" spans="1:51">
      <c r="A62" s="5" t="s">
        <v>171</v>
      </c>
      <c r="B62" s="5" t="s">
        <v>172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20"/>
        <v>127190000000</v>
      </c>
      <c r="AF62" s="9">
        <f t="shared" si="21"/>
        <v>1229000000</v>
      </c>
      <c r="AG62" s="9">
        <f t="shared" si="22"/>
        <v>84080000000</v>
      </c>
      <c r="AH62" s="9">
        <f t="shared" si="23"/>
        <v>84038000000</v>
      </c>
      <c r="AI62" s="9">
        <f t="shared" si="24"/>
        <v>76386000000</v>
      </c>
      <c r="AJ62" s="12">
        <f t="shared" si="25"/>
        <v>127190000000</v>
      </c>
      <c r="AK62" s="16">
        <f t="shared" si="26"/>
        <v>1</v>
      </c>
      <c r="AL62" s="9">
        <f t="shared" si="27"/>
        <v>2448000000</v>
      </c>
      <c r="AM62" s="16">
        <f t="shared" si="28"/>
        <v>0.00966270933249469</v>
      </c>
      <c r="AN62" s="16">
        <f t="shared" si="29"/>
        <v>0</v>
      </c>
      <c r="AO62" s="16">
        <f t="shared" si="30"/>
        <v>0</v>
      </c>
      <c r="AP62" s="16">
        <f t="shared" si="31"/>
        <v>0</v>
      </c>
      <c r="AQ62" s="12">
        <f t="shared" si="32"/>
        <v>124742000000</v>
      </c>
      <c r="AR62" s="12">
        <f t="shared" si="33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  <c r="AY62" s="21">
        <f t="shared" si="19"/>
        <v>1229000000</v>
      </c>
    </row>
    <row r="63" spans="1:51">
      <c r="A63" s="5" t="s">
        <v>173</v>
      </c>
      <c r="B63" s="5" t="s">
        <v>174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20"/>
        <v>126558604943.52</v>
      </c>
      <c r="AF63" s="9">
        <f t="shared" si="21"/>
        <v>117816999262.5</v>
      </c>
      <c r="AG63" s="9">
        <f t="shared" si="22"/>
        <v>6341199782.36</v>
      </c>
      <c r="AH63" s="9">
        <f t="shared" si="23"/>
        <v>6334292800.54</v>
      </c>
      <c r="AI63" s="9">
        <f t="shared" si="24"/>
        <v>4176261087.42</v>
      </c>
      <c r="AJ63" s="12">
        <f t="shared" si="25"/>
        <v>11687269744.27</v>
      </c>
      <c r="AK63" s="16">
        <f t="shared" si="26"/>
        <v>0.0923467017472715</v>
      </c>
      <c r="AL63" s="9">
        <f t="shared" si="27"/>
        <v>2074514191.95</v>
      </c>
      <c r="AM63" s="16">
        <f t="shared" si="28"/>
        <v>0.00655531771435253</v>
      </c>
      <c r="AN63" s="16">
        <f t="shared" si="29"/>
        <v>0.000462995492216037</v>
      </c>
      <c r="AO63" s="16">
        <f t="shared" si="30"/>
        <v>0.00811114195678846</v>
      </c>
      <c r="AP63" s="16">
        <f t="shared" si="31"/>
        <v>0.000883580933907296</v>
      </c>
      <c r="AQ63" s="12">
        <f t="shared" si="32"/>
        <v>9612755552.32</v>
      </c>
      <c r="AR63" s="12">
        <f t="shared" si="33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  <c r="AY63" s="21">
        <f t="shared" si="19"/>
        <v>116897922708.63</v>
      </c>
    </row>
    <row r="64" spans="1:51">
      <c r="A64" s="5" t="s">
        <v>175</v>
      </c>
      <c r="B64" s="5" t="s">
        <v>176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20"/>
        <v>124156641250.08</v>
      </c>
      <c r="AF64" s="9">
        <f t="shared" si="21"/>
        <v>121301270916.5</v>
      </c>
      <c r="AG64" s="9">
        <f t="shared" si="22"/>
        <v>2488662925.91</v>
      </c>
      <c r="AH64" s="9">
        <f t="shared" si="23"/>
        <v>2374512051.4</v>
      </c>
      <c r="AI64" s="9">
        <f t="shared" si="24"/>
        <v>1731717850.92</v>
      </c>
      <c r="AJ64" s="12">
        <f t="shared" si="25"/>
        <v>5059685483.41</v>
      </c>
      <c r="AK64" s="16">
        <f t="shared" si="26"/>
        <v>0.0407524352500696</v>
      </c>
      <c r="AL64" s="9">
        <f t="shared" si="27"/>
        <v>2476913394.65</v>
      </c>
      <c r="AM64" s="16">
        <f t="shared" si="28"/>
        <v>0.00067494782974363</v>
      </c>
      <c r="AN64" s="16">
        <f t="shared" si="29"/>
        <v>0.0080442770490085</v>
      </c>
      <c r="AO64" s="16">
        <f t="shared" si="30"/>
        <v>0.00498766579503938</v>
      </c>
      <c r="AP64" s="16">
        <f t="shared" si="31"/>
        <v>0.00226181104073496</v>
      </c>
      <c r="AQ64" s="12">
        <f t="shared" si="32"/>
        <v>2582772088.76</v>
      </c>
      <c r="AR64" s="12">
        <f t="shared" si="33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  <c r="AY64" s="21">
        <f t="shared" si="19"/>
        <v>121079576136.67</v>
      </c>
    </row>
    <row r="65" spans="1:51">
      <c r="A65" s="5" t="s">
        <v>177</v>
      </c>
      <c r="B65" s="5" t="s">
        <v>178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20"/>
        <v>121746892451.45</v>
      </c>
      <c r="AF65" s="9">
        <f t="shared" si="21"/>
        <v>118811889609.61</v>
      </c>
      <c r="AG65" s="9">
        <f t="shared" si="22"/>
        <v>3410773297.93</v>
      </c>
      <c r="AH65" s="9">
        <f t="shared" si="23"/>
        <v>3401615391.67</v>
      </c>
      <c r="AI65" s="9">
        <f t="shared" si="24"/>
        <v>2591800351.56</v>
      </c>
      <c r="AJ65" s="12">
        <f t="shared" si="25"/>
        <v>12588509286.58</v>
      </c>
      <c r="AK65" s="16">
        <f t="shared" si="26"/>
        <v>0.103399019335134</v>
      </c>
      <c r="AL65" s="9">
        <f t="shared" si="27"/>
        <v>4986589845.35</v>
      </c>
      <c r="AM65" s="16">
        <f t="shared" si="28"/>
        <v>0.00447070736000143</v>
      </c>
      <c r="AN65" s="16">
        <f t="shared" si="29"/>
        <v>0.000917932703740801</v>
      </c>
      <c r="AO65" s="16">
        <f t="shared" si="30"/>
        <v>0.0203760122265072</v>
      </c>
      <c r="AP65" s="16">
        <f t="shared" si="31"/>
        <v>0.0151187890762306</v>
      </c>
      <c r="AQ65" s="12">
        <f t="shared" si="32"/>
        <v>7601919441.23</v>
      </c>
      <c r="AR65" s="12">
        <f t="shared" si="33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  <c r="AY65" s="21">
        <f t="shared" si="19"/>
        <v>114135815103.96</v>
      </c>
    </row>
    <row r="66" spans="1:51">
      <c r="A66" s="5" t="s">
        <v>179</v>
      </c>
      <c r="B66" s="5" t="s">
        <v>180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20"/>
        <v>121710775277</v>
      </c>
      <c r="AF66" s="9">
        <f t="shared" si="21"/>
        <v>94917027433</v>
      </c>
      <c r="AG66" s="9">
        <f t="shared" si="22"/>
        <v>28253298057</v>
      </c>
      <c r="AH66" s="9">
        <f t="shared" si="23"/>
        <v>29016055290</v>
      </c>
      <c r="AI66" s="9">
        <f t="shared" si="24"/>
        <v>22266934269</v>
      </c>
      <c r="AJ66" s="12">
        <f t="shared" si="25"/>
        <v>33502047518</v>
      </c>
      <c r="AK66" s="16">
        <f t="shared" si="26"/>
        <v>0.275259503045257</v>
      </c>
      <c r="AL66" s="9">
        <f t="shared" si="27"/>
        <v>6924313021</v>
      </c>
      <c r="AM66" s="16">
        <f t="shared" si="28"/>
        <v>0.00733563182033826</v>
      </c>
      <c r="AN66" s="16">
        <f t="shared" si="29"/>
        <v>0.0245816072996897</v>
      </c>
      <c r="AO66" s="16">
        <f t="shared" si="30"/>
        <v>0.0270654132923143</v>
      </c>
      <c r="AP66" s="16">
        <f t="shared" si="31"/>
        <v>0.00417584967184121</v>
      </c>
      <c r="AQ66" s="12">
        <f t="shared" si="32"/>
        <v>26577734497</v>
      </c>
      <c r="AR66" s="12">
        <f t="shared" si="33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  <c r="AY66" s="21">
        <f t="shared" si="19"/>
        <v>95895798013</v>
      </c>
    </row>
    <row r="67" spans="1:51">
      <c r="A67" s="5" t="s">
        <v>181</v>
      </c>
      <c r="B67" s="5" t="s">
        <v>182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20"/>
        <v>121310291503.13</v>
      </c>
      <c r="AF67" s="9">
        <f t="shared" si="21"/>
        <v>95744894030.49</v>
      </c>
      <c r="AG67" s="9">
        <f t="shared" si="22"/>
        <v>27258148281.39</v>
      </c>
      <c r="AH67" s="9">
        <f t="shared" si="23"/>
        <v>27132600196.49</v>
      </c>
      <c r="AI67" s="9">
        <f t="shared" si="24"/>
        <v>22825444447.03</v>
      </c>
      <c r="AJ67" s="12">
        <f t="shared" si="25"/>
        <v>37656142327.5</v>
      </c>
      <c r="AK67" s="16">
        <f t="shared" si="26"/>
        <v>0.310411770187927</v>
      </c>
      <c r="AL67" s="9">
        <f t="shared" si="27"/>
        <v>12119139637.03</v>
      </c>
      <c r="AM67" s="16">
        <f t="shared" si="28"/>
        <v>0.0468334680485325</v>
      </c>
      <c r="AN67" s="16">
        <f t="shared" si="29"/>
        <v>0.00775667569684903</v>
      </c>
      <c r="AO67" s="16">
        <f t="shared" si="30"/>
        <v>0.0439551138545605</v>
      </c>
      <c r="AP67" s="16">
        <f t="shared" si="31"/>
        <v>0.000399978554158763</v>
      </c>
      <c r="AQ67" s="12">
        <f t="shared" si="32"/>
        <v>25537002690.47</v>
      </c>
      <c r="AR67" s="12">
        <f t="shared" si="33"/>
        <v>21142177526.85</v>
      </c>
      <c r="AS67" s="12">
        <f>AR67-VLOOKUP(A67,[1]选股结果!$A$2:$BJ$3005,48,FALSE)*0.08</f>
        <v>14869704081.4756</v>
      </c>
      <c r="AT67" s="12">
        <f t="shared" ref="AT67:AT130" si="34">AQ67-AD67</f>
        <v>21229846941.01</v>
      </c>
      <c r="AU67" s="12">
        <f t="shared" ref="AU67:AU130" si="35">AQ67-S67</f>
        <v>25449333276.31</v>
      </c>
      <c r="AV67" s="12">
        <f t="shared" ref="AV67:AV130" si="36">AJ67-O67-P67-Q67-R67-X67-Y67+Z67-H67</f>
        <v>25378061411.28</v>
      </c>
      <c r="AW67" s="12">
        <f t="shared" ref="AW67:AW130" si="37">AG67</f>
        <v>27258148281.39</v>
      </c>
      <c r="AX67" s="12">
        <f t="shared" ref="AX67:AX130" si="38">T67-U67+V67+W67+AA67</f>
        <v>-293497893.71</v>
      </c>
      <c r="AY67" s="21">
        <f t="shared" ref="AY67:AY130" si="39">AF67-S67</f>
        <v>95657224616.33</v>
      </c>
    </row>
    <row r="68" spans="1:51">
      <c r="A68" s="5" t="s">
        <v>183</v>
      </c>
      <c r="B68" s="5" t="s">
        <v>184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20"/>
        <v>121251489340.14</v>
      </c>
      <c r="AF68" s="9">
        <f t="shared" si="21"/>
        <v>118491337141.74</v>
      </c>
      <c r="AG68" s="9">
        <f t="shared" si="22"/>
        <v>2525707349.39999</v>
      </c>
      <c r="AH68" s="9">
        <f t="shared" si="23"/>
        <v>2548988313.43999</v>
      </c>
      <c r="AI68" s="9">
        <f t="shared" si="24"/>
        <v>1806271406.08999</v>
      </c>
      <c r="AJ68" s="12">
        <f t="shared" si="25"/>
        <v>11090918990.91</v>
      </c>
      <c r="AK68" s="16">
        <f t="shared" si="26"/>
        <v>0.091470373281744</v>
      </c>
      <c r="AL68" s="9">
        <f t="shared" si="27"/>
        <v>6496159781.52</v>
      </c>
      <c r="AM68" s="16">
        <f t="shared" si="28"/>
        <v>0.00364457616038294</v>
      </c>
      <c r="AN68" s="16">
        <f t="shared" si="29"/>
        <v>0.0315269659990437</v>
      </c>
      <c r="AO68" s="16">
        <f t="shared" si="30"/>
        <v>0.0166615650465351</v>
      </c>
      <c r="AP68" s="16">
        <f t="shared" si="31"/>
        <v>0</v>
      </c>
      <c r="AQ68" s="12">
        <f t="shared" si="32"/>
        <v>4594759209.39</v>
      </c>
      <c r="AR68" s="12">
        <f t="shared" si="33"/>
        <v>1806116955.38</v>
      </c>
      <c r="AS68" s="12">
        <f>AR68-VLOOKUP(A68,[1]选股结果!$A$2:$BJ$3005,48,FALSE)*0.08</f>
        <v>-1531981242.3616</v>
      </c>
      <c r="AT68" s="12">
        <f t="shared" si="34"/>
        <v>3852042302.04</v>
      </c>
      <c r="AU68" s="12">
        <f t="shared" si="35"/>
        <v>2548833862.73</v>
      </c>
      <c r="AV68" s="12">
        <f t="shared" si="36"/>
        <v>2404034754.96</v>
      </c>
      <c r="AW68" s="12">
        <f t="shared" si="37"/>
        <v>2525707349.39999</v>
      </c>
      <c r="AX68" s="12">
        <f t="shared" si="38"/>
        <v>-26601031.43</v>
      </c>
      <c r="AY68" s="21">
        <f t="shared" si="39"/>
        <v>116445411795.08</v>
      </c>
    </row>
    <row r="69" spans="1:51">
      <c r="A69" s="5" t="s">
        <v>185</v>
      </c>
      <c r="B69" s="5" t="s">
        <v>186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20"/>
        <v>120928535190</v>
      </c>
      <c r="AF69" s="9">
        <f t="shared" si="21"/>
        <v>108607806332</v>
      </c>
      <c r="AG69" s="9">
        <f t="shared" si="22"/>
        <v>13698567813</v>
      </c>
      <c r="AH69" s="9">
        <f t="shared" si="23"/>
        <v>13941098855</v>
      </c>
      <c r="AI69" s="9">
        <f t="shared" si="24"/>
        <v>11838710510</v>
      </c>
      <c r="AJ69" s="12">
        <f t="shared" si="25"/>
        <v>25501769299</v>
      </c>
      <c r="AK69" s="16">
        <f t="shared" si="26"/>
        <v>0.210882975295552</v>
      </c>
      <c r="AL69" s="9">
        <f t="shared" si="27"/>
        <v>11667196579</v>
      </c>
      <c r="AM69" s="16">
        <f t="shared" si="28"/>
        <v>0.00428067704770153</v>
      </c>
      <c r="AN69" s="16">
        <f t="shared" si="29"/>
        <v>0.0128406946760768</v>
      </c>
      <c r="AO69" s="16">
        <f t="shared" si="30"/>
        <v>0.024880304497799</v>
      </c>
      <c r="AP69" s="16">
        <f t="shared" si="31"/>
        <v>0.0436152210287928</v>
      </c>
      <c r="AQ69" s="12">
        <f t="shared" si="32"/>
        <v>13834572720</v>
      </c>
      <c r="AR69" s="12">
        <f t="shared" si="33"/>
        <v>8904669906</v>
      </c>
      <c r="AS69" s="12">
        <f>AR69-VLOOKUP(A69,[1]选股结果!$A$2:$BJ$3005,48,FALSE)*0.08</f>
        <v>5746009952.88</v>
      </c>
      <c r="AT69" s="12">
        <f t="shared" si="34"/>
        <v>11732184375</v>
      </c>
      <c r="AU69" s="12">
        <f t="shared" si="35"/>
        <v>11007058251</v>
      </c>
      <c r="AV69" s="12">
        <f t="shared" si="36"/>
        <v>10459474013</v>
      </c>
      <c r="AW69" s="12">
        <f t="shared" si="37"/>
        <v>13698567813</v>
      </c>
      <c r="AX69" s="12">
        <f t="shared" si="38"/>
        <v>807588237</v>
      </c>
      <c r="AY69" s="21">
        <f t="shared" si="39"/>
        <v>105780291863</v>
      </c>
    </row>
    <row r="70" spans="1:51">
      <c r="A70" s="5" t="s">
        <v>187</v>
      </c>
      <c r="B70" s="5" t="s">
        <v>188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20"/>
        <v>119510502301.16</v>
      </c>
      <c r="AF70" s="9">
        <f t="shared" si="21"/>
        <v>115364589608.99</v>
      </c>
      <c r="AG70" s="9">
        <f t="shared" si="22"/>
        <v>4774742867.18998</v>
      </c>
      <c r="AH70" s="9">
        <f t="shared" si="23"/>
        <v>4824129944.77998</v>
      </c>
      <c r="AI70" s="9">
        <f t="shared" si="24"/>
        <v>3045714348.28998</v>
      </c>
      <c r="AJ70" s="12">
        <f t="shared" si="25"/>
        <v>12724942103.34</v>
      </c>
      <c r="AK70" s="16">
        <f t="shared" si="26"/>
        <v>0.10647551351825</v>
      </c>
      <c r="AL70" s="9">
        <f t="shared" si="27"/>
        <v>3081988931.9</v>
      </c>
      <c r="AM70" s="16">
        <f t="shared" si="28"/>
        <v>0.0138015215939226</v>
      </c>
      <c r="AN70" s="16">
        <f t="shared" si="29"/>
        <v>0.00133224440215958</v>
      </c>
      <c r="AO70" s="16">
        <f t="shared" si="30"/>
        <v>0.00606150621109864</v>
      </c>
      <c r="AP70" s="16">
        <f t="shared" si="31"/>
        <v>0.00131882295049537</v>
      </c>
      <c r="AQ70" s="12">
        <f t="shared" si="32"/>
        <v>9642953171.43999</v>
      </c>
      <c r="AR70" s="12">
        <f t="shared" si="33"/>
        <v>1976178984.92999</v>
      </c>
      <c r="AS70" s="12">
        <f>AR70-VLOOKUP(A70,[1]选股结果!$A$2:$BJ$3005,48,FALSE)*0.08</f>
        <v>-1962254243.19481</v>
      </c>
      <c r="AT70" s="12">
        <f t="shared" si="34"/>
        <v>7864537574.95</v>
      </c>
      <c r="AU70" s="12">
        <f t="shared" si="35"/>
        <v>3754594581.41999</v>
      </c>
      <c r="AV70" s="12">
        <f t="shared" si="36"/>
        <v>611578133.369997</v>
      </c>
      <c r="AW70" s="12">
        <f t="shared" si="37"/>
        <v>4774742867.18998</v>
      </c>
      <c r="AX70" s="12">
        <f t="shared" si="38"/>
        <v>3403306358.1</v>
      </c>
      <c r="AY70" s="21">
        <f t="shared" si="39"/>
        <v>109476231018.97</v>
      </c>
    </row>
    <row r="71" spans="1:51">
      <c r="A71" s="5" t="s">
        <v>189</v>
      </c>
      <c r="B71" s="5" t="s">
        <v>190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20"/>
        <v>118463353639.97</v>
      </c>
      <c r="AF71" s="9">
        <f t="shared" si="21"/>
        <v>103252420005.85</v>
      </c>
      <c r="AG71" s="9">
        <f t="shared" si="22"/>
        <v>15483205286.13</v>
      </c>
      <c r="AH71" s="9">
        <f t="shared" si="23"/>
        <v>15435977882.33</v>
      </c>
      <c r="AI71" s="9">
        <f t="shared" si="24"/>
        <v>11130067570.27</v>
      </c>
      <c r="AJ71" s="12">
        <f t="shared" si="25"/>
        <v>28868355611.78</v>
      </c>
      <c r="AK71" s="16">
        <f t="shared" si="26"/>
        <v>0.243690176959837</v>
      </c>
      <c r="AL71" s="9">
        <f t="shared" si="27"/>
        <v>10915864446.53</v>
      </c>
      <c r="AM71" s="16">
        <f t="shared" si="28"/>
        <v>0.0126621975931795</v>
      </c>
      <c r="AN71" s="16">
        <f t="shared" si="29"/>
        <v>0.017541217517996</v>
      </c>
      <c r="AO71" s="16">
        <f t="shared" si="30"/>
        <v>0.046951141018545</v>
      </c>
      <c r="AP71" s="16">
        <f t="shared" si="31"/>
        <v>0.00914769032373879</v>
      </c>
      <c r="AQ71" s="12">
        <f t="shared" si="32"/>
        <v>17952491165.25</v>
      </c>
      <c r="AR71" s="12">
        <f t="shared" si="33"/>
        <v>10212812417.07</v>
      </c>
      <c r="AS71" s="12">
        <f>AR71-VLOOKUP(A71,[1]选股结果!$A$2:$BJ$3005,48,FALSE)*0.08</f>
        <v>3620605732.6564</v>
      </c>
      <c r="AT71" s="12">
        <f t="shared" si="34"/>
        <v>13646580853.19</v>
      </c>
      <c r="AU71" s="12">
        <f t="shared" si="35"/>
        <v>14518722729.13</v>
      </c>
      <c r="AV71" s="12">
        <f t="shared" si="36"/>
        <v>14258020786.49</v>
      </c>
      <c r="AW71" s="12">
        <f t="shared" si="37"/>
        <v>15483205286.13</v>
      </c>
      <c r="AX71" s="12">
        <f t="shared" si="38"/>
        <v>-126861822.67</v>
      </c>
      <c r="AY71" s="21">
        <f t="shared" si="39"/>
        <v>99818651569.73</v>
      </c>
    </row>
    <row r="72" spans="1:51">
      <c r="A72" s="5" t="s">
        <v>191</v>
      </c>
      <c r="B72" s="5" t="s">
        <v>192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20"/>
        <v>118242302000</v>
      </c>
      <c r="AF72" s="9">
        <f t="shared" si="21"/>
        <v>105622763000</v>
      </c>
      <c r="AG72" s="9">
        <f t="shared" si="22"/>
        <v>13096146000</v>
      </c>
      <c r="AH72" s="9">
        <f t="shared" si="23"/>
        <v>13034185000</v>
      </c>
      <c r="AI72" s="9">
        <f t="shared" si="24"/>
        <v>9580639000</v>
      </c>
      <c r="AJ72" s="12">
        <f t="shared" si="25"/>
        <v>21396074000</v>
      </c>
      <c r="AK72" s="16">
        <f t="shared" si="26"/>
        <v>0.180951094812075</v>
      </c>
      <c r="AL72" s="9">
        <f t="shared" si="27"/>
        <v>7913309000</v>
      </c>
      <c r="AM72" s="16">
        <f t="shared" si="28"/>
        <v>0.00356881583716122</v>
      </c>
      <c r="AN72" s="16">
        <f t="shared" si="29"/>
        <v>0.0143463631146153</v>
      </c>
      <c r="AO72" s="16">
        <f t="shared" si="30"/>
        <v>0.0353198468683399</v>
      </c>
      <c r="AP72" s="16">
        <f t="shared" si="31"/>
        <v>0.0121159007881968</v>
      </c>
      <c r="AQ72" s="12">
        <f t="shared" si="32"/>
        <v>13482765000</v>
      </c>
      <c r="AR72" s="12">
        <f t="shared" si="33"/>
        <v>8979928000</v>
      </c>
      <c r="AS72" s="12">
        <f>AR72-VLOOKUP(A72,[1]选股结果!$A$2:$BJ$3005,48,FALSE)*0.08</f>
        <v>4855801040</v>
      </c>
      <c r="AT72" s="12">
        <f t="shared" si="34"/>
        <v>10029219000</v>
      </c>
      <c r="AU72" s="12">
        <f t="shared" si="35"/>
        <v>12433474000</v>
      </c>
      <c r="AV72" s="12">
        <f t="shared" si="36"/>
        <v>12516712000</v>
      </c>
      <c r="AW72" s="12">
        <f t="shared" si="37"/>
        <v>13096146000</v>
      </c>
      <c r="AX72" s="12">
        <f t="shared" si="38"/>
        <v>881686000</v>
      </c>
      <c r="AY72" s="21">
        <f t="shared" si="39"/>
        <v>104573472000</v>
      </c>
    </row>
    <row r="73" spans="1:51">
      <c r="A73" s="5" t="s">
        <v>193</v>
      </c>
      <c r="B73" s="5" t="s">
        <v>194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20"/>
        <v>117784164857.56</v>
      </c>
      <c r="AF73" s="9">
        <f t="shared" si="21"/>
        <v>112281946411.83</v>
      </c>
      <c r="AG73" s="9">
        <f t="shared" si="22"/>
        <v>3999945534.29</v>
      </c>
      <c r="AH73" s="9">
        <f t="shared" si="23"/>
        <v>3996059501.78</v>
      </c>
      <c r="AI73" s="9">
        <f t="shared" si="24"/>
        <v>3489344019.8</v>
      </c>
      <c r="AJ73" s="12">
        <f t="shared" si="25"/>
        <v>8959186649.73</v>
      </c>
      <c r="AK73" s="16">
        <f t="shared" si="26"/>
        <v>0.0760644409251839</v>
      </c>
      <c r="AL73" s="9">
        <f t="shared" si="27"/>
        <v>3023860407.97</v>
      </c>
      <c r="AM73" s="16">
        <f t="shared" si="28"/>
        <v>0.00269241766491708</v>
      </c>
      <c r="AN73" s="16">
        <f t="shared" si="29"/>
        <v>0.000640893382750464</v>
      </c>
      <c r="AO73" s="16">
        <f t="shared" si="30"/>
        <v>0.0168540134397581</v>
      </c>
      <c r="AP73" s="16">
        <f t="shared" si="31"/>
        <v>0.00477146426567313</v>
      </c>
      <c r="AQ73" s="12">
        <f t="shared" si="32"/>
        <v>5935326241.76</v>
      </c>
      <c r="AR73" s="12">
        <f t="shared" si="33"/>
        <v>4911392644.92</v>
      </c>
      <c r="AS73" s="12">
        <f>AR73-VLOOKUP(A73,[1]选股结果!$A$2:$BJ$3005,48,FALSE)*0.08</f>
        <v>3166279290.8624</v>
      </c>
      <c r="AT73" s="12">
        <f t="shared" si="34"/>
        <v>5428610759.77999</v>
      </c>
      <c r="AU73" s="12">
        <f t="shared" si="35"/>
        <v>5418108126.9</v>
      </c>
      <c r="AV73" s="12">
        <f t="shared" si="36"/>
        <v>3643324247.56</v>
      </c>
      <c r="AW73" s="12">
        <f t="shared" si="37"/>
        <v>3999945534.29</v>
      </c>
      <c r="AX73" s="12">
        <f t="shared" si="38"/>
        <v>5317015.23</v>
      </c>
      <c r="AY73" s="21">
        <f t="shared" si="39"/>
        <v>111764728296.97</v>
      </c>
    </row>
    <row r="74" spans="1:51">
      <c r="A74" s="5" t="s">
        <v>195</v>
      </c>
      <c r="B74" s="5" t="s">
        <v>196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20"/>
        <v>116778000000</v>
      </c>
      <c r="AF74" s="9">
        <f t="shared" si="21"/>
        <v>1217000000</v>
      </c>
      <c r="AG74" s="9">
        <f t="shared" si="22"/>
        <v>82518000000</v>
      </c>
      <c r="AH74" s="9">
        <f t="shared" si="23"/>
        <v>82691000000</v>
      </c>
      <c r="AI74" s="9">
        <f t="shared" si="24"/>
        <v>75123000000</v>
      </c>
      <c r="AJ74" s="12">
        <f t="shared" si="25"/>
        <v>116778000000</v>
      </c>
      <c r="AK74" s="16">
        <f t="shared" si="26"/>
        <v>1</v>
      </c>
      <c r="AL74" s="9">
        <f t="shared" si="27"/>
        <v>1026000000</v>
      </c>
      <c r="AM74" s="16">
        <f t="shared" si="28"/>
        <v>0.0104214834986042</v>
      </c>
      <c r="AN74" s="16">
        <f t="shared" si="29"/>
        <v>0</v>
      </c>
      <c r="AO74" s="16">
        <f t="shared" si="30"/>
        <v>0</v>
      </c>
      <c r="AP74" s="16">
        <f t="shared" si="31"/>
        <v>0</v>
      </c>
      <c r="AQ74" s="12">
        <f t="shared" si="32"/>
        <v>115752000000</v>
      </c>
      <c r="AR74" s="12">
        <f t="shared" si="33"/>
        <v>108184000000</v>
      </c>
      <c r="AS74" s="12">
        <f>AR74-VLOOKUP(A74,[1]选股结果!$A$2:$BJ$3005,48,FALSE)*0.08</f>
        <v>70252800000</v>
      </c>
      <c r="AT74" s="12">
        <f t="shared" si="34"/>
        <v>108184000000</v>
      </c>
      <c r="AU74" s="12">
        <f t="shared" si="35"/>
        <v>115752000000</v>
      </c>
      <c r="AV74" s="12">
        <f t="shared" si="36"/>
        <v>72133000000</v>
      </c>
      <c r="AW74" s="12">
        <f t="shared" si="37"/>
        <v>82518000000</v>
      </c>
      <c r="AX74" s="12">
        <f t="shared" si="38"/>
        <v>10403000000</v>
      </c>
      <c r="AY74" s="21">
        <f t="shared" si="39"/>
        <v>1217000000</v>
      </c>
    </row>
    <row r="75" spans="1:51">
      <c r="A75" s="5" t="s">
        <v>197</v>
      </c>
      <c r="B75" s="5" t="s">
        <v>198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40">C75</f>
        <v>115573762000</v>
      </c>
      <c r="AF75" s="9">
        <f t="shared" ref="AF75:AF138" si="41">(G75+O75+P75+Q75+R75)+S75</f>
        <v>127754150000</v>
      </c>
      <c r="AG75" s="9">
        <f t="shared" ref="AG75:AG138" si="42">AE75-AF75+T75+V75+W75-X75-Y75+Z75+AA75</f>
        <v>-10527637000</v>
      </c>
      <c r="AH75" s="9">
        <f t="shared" ref="AH75:AH138" si="43">AG75+AB75-AC75</f>
        <v>-10567288000</v>
      </c>
      <c r="AI75" s="9">
        <f t="shared" ref="AI75:AI138" si="44">AH75-AD75</f>
        <v>-8477680000</v>
      </c>
      <c r="AJ75" s="12">
        <f t="shared" si="25"/>
        <v>12925100000</v>
      </c>
      <c r="AK75" s="16">
        <f t="shared" si="26"/>
        <v>0.111834206798598</v>
      </c>
      <c r="AL75" s="9">
        <f t="shared" si="27"/>
        <v>22404608000</v>
      </c>
      <c r="AM75" s="16">
        <f t="shared" si="28"/>
        <v>0.00493975440550252</v>
      </c>
      <c r="AN75" s="16">
        <f t="shared" si="29"/>
        <v>0.146544931192947</v>
      </c>
      <c r="AO75" s="16">
        <f t="shared" si="30"/>
        <v>0.0280196901438581</v>
      </c>
      <c r="AP75" s="16">
        <f t="shared" si="31"/>
        <v>0.0133641924712981</v>
      </c>
      <c r="AQ75" s="12">
        <f t="shared" si="32"/>
        <v>-9479508000</v>
      </c>
      <c r="AR75" s="12">
        <f t="shared" si="33"/>
        <v>-10204842000</v>
      </c>
      <c r="AS75" s="12">
        <f>AR75-VLOOKUP(A75,[1]选股结果!$A$2:$BJ$3005,48,FALSE)*0.08</f>
        <v>-15729726480</v>
      </c>
      <c r="AT75" s="12">
        <f t="shared" si="34"/>
        <v>-7389900000</v>
      </c>
      <c r="AU75" s="12">
        <f t="shared" si="35"/>
        <v>-12294450000</v>
      </c>
      <c r="AV75" s="12">
        <f t="shared" si="36"/>
        <v>-12631729000</v>
      </c>
      <c r="AW75" s="12">
        <f t="shared" si="37"/>
        <v>-10527637000</v>
      </c>
      <c r="AX75" s="12">
        <f t="shared" si="38"/>
        <v>2317898000</v>
      </c>
      <c r="AY75" s="21">
        <f t="shared" si="39"/>
        <v>124939208000</v>
      </c>
    </row>
    <row r="76" spans="1:51">
      <c r="A76" s="5" t="s">
        <v>199</v>
      </c>
      <c r="B76" s="5" t="s">
        <v>200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40"/>
        <v>109122253192</v>
      </c>
      <c r="AF76" s="9">
        <f t="shared" si="41"/>
        <v>99919240662</v>
      </c>
      <c r="AG76" s="9">
        <f t="shared" si="42"/>
        <v>9393327384</v>
      </c>
      <c r="AH76" s="9">
        <f t="shared" si="43"/>
        <v>9474837766</v>
      </c>
      <c r="AI76" s="9">
        <f t="shared" si="44"/>
        <v>6653793170</v>
      </c>
      <c r="AJ76" s="12">
        <f t="shared" si="25"/>
        <v>21647555710</v>
      </c>
      <c r="AK76" s="16">
        <f t="shared" si="26"/>
        <v>0.198378928923977</v>
      </c>
      <c r="AL76" s="9">
        <f t="shared" si="27"/>
        <v>12370229771</v>
      </c>
      <c r="AM76" s="16">
        <f t="shared" si="28"/>
        <v>0.0363802673137164</v>
      </c>
      <c r="AN76" s="16">
        <f t="shared" si="29"/>
        <v>0.0349074169436162</v>
      </c>
      <c r="AO76" s="16">
        <f t="shared" si="30"/>
        <v>0.0334368218055407</v>
      </c>
      <c r="AP76" s="16">
        <f t="shared" si="31"/>
        <v>0.000224576227883431</v>
      </c>
      <c r="AQ76" s="12">
        <f t="shared" si="32"/>
        <v>9277325939</v>
      </c>
      <c r="AR76" s="12">
        <f t="shared" si="33"/>
        <v>5464018493</v>
      </c>
      <c r="AS76" s="12">
        <f>AR76-VLOOKUP(A76,[1]选股结果!$A$2:$BJ$3005,48,FALSE)*0.08</f>
        <v>1280584376.12</v>
      </c>
      <c r="AT76" s="12">
        <f t="shared" si="34"/>
        <v>6456281343</v>
      </c>
      <c r="AU76" s="12">
        <f t="shared" si="35"/>
        <v>8285063089</v>
      </c>
      <c r="AV76" s="12">
        <f t="shared" si="36"/>
        <v>7730499113</v>
      </c>
      <c r="AW76" s="12">
        <f t="shared" si="37"/>
        <v>9393327384</v>
      </c>
      <c r="AX76" s="12">
        <f t="shared" si="38"/>
        <v>575470754</v>
      </c>
      <c r="AY76" s="21">
        <f t="shared" si="39"/>
        <v>98926977812</v>
      </c>
    </row>
    <row r="77" spans="1:51">
      <c r="A77" s="5" t="s">
        <v>201</v>
      </c>
      <c r="B77" s="5" t="s">
        <v>202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40"/>
        <v>108537000000</v>
      </c>
      <c r="AF77" s="9">
        <f t="shared" si="41"/>
        <v>99244000000</v>
      </c>
      <c r="AG77" s="9">
        <f t="shared" si="42"/>
        <v>9695000000</v>
      </c>
      <c r="AH77" s="9">
        <f t="shared" si="43"/>
        <v>9626000000</v>
      </c>
      <c r="AI77" s="9">
        <f t="shared" si="44"/>
        <v>7483000000</v>
      </c>
      <c r="AJ77" s="12">
        <f t="shared" si="25"/>
        <v>12520000000</v>
      </c>
      <c r="AK77" s="16">
        <f t="shared" si="26"/>
        <v>0.115352368316795</v>
      </c>
      <c r="AL77" s="9">
        <f t="shared" si="27"/>
        <v>2627000000</v>
      </c>
      <c r="AM77" s="16">
        <f t="shared" si="28"/>
        <v>0.00773008282889706</v>
      </c>
      <c r="AN77" s="16">
        <f t="shared" si="29"/>
        <v>0.00421975916047062</v>
      </c>
      <c r="AO77" s="16">
        <f t="shared" si="30"/>
        <v>0.0101163658475911</v>
      </c>
      <c r="AP77" s="16">
        <f t="shared" si="31"/>
        <v>0.00369459262739895</v>
      </c>
      <c r="AQ77" s="12">
        <f t="shared" si="32"/>
        <v>9893000000</v>
      </c>
      <c r="AR77" s="12">
        <f t="shared" si="33"/>
        <v>7319000000</v>
      </c>
      <c r="AS77" s="12">
        <f>AR77-VLOOKUP(A77,[1]选股结果!$A$2:$BJ$3005,48,FALSE)*0.08</f>
        <v>2505560000</v>
      </c>
      <c r="AT77" s="12">
        <f t="shared" si="34"/>
        <v>7750000000</v>
      </c>
      <c r="AU77" s="12">
        <f t="shared" si="35"/>
        <v>9462000000</v>
      </c>
      <c r="AV77" s="12">
        <f t="shared" si="36"/>
        <v>9433000000</v>
      </c>
      <c r="AW77" s="12">
        <f t="shared" si="37"/>
        <v>9695000000</v>
      </c>
      <c r="AX77" s="12">
        <f t="shared" si="38"/>
        <v>-81000000</v>
      </c>
      <c r="AY77" s="21">
        <f t="shared" si="39"/>
        <v>98813000000</v>
      </c>
    </row>
    <row r="78" spans="1:51">
      <c r="A78" s="5" t="s">
        <v>203</v>
      </c>
      <c r="B78" s="5" t="s">
        <v>204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40"/>
        <v>107318461437.45</v>
      </c>
      <c r="AF78" s="9">
        <f t="shared" si="41"/>
        <v>83956697829.05</v>
      </c>
      <c r="AG78" s="9">
        <f t="shared" si="42"/>
        <v>23495012037.69</v>
      </c>
      <c r="AH78" s="9">
        <f t="shared" si="43"/>
        <v>23315566850.7</v>
      </c>
      <c r="AI78" s="9">
        <f t="shared" si="44"/>
        <v>19582250193.38</v>
      </c>
      <c r="AJ78" s="12">
        <f t="shared" si="25"/>
        <v>31691025196.3</v>
      </c>
      <c r="AK78" s="16">
        <f t="shared" si="26"/>
        <v>0.295298914761007</v>
      </c>
      <c r="AL78" s="9">
        <f t="shared" si="27"/>
        <v>7534514645.17</v>
      </c>
      <c r="AM78" s="16">
        <f t="shared" si="28"/>
        <v>0.00619460187609447</v>
      </c>
      <c r="AN78" s="16">
        <f t="shared" si="29"/>
        <v>0.0295168053157031</v>
      </c>
      <c r="AO78" s="16">
        <f t="shared" si="30"/>
        <v>0.0122952883139223</v>
      </c>
      <c r="AP78" s="16">
        <f t="shared" si="31"/>
        <v>0.0200251466913973</v>
      </c>
      <c r="AQ78" s="12">
        <f t="shared" si="32"/>
        <v>24156510551.13</v>
      </c>
      <c r="AR78" s="12">
        <f t="shared" si="33"/>
        <v>19395004939.26</v>
      </c>
      <c r="AS78" s="12">
        <f>AR78-VLOOKUP(A78,[1]选股结果!$A$2:$BJ$3005,48,FALSE)*0.08</f>
        <v>14275209195.2712</v>
      </c>
      <c r="AT78" s="12">
        <f t="shared" si="34"/>
        <v>20423193893.81</v>
      </c>
      <c r="AU78" s="12">
        <f t="shared" si="35"/>
        <v>23128321596.58</v>
      </c>
      <c r="AV78" s="12">
        <f t="shared" si="36"/>
        <v>22643097163.13</v>
      </c>
      <c r="AW78" s="12">
        <f t="shared" si="37"/>
        <v>23495012037.69</v>
      </c>
      <c r="AX78" s="12">
        <f t="shared" si="38"/>
        <v>227718447.35</v>
      </c>
      <c r="AY78" s="21">
        <f t="shared" si="39"/>
        <v>82928508874.5</v>
      </c>
    </row>
    <row r="79" spans="1:51">
      <c r="A79" s="5" t="s">
        <v>205</v>
      </c>
      <c r="B79" s="5" t="s">
        <v>206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40"/>
        <v>105035724000</v>
      </c>
      <c r="AF79" s="9">
        <f t="shared" si="41"/>
        <v>89473459000</v>
      </c>
      <c r="AG79" s="9">
        <f t="shared" si="42"/>
        <v>16919414000</v>
      </c>
      <c r="AH79" s="9">
        <f t="shared" si="43"/>
        <v>16536343000</v>
      </c>
      <c r="AI79" s="9">
        <f t="shared" si="44"/>
        <v>13412677000</v>
      </c>
      <c r="AJ79" s="12">
        <f t="shared" si="25"/>
        <v>28789455000</v>
      </c>
      <c r="AK79" s="16">
        <f t="shared" si="26"/>
        <v>0.274092031773875</v>
      </c>
      <c r="AL79" s="9">
        <f t="shared" si="27"/>
        <v>9994259000</v>
      </c>
      <c r="AM79" s="16">
        <f t="shared" si="28"/>
        <v>0.0267713582856819</v>
      </c>
      <c r="AN79" s="16">
        <f t="shared" si="29"/>
        <v>0.019878398705568</v>
      </c>
      <c r="AO79" s="16">
        <f t="shared" si="30"/>
        <v>0.0418213045306376</v>
      </c>
      <c r="AP79" s="16">
        <f t="shared" si="31"/>
        <v>0.00373797585286316</v>
      </c>
      <c r="AQ79" s="12">
        <f t="shared" si="32"/>
        <v>18795196000</v>
      </c>
      <c r="AR79" s="12">
        <f t="shared" si="33"/>
        <v>12129583000</v>
      </c>
      <c r="AS79" s="12">
        <f>AR79-VLOOKUP(A79,[1]选股结果!$A$2:$BJ$3005,48,FALSE)*0.08</f>
        <v>7229044120</v>
      </c>
      <c r="AT79" s="12">
        <f t="shared" si="34"/>
        <v>15671530000</v>
      </c>
      <c r="AU79" s="12">
        <f t="shared" si="35"/>
        <v>15253249000</v>
      </c>
      <c r="AV79" s="12">
        <f t="shared" si="36"/>
        <v>15138085000</v>
      </c>
      <c r="AW79" s="12">
        <f t="shared" si="37"/>
        <v>16919414000</v>
      </c>
      <c r="AX79" s="12">
        <f t="shared" si="38"/>
        <v>-76962000</v>
      </c>
      <c r="AY79" s="21">
        <f t="shared" si="39"/>
        <v>85931512000</v>
      </c>
    </row>
    <row r="80" spans="1:51">
      <c r="A80" s="5" t="s">
        <v>207</v>
      </c>
      <c r="B80" s="5" t="s">
        <v>208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40"/>
        <v>100722475745.46</v>
      </c>
      <c r="AF80" s="9">
        <f t="shared" si="41"/>
        <v>97067464159.46</v>
      </c>
      <c r="AG80" s="9">
        <f t="shared" si="42"/>
        <v>3353320898.62001</v>
      </c>
      <c r="AH80" s="9">
        <f t="shared" si="43"/>
        <v>3347974778.79001</v>
      </c>
      <c r="AI80" s="9">
        <f t="shared" si="44"/>
        <v>2614815989.03001</v>
      </c>
      <c r="AJ80" s="12">
        <f t="shared" si="25"/>
        <v>5474277814.04001</v>
      </c>
      <c r="AK80" s="16">
        <f t="shared" si="26"/>
        <v>0.0543501117652656</v>
      </c>
      <c r="AL80" s="9">
        <f t="shared" si="27"/>
        <v>1884747335.88</v>
      </c>
      <c r="AM80" s="16">
        <f t="shared" si="28"/>
        <v>0.00272461285983004</v>
      </c>
      <c r="AN80" s="16">
        <f t="shared" si="29"/>
        <v>0.000800450162124158</v>
      </c>
      <c r="AO80" s="16">
        <f t="shared" si="30"/>
        <v>0.00783740237496676</v>
      </c>
      <c r="AP80" s="16">
        <f t="shared" si="31"/>
        <v>0.00108479903170892</v>
      </c>
      <c r="AQ80" s="12">
        <f t="shared" si="32"/>
        <v>3589530478.16001</v>
      </c>
      <c r="AR80" s="12">
        <f t="shared" si="33"/>
        <v>2290824749.87001</v>
      </c>
      <c r="AS80" s="12">
        <f>AR80-VLOOKUP(A80,[1]选股结果!$A$2:$BJ$3005,48,FALSE)*0.08</f>
        <v>597922272.37641</v>
      </c>
      <c r="AT80" s="12">
        <f t="shared" si="34"/>
        <v>2856371688.40001</v>
      </c>
      <c r="AU80" s="12">
        <f t="shared" si="35"/>
        <v>3023983539.63001</v>
      </c>
      <c r="AV80" s="12">
        <f t="shared" si="36"/>
        <v>3037535714.54001</v>
      </c>
      <c r="AW80" s="12">
        <f t="shared" si="37"/>
        <v>3353320898.62001</v>
      </c>
      <c r="AX80" s="12">
        <f t="shared" si="38"/>
        <v>206910192.63</v>
      </c>
      <c r="AY80" s="21">
        <f t="shared" si="39"/>
        <v>96501917220.93</v>
      </c>
    </row>
    <row r="81" spans="1:51">
      <c r="A81" s="5" t="s">
        <v>209</v>
      </c>
      <c r="B81" s="5" t="s">
        <v>210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40"/>
        <v>100334247776.03</v>
      </c>
      <c r="AF81" s="9">
        <f t="shared" si="41"/>
        <v>97004766320</v>
      </c>
      <c r="AG81" s="9">
        <f t="shared" si="42"/>
        <v>6514311617.10998</v>
      </c>
      <c r="AH81" s="9">
        <f t="shared" si="43"/>
        <v>6543042778.11998</v>
      </c>
      <c r="AI81" s="9">
        <f t="shared" si="44"/>
        <v>5650332414.11998</v>
      </c>
      <c r="AJ81" s="12">
        <f t="shared" si="25"/>
        <v>15125122465.81</v>
      </c>
      <c r="AK81" s="16">
        <f t="shared" si="26"/>
        <v>0.150747354976666</v>
      </c>
      <c r="AL81" s="9">
        <f t="shared" si="27"/>
        <v>11900210016.26</v>
      </c>
      <c r="AM81" s="16">
        <f t="shared" si="28"/>
        <v>0.0037088167596638</v>
      </c>
      <c r="AN81" s="16">
        <f t="shared" si="29"/>
        <v>0.0148771980573577</v>
      </c>
      <c r="AO81" s="16">
        <f t="shared" si="30"/>
        <v>0.0555552804741479</v>
      </c>
      <c r="AP81" s="16">
        <f t="shared" si="31"/>
        <v>0.0438915700777505</v>
      </c>
      <c r="AQ81" s="12">
        <f t="shared" si="32"/>
        <v>3224912449.55</v>
      </c>
      <c r="AR81" s="12">
        <f t="shared" si="33"/>
        <v>2379299835.41</v>
      </c>
      <c r="AS81" s="12">
        <f>AR81-VLOOKUP(A81,[1]选股结果!$A$2:$BJ$3005,48,FALSE)*0.08</f>
        <v>-1425087481.2204</v>
      </c>
      <c r="AT81" s="12">
        <f t="shared" si="34"/>
        <v>2332202085.55</v>
      </c>
      <c r="AU81" s="12">
        <f t="shared" si="35"/>
        <v>3272010199.41</v>
      </c>
      <c r="AV81" s="12">
        <f t="shared" si="36"/>
        <v>3275468430.57</v>
      </c>
      <c r="AW81" s="12">
        <f t="shared" si="37"/>
        <v>6514311617.10998</v>
      </c>
      <c r="AX81" s="12">
        <f t="shared" si="38"/>
        <v>1215845522.8</v>
      </c>
      <c r="AY81" s="21">
        <f t="shared" si="39"/>
        <v>97051864069.86</v>
      </c>
    </row>
    <row r="82" spans="1:51">
      <c r="A82" s="5" t="s">
        <v>211</v>
      </c>
      <c r="B82" s="5" t="s">
        <v>212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40"/>
        <v>99589775271.25</v>
      </c>
      <c r="AF82" s="9">
        <f t="shared" si="41"/>
        <v>91496361065.04</v>
      </c>
      <c r="AG82" s="9">
        <f t="shared" si="42"/>
        <v>8069907584.54001</v>
      </c>
      <c r="AH82" s="9">
        <f t="shared" si="43"/>
        <v>8063001531.85001</v>
      </c>
      <c r="AI82" s="9">
        <f t="shared" si="44"/>
        <v>6850771301.58001</v>
      </c>
      <c r="AJ82" s="12">
        <f t="shared" si="25"/>
        <v>12186687964.08</v>
      </c>
      <c r="AK82" s="16">
        <f t="shared" si="26"/>
        <v>0.122368866993499</v>
      </c>
      <c r="AL82" s="9">
        <f t="shared" si="27"/>
        <v>2465212216.83</v>
      </c>
      <c r="AM82" s="16">
        <f t="shared" si="28"/>
        <v>0.00782044524559579</v>
      </c>
      <c r="AN82" s="16">
        <f t="shared" si="29"/>
        <v>0.00157932123214064</v>
      </c>
      <c r="AO82" s="16">
        <f t="shared" si="30"/>
        <v>0.0092375542925397</v>
      </c>
      <c r="AP82" s="16">
        <f t="shared" si="31"/>
        <v>0.00486948002793614</v>
      </c>
      <c r="AQ82" s="12">
        <f t="shared" si="32"/>
        <v>9721475747.25</v>
      </c>
      <c r="AR82" s="12">
        <f t="shared" si="33"/>
        <v>6757008767.95</v>
      </c>
      <c r="AS82" s="12">
        <f>AR82-VLOOKUP(A82,[1]选股结果!$A$2:$BJ$3005,48,FALSE)*0.08</f>
        <v>3464012034.3076</v>
      </c>
      <c r="AT82" s="12">
        <f t="shared" si="34"/>
        <v>8509245516.98</v>
      </c>
      <c r="AU82" s="12">
        <f t="shared" si="35"/>
        <v>7969238998.22</v>
      </c>
      <c r="AV82" s="12">
        <f t="shared" si="36"/>
        <v>7809354561.67</v>
      </c>
      <c r="AW82" s="12">
        <f t="shared" si="37"/>
        <v>8069907584.54001</v>
      </c>
      <c r="AX82" s="12">
        <f t="shared" si="38"/>
        <v>9255978.46000001</v>
      </c>
      <c r="AY82" s="21">
        <f t="shared" si="39"/>
        <v>89744124316.01</v>
      </c>
    </row>
    <row r="83" spans="1:51">
      <c r="A83" s="5" t="s">
        <v>213</v>
      </c>
      <c r="B83" s="5" t="s">
        <v>214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40"/>
        <v>97815648460.31</v>
      </c>
      <c r="AF83" s="9">
        <f t="shared" si="41"/>
        <v>97002912740.06</v>
      </c>
      <c r="AG83" s="9">
        <f t="shared" si="42"/>
        <v>2729039214.46998</v>
      </c>
      <c r="AH83" s="9">
        <f t="shared" si="43"/>
        <v>2608280580.13998</v>
      </c>
      <c r="AI83" s="9">
        <f t="shared" si="44"/>
        <v>2033034649.76998</v>
      </c>
      <c r="AJ83" s="12">
        <f t="shared" si="25"/>
        <v>4146694790.08</v>
      </c>
      <c r="AK83" s="16">
        <f t="shared" si="26"/>
        <v>0.0423929591568631</v>
      </c>
      <c r="AL83" s="9">
        <f t="shared" si="27"/>
        <v>3205147356.7</v>
      </c>
      <c r="AM83" s="16">
        <f t="shared" si="28"/>
        <v>0.00159744299618279</v>
      </c>
      <c r="AN83" s="16">
        <f t="shared" si="29"/>
        <v>0.00709777338829084</v>
      </c>
      <c r="AO83" s="16">
        <f t="shared" si="30"/>
        <v>0.021766741336627</v>
      </c>
      <c r="AP83" s="16">
        <f t="shared" si="31"/>
        <v>0.000987893748914924</v>
      </c>
      <c r="AQ83" s="12">
        <f t="shared" si="32"/>
        <v>941547433.380002</v>
      </c>
      <c r="AR83" s="12">
        <f t="shared" si="33"/>
        <v>108630048.700002</v>
      </c>
      <c r="AS83" s="12">
        <f>AR83-VLOOKUP(A83,[1]选股结果!$A$2:$BJ$3005,48,FALSE)*0.08</f>
        <v>-2494815124.7104</v>
      </c>
      <c r="AT83" s="12">
        <f t="shared" si="34"/>
        <v>366301503.010002</v>
      </c>
      <c r="AU83" s="12">
        <f t="shared" si="35"/>
        <v>683875979.070002</v>
      </c>
      <c r="AV83" s="12">
        <f t="shared" si="36"/>
        <v>839826992.990002</v>
      </c>
      <c r="AW83" s="12">
        <f t="shared" si="37"/>
        <v>2729039214.46998</v>
      </c>
      <c r="AX83" s="12">
        <f t="shared" si="38"/>
        <v>92901715.2</v>
      </c>
      <c r="AY83" s="21">
        <f t="shared" si="39"/>
        <v>96745241285.75</v>
      </c>
    </row>
    <row r="84" spans="1:51">
      <c r="A84" s="5" t="s">
        <v>215</v>
      </c>
      <c r="B84" s="5" t="s">
        <v>216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40"/>
        <v>96691236313</v>
      </c>
      <c r="AF84" s="9">
        <f t="shared" si="41"/>
        <v>93444186678.75</v>
      </c>
      <c r="AG84" s="9">
        <f t="shared" si="42"/>
        <v>3717580723.89</v>
      </c>
      <c r="AH84" s="9">
        <f t="shared" si="43"/>
        <v>3723924879.94</v>
      </c>
      <c r="AI84" s="9">
        <f t="shared" si="44"/>
        <v>3317014812.42</v>
      </c>
      <c r="AJ84" s="12">
        <f t="shared" si="25"/>
        <v>6506715203.16</v>
      </c>
      <c r="AK84" s="16">
        <f t="shared" si="26"/>
        <v>0.0672937429623618</v>
      </c>
      <c r="AL84" s="9">
        <f t="shared" si="27"/>
        <v>1649558560.06</v>
      </c>
      <c r="AM84" s="16">
        <f t="shared" si="28"/>
        <v>0.00142937590954578</v>
      </c>
      <c r="AN84" s="16">
        <f t="shared" si="29"/>
        <v>0.00129644453230707</v>
      </c>
      <c r="AO84" s="16">
        <f t="shared" si="30"/>
        <v>0.00819002618661863</v>
      </c>
      <c r="AP84" s="16">
        <f t="shared" si="31"/>
        <v>0.00620982865764922</v>
      </c>
      <c r="AQ84" s="12">
        <f t="shared" si="32"/>
        <v>4857156643.1</v>
      </c>
      <c r="AR84" s="12">
        <f t="shared" si="33"/>
        <v>2846483722.78</v>
      </c>
      <c r="AS84" s="12">
        <f>AR84-VLOOKUP(A84,[1]选股结果!$A$2:$BJ$3005,48,FALSE)*0.08</f>
        <v>737083888.0208</v>
      </c>
      <c r="AT84" s="12">
        <f t="shared" si="34"/>
        <v>4450246575.58</v>
      </c>
      <c r="AU84" s="12">
        <f t="shared" si="35"/>
        <v>3253393790.3</v>
      </c>
      <c r="AV84" s="12">
        <f t="shared" si="36"/>
        <v>3323301850.1</v>
      </c>
      <c r="AW84" s="12">
        <f t="shared" si="37"/>
        <v>3717580723.89</v>
      </c>
      <c r="AX84" s="12">
        <f t="shared" si="38"/>
        <v>-12825661.13</v>
      </c>
      <c r="AY84" s="21">
        <f t="shared" si="39"/>
        <v>91840423825.95</v>
      </c>
    </row>
    <row r="85" spans="1:51">
      <c r="A85" s="5" t="s">
        <v>217</v>
      </c>
      <c r="B85" s="5" t="s">
        <v>218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40"/>
        <v>94475412101.5</v>
      </c>
      <c r="AF85" s="9">
        <f t="shared" si="41"/>
        <v>98078878527.79</v>
      </c>
      <c r="AG85" s="9">
        <f t="shared" si="42"/>
        <v>-4087845020.66001</v>
      </c>
      <c r="AH85" s="9">
        <f t="shared" si="43"/>
        <v>-5798150549.61001</v>
      </c>
      <c r="AI85" s="9">
        <f t="shared" si="44"/>
        <v>-6186417444.25001</v>
      </c>
      <c r="AJ85" s="12">
        <f t="shared" si="25"/>
        <v>2115995147.41</v>
      </c>
      <c r="AK85" s="16">
        <f t="shared" si="26"/>
        <v>0.0223973105842256</v>
      </c>
      <c r="AL85" s="9">
        <f t="shared" si="27"/>
        <v>8685654802.56</v>
      </c>
      <c r="AM85" s="16">
        <f t="shared" si="28"/>
        <v>0.0017400789461853</v>
      </c>
      <c r="AN85" s="16">
        <f t="shared" si="29"/>
        <v>0.0143473392857365</v>
      </c>
      <c r="AO85" s="16">
        <f t="shared" si="30"/>
        <v>0.0336015955790639</v>
      </c>
      <c r="AP85" s="16">
        <f t="shared" si="31"/>
        <v>0.00234195378806384</v>
      </c>
      <c r="AQ85" s="12">
        <f t="shared" si="32"/>
        <v>-6569659655.15</v>
      </c>
      <c r="AR85" s="12">
        <f t="shared" si="33"/>
        <v>-7761741017.53</v>
      </c>
      <c r="AS85" s="12">
        <f>AR85-VLOOKUP(A85,[1]选股结果!$A$2:$BJ$3005,48,FALSE)*0.08</f>
        <v>-10525621694.19</v>
      </c>
      <c r="AT85" s="12">
        <f t="shared" si="34"/>
        <v>-6957926549.79</v>
      </c>
      <c r="AU85" s="12">
        <f t="shared" si="35"/>
        <v>-7373474122.89</v>
      </c>
      <c r="AV85" s="12">
        <f t="shared" si="36"/>
        <v>-5755095784.4</v>
      </c>
      <c r="AW85" s="12">
        <f t="shared" si="37"/>
        <v>-4087845020.66001</v>
      </c>
      <c r="AX85" s="12">
        <f t="shared" si="38"/>
        <v>14964079.28</v>
      </c>
      <c r="AY85" s="21">
        <f t="shared" si="39"/>
        <v>97275064060.05</v>
      </c>
    </row>
    <row r="86" spans="1:51">
      <c r="A86" s="5" t="s">
        <v>219</v>
      </c>
      <c r="B86" s="5" t="s">
        <v>220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40"/>
        <v>93040256000</v>
      </c>
      <c r="AF86" s="9">
        <f t="shared" si="41"/>
        <v>91326341000</v>
      </c>
      <c r="AG86" s="9">
        <f t="shared" si="42"/>
        <v>-4259420000</v>
      </c>
      <c r="AH86" s="9">
        <f t="shared" si="43"/>
        <v>-4089443000</v>
      </c>
      <c r="AI86" s="9">
        <f t="shared" si="44"/>
        <v>-4732858000</v>
      </c>
      <c r="AJ86" s="12">
        <f t="shared" si="25"/>
        <v>15294895000</v>
      </c>
      <c r="AK86" s="16">
        <f t="shared" si="26"/>
        <v>0.164390078634349</v>
      </c>
      <c r="AL86" s="9">
        <f t="shared" si="27"/>
        <v>14959621000</v>
      </c>
      <c r="AM86" s="16">
        <f t="shared" si="28"/>
        <v>0.0039659284686405</v>
      </c>
      <c r="AN86" s="16">
        <f t="shared" si="29"/>
        <v>0.0396700649662873</v>
      </c>
      <c r="AO86" s="16">
        <f t="shared" si="30"/>
        <v>0.0541554937252107</v>
      </c>
      <c r="AP86" s="16">
        <f t="shared" si="31"/>
        <v>0.0378955212676973</v>
      </c>
      <c r="AQ86" s="12">
        <f t="shared" si="32"/>
        <v>335274000</v>
      </c>
      <c r="AR86" s="12">
        <f t="shared" si="33"/>
        <v>-1264767000</v>
      </c>
      <c r="AS86" s="12">
        <f>AR86-VLOOKUP(A86,[1]选股结果!$A$2:$BJ$3005,48,FALSE)*0.08</f>
        <v>-6400917560</v>
      </c>
      <c r="AT86" s="12">
        <f t="shared" si="34"/>
        <v>-308141000</v>
      </c>
      <c r="AU86" s="12">
        <f t="shared" si="35"/>
        <v>-621352000</v>
      </c>
      <c r="AV86" s="12">
        <f t="shared" si="36"/>
        <v>-7926793000</v>
      </c>
      <c r="AW86" s="12">
        <f t="shared" si="37"/>
        <v>-4259420000</v>
      </c>
      <c r="AX86" s="12">
        <f t="shared" si="38"/>
        <v>2444880000</v>
      </c>
      <c r="AY86" s="21">
        <f t="shared" si="39"/>
        <v>90369715000</v>
      </c>
    </row>
    <row r="87" spans="1:51">
      <c r="A87" s="5" t="s">
        <v>221</v>
      </c>
      <c r="B87" s="5" t="s">
        <v>222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40"/>
        <v>93000470739.06</v>
      </c>
      <c r="AF87" s="9">
        <f t="shared" si="41"/>
        <v>91818366705.57</v>
      </c>
      <c r="AG87" s="9">
        <f t="shared" si="42"/>
        <v>1484052898.94001</v>
      </c>
      <c r="AH87" s="9">
        <f t="shared" si="43"/>
        <v>1483563127.98001</v>
      </c>
      <c r="AI87" s="9">
        <f t="shared" si="44"/>
        <v>1099106938.74001</v>
      </c>
      <c r="AJ87" s="12">
        <f t="shared" si="25"/>
        <v>3692070880.72</v>
      </c>
      <c r="AK87" s="16">
        <f t="shared" si="26"/>
        <v>0.0396994859421646</v>
      </c>
      <c r="AL87" s="9">
        <f t="shared" si="27"/>
        <v>1935136654.49</v>
      </c>
      <c r="AM87" s="16">
        <f t="shared" si="28"/>
        <v>0.00356153045396239</v>
      </c>
      <c r="AN87" s="16">
        <f t="shared" si="29"/>
        <v>0.0046156680047826</v>
      </c>
      <c r="AO87" s="16">
        <f t="shared" si="30"/>
        <v>0.00945332854826887</v>
      </c>
      <c r="AP87" s="16">
        <f t="shared" si="31"/>
        <v>0.0018086149038099</v>
      </c>
      <c r="AQ87" s="12">
        <f t="shared" si="32"/>
        <v>1756934226.23</v>
      </c>
      <c r="AR87" s="12">
        <f t="shared" si="33"/>
        <v>670360538.230001</v>
      </c>
      <c r="AS87" s="12">
        <f>AR87-VLOOKUP(A87,[1]选股结果!$A$2:$BJ$3005,48,FALSE)*0.08</f>
        <v>-70354998.9843991</v>
      </c>
      <c r="AT87" s="12">
        <f t="shared" si="34"/>
        <v>1372478036.99</v>
      </c>
      <c r="AU87" s="12">
        <f t="shared" si="35"/>
        <v>1054816727.47</v>
      </c>
      <c r="AV87" s="12">
        <f t="shared" si="36"/>
        <v>1071018370.26</v>
      </c>
      <c r="AW87" s="12">
        <f t="shared" si="37"/>
        <v>1484052898.94001</v>
      </c>
      <c r="AX87" s="12">
        <f t="shared" si="38"/>
        <v>273457556.97</v>
      </c>
      <c r="AY87" s="21">
        <f t="shared" si="39"/>
        <v>91116249206.81</v>
      </c>
    </row>
    <row r="88" spans="1:51">
      <c r="A88" s="5" t="s">
        <v>223</v>
      </c>
      <c r="B88" s="5" t="s">
        <v>224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40"/>
        <v>92093636970.9</v>
      </c>
      <c r="AF88" s="9">
        <f t="shared" si="41"/>
        <v>90013856015.74</v>
      </c>
      <c r="AG88" s="9">
        <f t="shared" si="42"/>
        <v>3325658012.29999</v>
      </c>
      <c r="AH88" s="9">
        <f t="shared" si="43"/>
        <v>3123054888.98999</v>
      </c>
      <c r="AI88" s="9">
        <f t="shared" si="44"/>
        <v>2331163070.32999</v>
      </c>
      <c r="AJ88" s="12">
        <f t="shared" si="25"/>
        <v>7564111790.45</v>
      </c>
      <c r="AK88" s="16">
        <f t="shared" si="26"/>
        <v>0.0821350099664337</v>
      </c>
      <c r="AL88" s="9">
        <f t="shared" si="27"/>
        <v>4995817086.64</v>
      </c>
      <c r="AM88" s="16">
        <f t="shared" si="28"/>
        <v>0.00229469912841835</v>
      </c>
      <c r="AN88" s="16">
        <f t="shared" si="29"/>
        <v>0.0290548337787495</v>
      </c>
      <c r="AO88" s="16">
        <f t="shared" si="30"/>
        <v>0.0192860816470005</v>
      </c>
      <c r="AP88" s="16">
        <f t="shared" si="31"/>
        <v>0.00121605786429509</v>
      </c>
      <c r="AQ88" s="12">
        <f t="shared" si="32"/>
        <v>2568294703.81</v>
      </c>
      <c r="AR88" s="12">
        <f t="shared" si="33"/>
        <v>1067281145.9</v>
      </c>
      <c r="AS88" s="12">
        <f>AR88-VLOOKUP(A88,[1]选股结果!$A$2:$BJ$3005,48,FALSE)*0.08</f>
        <v>-801424606.2656</v>
      </c>
      <c r="AT88" s="12">
        <f t="shared" si="34"/>
        <v>1776402885.15</v>
      </c>
      <c r="AU88" s="12">
        <f t="shared" si="35"/>
        <v>1859172964.56</v>
      </c>
      <c r="AV88" s="12">
        <f t="shared" si="36"/>
        <v>1845965416.31</v>
      </c>
      <c r="AW88" s="12">
        <f t="shared" si="37"/>
        <v>3325658012.29999</v>
      </c>
      <c r="AX88" s="12">
        <f t="shared" si="38"/>
        <v>1328759052.42</v>
      </c>
      <c r="AY88" s="21">
        <f t="shared" si="39"/>
        <v>89304734276.49</v>
      </c>
    </row>
    <row r="89" spans="1:51">
      <c r="A89" s="5" t="s">
        <v>225</v>
      </c>
      <c r="B89" s="5" t="s">
        <v>226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40"/>
        <v>90797258492.46</v>
      </c>
      <c r="AF89" s="9">
        <f t="shared" si="41"/>
        <v>87137424520.53</v>
      </c>
      <c r="AG89" s="9">
        <f t="shared" si="42"/>
        <v>4439034124.18001</v>
      </c>
      <c r="AH89" s="9">
        <f t="shared" si="43"/>
        <v>4598387869.50001</v>
      </c>
      <c r="AI89" s="9">
        <f t="shared" si="44"/>
        <v>4105694971.54001</v>
      </c>
      <c r="AJ89" s="12">
        <f t="shared" si="25"/>
        <v>15058636267.09</v>
      </c>
      <c r="AK89" s="16">
        <f t="shared" si="26"/>
        <v>0.165849019200734</v>
      </c>
      <c r="AL89" s="9">
        <f t="shared" si="27"/>
        <v>11898474415.63</v>
      </c>
      <c r="AM89" s="16">
        <f t="shared" si="28"/>
        <v>0.0288551666185777</v>
      </c>
      <c r="AN89" s="16">
        <f t="shared" si="29"/>
        <v>0.043029280303925</v>
      </c>
      <c r="AO89" s="16">
        <f t="shared" si="30"/>
        <v>0.0265962813951099</v>
      </c>
      <c r="AP89" s="16">
        <f t="shared" si="31"/>
        <v>0.0314588122237986</v>
      </c>
      <c r="AQ89" s="12">
        <f t="shared" si="32"/>
        <v>3160161851.46001</v>
      </c>
      <c r="AR89" s="12">
        <f t="shared" si="33"/>
        <v>3066820709.27001</v>
      </c>
      <c r="AS89" s="12">
        <f>AR89-VLOOKUP(A89,[1]选股结果!$A$2:$BJ$3005,48,FALSE)*0.08</f>
        <v>-1652297708.86919</v>
      </c>
      <c r="AT89" s="12">
        <f t="shared" si="34"/>
        <v>2667468953.50001</v>
      </c>
      <c r="AU89" s="12">
        <f t="shared" si="35"/>
        <v>3559513607.23001</v>
      </c>
      <c r="AV89" s="12">
        <f t="shared" si="36"/>
        <v>2563132125.88001</v>
      </c>
      <c r="AW89" s="12">
        <f t="shared" si="37"/>
        <v>4439034124.18001</v>
      </c>
      <c r="AX89" s="12">
        <f t="shared" si="38"/>
        <v>215863708.44</v>
      </c>
      <c r="AY89" s="21">
        <f t="shared" si="39"/>
        <v>87536776276.3</v>
      </c>
    </row>
    <row r="90" spans="1:51">
      <c r="A90" s="5" t="s">
        <v>227</v>
      </c>
      <c r="B90" s="5" t="s">
        <v>228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40"/>
        <v>89985651455.1</v>
      </c>
      <c r="AF90" s="9">
        <f t="shared" si="41"/>
        <v>86742509706.99</v>
      </c>
      <c r="AG90" s="9">
        <f t="shared" si="42"/>
        <v>3220734132.35003</v>
      </c>
      <c r="AH90" s="9">
        <f t="shared" si="43"/>
        <v>3282140916.31003</v>
      </c>
      <c r="AI90" s="9">
        <f t="shared" si="44"/>
        <v>2640223649.71003</v>
      </c>
      <c r="AJ90" s="12">
        <f t="shared" si="25"/>
        <v>8560173080.23001</v>
      </c>
      <c r="AK90" s="16">
        <f t="shared" si="26"/>
        <v>0.0951282003498221</v>
      </c>
      <c r="AL90" s="9">
        <f t="shared" si="27"/>
        <v>5041064872.08</v>
      </c>
      <c r="AM90" s="16">
        <f t="shared" si="28"/>
        <v>0.00260895683538105</v>
      </c>
      <c r="AN90" s="16">
        <f t="shared" si="29"/>
        <v>0.00283842669436522</v>
      </c>
      <c r="AO90" s="16">
        <f t="shared" si="30"/>
        <v>0.0202988510335053</v>
      </c>
      <c r="AP90" s="16">
        <f t="shared" si="31"/>
        <v>0.0307564122323542</v>
      </c>
      <c r="AQ90" s="12">
        <f t="shared" si="32"/>
        <v>3519108208.15001</v>
      </c>
      <c r="AR90" s="12">
        <f t="shared" si="33"/>
        <v>2644587090.27001</v>
      </c>
      <c r="AS90" s="12">
        <f>AR90-VLOOKUP(A90,[1]选股结果!$A$2:$BJ$3005,48,FALSE)*0.08</f>
        <v>-1317012191.12679</v>
      </c>
      <c r="AT90" s="12">
        <f t="shared" si="34"/>
        <v>2877190941.55001</v>
      </c>
      <c r="AU90" s="12">
        <f t="shared" si="35"/>
        <v>3286504356.87001</v>
      </c>
      <c r="AV90" s="12">
        <f t="shared" si="36"/>
        <v>3151173642.61001</v>
      </c>
      <c r="AW90" s="12">
        <f t="shared" si="37"/>
        <v>3220734132.35003</v>
      </c>
      <c r="AX90" s="12">
        <f t="shared" si="38"/>
        <v>38729945.39</v>
      </c>
      <c r="AY90" s="21">
        <f t="shared" si="39"/>
        <v>86509905855.71</v>
      </c>
    </row>
    <row r="91" spans="1:51">
      <c r="A91" s="5" t="s">
        <v>229</v>
      </c>
      <c r="B91" s="5" t="s">
        <v>230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40"/>
        <v>88601476202.19</v>
      </c>
      <c r="AF91" s="9">
        <f t="shared" si="41"/>
        <v>85221213616.4</v>
      </c>
      <c r="AG91" s="9">
        <f t="shared" si="42"/>
        <v>3787556603.88999</v>
      </c>
      <c r="AH91" s="9">
        <f t="shared" si="43"/>
        <v>3810680374.71999</v>
      </c>
      <c r="AI91" s="9">
        <f t="shared" si="44"/>
        <v>3339914742.58999</v>
      </c>
      <c r="AJ91" s="12">
        <f t="shared" si="25"/>
        <v>8025052740.09</v>
      </c>
      <c r="AK91" s="16">
        <f t="shared" si="26"/>
        <v>0.0905747069244839</v>
      </c>
      <c r="AL91" s="9">
        <f t="shared" si="27"/>
        <v>5626012579.54</v>
      </c>
      <c r="AM91" s="16">
        <f t="shared" si="28"/>
        <v>0.00373853522783419</v>
      </c>
      <c r="AN91" s="16">
        <f t="shared" si="29"/>
        <v>0.0189580052835337</v>
      </c>
      <c r="AO91" s="16">
        <f t="shared" si="30"/>
        <v>0.018065504523732</v>
      </c>
      <c r="AP91" s="16">
        <f t="shared" si="31"/>
        <v>0.0212630419440284</v>
      </c>
      <c r="AQ91" s="12">
        <f t="shared" si="32"/>
        <v>2399040160.55</v>
      </c>
      <c r="AR91" s="12">
        <f t="shared" si="33"/>
        <v>2778998642.04</v>
      </c>
      <c r="AS91" s="12">
        <f>AR91-VLOOKUP(A91,[1]选股结果!$A$2:$BJ$3005,48,FALSE)*0.08</f>
        <v>704744104.8192</v>
      </c>
      <c r="AT91" s="12">
        <f t="shared" si="34"/>
        <v>1928274528.42</v>
      </c>
      <c r="AU91" s="12">
        <f t="shared" si="35"/>
        <v>3249764274.17</v>
      </c>
      <c r="AV91" s="12">
        <f t="shared" si="36"/>
        <v>2353543965.41</v>
      </c>
      <c r="AW91" s="12">
        <f t="shared" si="37"/>
        <v>3787556603.88999</v>
      </c>
      <c r="AX91" s="12">
        <f t="shared" si="38"/>
        <v>770487.340000033</v>
      </c>
      <c r="AY91" s="21">
        <f t="shared" si="39"/>
        <v>86071937730.02</v>
      </c>
    </row>
    <row r="92" spans="1:51">
      <c r="A92" s="5" t="s">
        <v>231</v>
      </c>
      <c r="B92" s="5" t="s">
        <v>232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40"/>
        <v>87718220000</v>
      </c>
      <c r="AF92" s="9">
        <f t="shared" si="41"/>
        <v>75358198000</v>
      </c>
      <c r="AG92" s="9">
        <f t="shared" si="42"/>
        <v>13071033000</v>
      </c>
      <c r="AH92" s="9">
        <f t="shared" si="43"/>
        <v>13089012000</v>
      </c>
      <c r="AI92" s="9">
        <f t="shared" si="44"/>
        <v>11273484000</v>
      </c>
      <c r="AJ92" s="12">
        <f t="shared" si="25"/>
        <v>23962215000</v>
      </c>
      <c r="AK92" s="16">
        <f t="shared" si="26"/>
        <v>0.273172608837708</v>
      </c>
      <c r="AL92" s="9">
        <f t="shared" si="27"/>
        <v>11799932000</v>
      </c>
      <c r="AM92" s="16">
        <f t="shared" si="28"/>
        <v>0.0038946298727904</v>
      </c>
      <c r="AN92" s="16">
        <f t="shared" si="29"/>
        <v>0.0584098947744266</v>
      </c>
      <c r="AO92" s="16">
        <f t="shared" si="30"/>
        <v>0.0222475216665363</v>
      </c>
      <c r="AP92" s="16">
        <f t="shared" si="31"/>
        <v>0.0500743745142115</v>
      </c>
      <c r="AQ92" s="12">
        <f t="shared" si="32"/>
        <v>12162283000</v>
      </c>
      <c r="AR92" s="12">
        <f t="shared" si="33"/>
        <v>10553752000</v>
      </c>
      <c r="AS92" s="12">
        <f>AR92-VLOOKUP(A92,[1]选股结果!$A$2:$BJ$3005,48,FALSE)*0.08</f>
        <v>5419243360</v>
      </c>
      <c r="AT92" s="12">
        <f t="shared" si="34"/>
        <v>10346755000</v>
      </c>
      <c r="AU92" s="12">
        <f t="shared" si="35"/>
        <v>12369280000</v>
      </c>
      <c r="AV92" s="12">
        <f t="shared" si="36"/>
        <v>11374203000</v>
      </c>
      <c r="AW92" s="12">
        <f t="shared" si="37"/>
        <v>13071033000</v>
      </c>
      <c r="AX92" s="12">
        <f t="shared" si="38"/>
        <v>1141350000</v>
      </c>
      <c r="AY92" s="21">
        <f t="shared" si="39"/>
        <v>75565195000</v>
      </c>
    </row>
    <row r="93" spans="1:51">
      <c r="A93" s="5" t="s">
        <v>233</v>
      </c>
      <c r="B93" s="5" t="s">
        <v>234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40"/>
        <v>87405261814.21</v>
      </c>
      <c r="AF93" s="9">
        <f t="shared" si="41"/>
        <v>82655339865.1</v>
      </c>
      <c r="AG93" s="9">
        <f t="shared" si="42"/>
        <v>5185529412.05999</v>
      </c>
      <c r="AH93" s="9">
        <f t="shared" si="43"/>
        <v>5781176750.97999</v>
      </c>
      <c r="AI93" s="9">
        <f t="shared" si="44"/>
        <v>3981474422.77999</v>
      </c>
      <c r="AJ93" s="12">
        <f t="shared" si="25"/>
        <v>14948180414.21</v>
      </c>
      <c r="AK93" s="16">
        <f t="shared" si="26"/>
        <v>0.171021516370308</v>
      </c>
      <c r="AL93" s="9">
        <f t="shared" si="27"/>
        <v>7832493798.06</v>
      </c>
      <c r="AM93" s="16">
        <f t="shared" si="28"/>
        <v>0.0131601611607208</v>
      </c>
      <c r="AN93" s="16">
        <f t="shared" si="29"/>
        <v>0.0260706081564478</v>
      </c>
      <c r="AO93" s="16">
        <f t="shared" si="30"/>
        <v>0.0527601614753161</v>
      </c>
      <c r="AP93" s="16">
        <f t="shared" si="31"/>
        <v>0.00405773324315287</v>
      </c>
      <c r="AQ93" s="12">
        <f t="shared" si="32"/>
        <v>7115686616.15001</v>
      </c>
      <c r="AR93" s="12">
        <f t="shared" si="33"/>
        <v>3512884449.79001</v>
      </c>
      <c r="AS93" s="12">
        <f>AR93-VLOOKUP(A93,[1]选股结果!$A$2:$BJ$3005,48,FALSE)*0.08</f>
        <v>-1414501214.39399</v>
      </c>
      <c r="AT93" s="12">
        <f t="shared" si="34"/>
        <v>5315984287.95001</v>
      </c>
      <c r="AU93" s="12">
        <f t="shared" si="35"/>
        <v>5312586777.99001</v>
      </c>
      <c r="AV93" s="12">
        <f t="shared" si="36"/>
        <v>4464540757.94001</v>
      </c>
      <c r="AW93" s="12">
        <f t="shared" si="37"/>
        <v>5185529412.05999</v>
      </c>
      <c r="AX93" s="12">
        <f t="shared" si="38"/>
        <v>318072933.52</v>
      </c>
      <c r="AY93" s="21">
        <f t="shared" si="39"/>
        <v>80852240026.94</v>
      </c>
    </row>
    <row r="94" spans="1:51">
      <c r="A94" s="5" t="s">
        <v>235</v>
      </c>
      <c r="B94" s="5" t="s">
        <v>236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40"/>
        <v>87290934711.52</v>
      </c>
      <c r="AF94" s="9">
        <f t="shared" si="41"/>
        <v>81933395725.89</v>
      </c>
      <c r="AG94" s="9">
        <f t="shared" si="42"/>
        <v>5407921242.03</v>
      </c>
      <c r="AH94" s="9">
        <f t="shared" si="43"/>
        <v>5404284430.62</v>
      </c>
      <c r="AI94" s="9">
        <f t="shared" si="44"/>
        <v>4270632305.78</v>
      </c>
      <c r="AJ94" s="12">
        <f t="shared" ref="AJ94:AJ157" si="45">C94-G94</f>
        <v>9168606359.86</v>
      </c>
      <c r="AK94" s="16">
        <f t="shared" ref="AK94:AK157" si="46">AJ94/C94</f>
        <v>0.105035034739409</v>
      </c>
      <c r="AL94" s="9">
        <f t="shared" ref="AL94:AL157" si="47">O94+P94+Q94+R94+Y94-AB94+AC94</f>
        <v>3278802895.49</v>
      </c>
      <c r="AM94" s="16">
        <f t="shared" ref="AM94:AM157" si="48">O94/C94</f>
        <v>0.00281150248317379</v>
      </c>
      <c r="AN94" s="16">
        <f t="shared" ref="AN94:AN157" si="49">P94/C94</f>
        <v>0.00347645616996642</v>
      </c>
      <c r="AO94" s="16">
        <f t="shared" ref="AO94:AO157" si="50">Q94/C94</f>
        <v>0.0109993119309935</v>
      </c>
      <c r="AP94" s="16">
        <f t="shared" ref="AP94:AP157" si="51">R94/C94</f>
        <v>0.0199586956929455</v>
      </c>
      <c r="AQ94" s="12">
        <f t="shared" ref="AQ94:AQ157" si="52">C94-G94-AL94</f>
        <v>5889803464.37</v>
      </c>
      <c r="AR94" s="12">
        <f t="shared" ref="AR94:AR157" si="53">AQ94-S94-AD94</f>
        <v>4196319175.86</v>
      </c>
      <c r="AS94" s="12">
        <f>AR94-VLOOKUP(A94,[1]选股结果!$A$2:$BJ$3005,48,FALSE)*0.08</f>
        <v>2310478012.5776</v>
      </c>
      <c r="AT94" s="12">
        <f t="shared" si="34"/>
        <v>4756151339.53</v>
      </c>
      <c r="AU94" s="12">
        <f t="shared" si="35"/>
        <v>5329971300.7</v>
      </c>
      <c r="AV94" s="12">
        <f t="shared" si="36"/>
        <v>5405101603.43</v>
      </c>
      <c r="AW94" s="12">
        <f t="shared" si="37"/>
        <v>5407921242.03</v>
      </c>
      <c r="AX94" s="12">
        <f t="shared" si="38"/>
        <v>465188.900000006</v>
      </c>
      <c r="AY94" s="21">
        <f t="shared" si="39"/>
        <v>81373563562.22</v>
      </c>
    </row>
    <row r="95" spans="1:51">
      <c r="A95" s="5" t="s">
        <v>237</v>
      </c>
      <c r="B95" s="5" t="s">
        <v>238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40"/>
        <v>86010595812.24</v>
      </c>
      <c r="AF95" s="9">
        <f t="shared" si="41"/>
        <v>85071776504.81</v>
      </c>
      <c r="AG95" s="9">
        <f t="shared" si="42"/>
        <v>174788627.150008</v>
      </c>
      <c r="AH95" s="9">
        <f t="shared" si="43"/>
        <v>187196615.180008</v>
      </c>
      <c r="AI95" s="9">
        <f t="shared" si="44"/>
        <v>17752164.900008</v>
      </c>
      <c r="AJ95" s="12">
        <f t="shared" si="45"/>
        <v>3120472366.18001</v>
      </c>
      <c r="AK95" s="16">
        <f t="shared" si="46"/>
        <v>0.0362800924317738</v>
      </c>
      <c r="AL95" s="9">
        <f t="shared" si="47"/>
        <v>2013076348.58</v>
      </c>
      <c r="AM95" s="16">
        <f t="shared" si="48"/>
        <v>0.00084073621914975</v>
      </c>
      <c r="AN95" s="16">
        <f t="shared" si="49"/>
        <v>0.0174388705594404</v>
      </c>
      <c r="AO95" s="16">
        <f t="shared" si="50"/>
        <v>0.00231960392711997</v>
      </c>
      <c r="AP95" s="16">
        <f t="shared" si="51"/>
        <v>0.00179301479757978</v>
      </c>
      <c r="AQ95" s="12">
        <f t="shared" si="52"/>
        <v>1107396017.60001</v>
      </c>
      <c r="AR95" s="12">
        <f t="shared" si="53"/>
        <v>682267165.670009</v>
      </c>
      <c r="AS95" s="12">
        <f>AR95-VLOOKUP(A95,[1]选股结果!$A$2:$BJ$3005,48,FALSE)*0.08</f>
        <v>210843931.575609</v>
      </c>
      <c r="AT95" s="12">
        <f t="shared" si="34"/>
        <v>937951567.320009</v>
      </c>
      <c r="AU95" s="12">
        <f t="shared" si="35"/>
        <v>851711615.950009</v>
      </c>
      <c r="AV95" s="12">
        <f t="shared" si="36"/>
        <v>648145882.100008</v>
      </c>
      <c r="AW95" s="12">
        <f t="shared" si="37"/>
        <v>174788627.150008</v>
      </c>
      <c r="AX95" s="12">
        <f t="shared" si="38"/>
        <v>-553665661.7</v>
      </c>
      <c r="AY95" s="21">
        <f t="shared" si="39"/>
        <v>84816092103.16</v>
      </c>
    </row>
    <row r="96" spans="1:51">
      <c r="A96" s="5" t="s">
        <v>239</v>
      </c>
      <c r="B96" s="5" t="s">
        <v>240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40"/>
        <v>85815514287</v>
      </c>
      <c r="AF96" s="9">
        <f t="shared" si="41"/>
        <v>77925800267</v>
      </c>
      <c r="AG96" s="9">
        <f t="shared" si="42"/>
        <v>8586630888</v>
      </c>
      <c r="AH96" s="9">
        <f t="shared" si="43"/>
        <v>8616623772</v>
      </c>
      <c r="AI96" s="9">
        <f t="shared" si="44"/>
        <v>7024002641</v>
      </c>
      <c r="AJ96" s="12">
        <f t="shared" si="45"/>
        <v>14243225304</v>
      </c>
      <c r="AK96" s="16">
        <f t="shared" si="46"/>
        <v>0.165974945466914</v>
      </c>
      <c r="AL96" s="9">
        <f t="shared" si="47"/>
        <v>5859025287</v>
      </c>
      <c r="AM96" s="16">
        <f t="shared" si="48"/>
        <v>0.00584668668793385</v>
      </c>
      <c r="AN96" s="16">
        <f t="shared" si="49"/>
        <v>0.0100189383836187</v>
      </c>
      <c r="AO96" s="16">
        <f t="shared" si="50"/>
        <v>0.0136682337307589</v>
      </c>
      <c r="AP96" s="16">
        <f t="shared" si="51"/>
        <v>0.0388024474672924</v>
      </c>
      <c r="AQ96" s="12">
        <f t="shared" si="52"/>
        <v>8384200017</v>
      </c>
      <c r="AR96" s="12">
        <f t="shared" si="53"/>
        <v>6302382869</v>
      </c>
      <c r="AS96" s="12">
        <f>AR96-VLOOKUP(A96,[1]选股结果!$A$2:$BJ$3005,48,FALSE)*0.08</f>
        <v>3588362295.88</v>
      </c>
      <c r="AT96" s="12">
        <f t="shared" si="34"/>
        <v>6791578886</v>
      </c>
      <c r="AU96" s="12">
        <f t="shared" si="35"/>
        <v>7895004000</v>
      </c>
      <c r="AV96" s="12">
        <f t="shared" si="36"/>
        <v>7841817756</v>
      </c>
      <c r="AW96" s="12">
        <f t="shared" si="37"/>
        <v>8586630888</v>
      </c>
      <c r="AX96" s="12">
        <f t="shared" si="38"/>
        <v>150626533</v>
      </c>
      <c r="AY96" s="21">
        <f t="shared" si="39"/>
        <v>77436604250</v>
      </c>
    </row>
    <row r="97" spans="1:51">
      <c r="A97" s="5" t="s">
        <v>241</v>
      </c>
      <c r="B97" s="5" t="s">
        <v>242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40"/>
        <v>85445258320.47</v>
      </c>
      <c r="AF97" s="9">
        <f t="shared" si="41"/>
        <v>81676437935.29</v>
      </c>
      <c r="AG97" s="9">
        <f t="shared" si="42"/>
        <v>3957986578.63002</v>
      </c>
      <c r="AH97" s="9">
        <f t="shared" si="43"/>
        <v>3962547408.65002</v>
      </c>
      <c r="AI97" s="9">
        <f t="shared" si="44"/>
        <v>3403901257.93002</v>
      </c>
      <c r="AJ97" s="12">
        <f t="shared" si="45"/>
        <v>5219092982.29001</v>
      </c>
      <c r="AK97" s="16">
        <f t="shared" si="46"/>
        <v>0.0610811305960986</v>
      </c>
      <c r="AL97" s="9">
        <f t="shared" si="47"/>
        <v>1351895759.93</v>
      </c>
      <c r="AM97" s="16">
        <f t="shared" si="48"/>
        <v>0.00276645223452231</v>
      </c>
      <c r="AN97" s="16">
        <f t="shared" si="49"/>
        <v>0.00164599271211176</v>
      </c>
      <c r="AO97" s="16">
        <f t="shared" si="50"/>
        <v>0.00454028100652439</v>
      </c>
      <c r="AP97" s="16">
        <f t="shared" si="51"/>
        <v>0.00684927818925904</v>
      </c>
      <c r="AQ97" s="12">
        <f t="shared" si="52"/>
        <v>3867197222.36001</v>
      </c>
      <c r="AR97" s="12">
        <f t="shared" si="53"/>
        <v>3208484800.46001</v>
      </c>
      <c r="AS97" s="12">
        <f>AR97-VLOOKUP(A97,[1]选股结果!$A$2:$BJ$3005,48,FALSE)*0.08</f>
        <v>1129390742.89601</v>
      </c>
      <c r="AT97" s="12">
        <f t="shared" si="34"/>
        <v>3308551071.64001</v>
      </c>
      <c r="AU97" s="12">
        <f t="shared" si="35"/>
        <v>3767130951.18001</v>
      </c>
      <c r="AV97" s="12">
        <f t="shared" si="36"/>
        <v>3700658641.12001</v>
      </c>
      <c r="AW97" s="12">
        <f t="shared" si="37"/>
        <v>3957986578.63002</v>
      </c>
      <c r="AX97" s="12">
        <f t="shared" si="38"/>
        <v>209545156.14</v>
      </c>
      <c r="AY97" s="21">
        <f t="shared" si="39"/>
        <v>81576371664.11</v>
      </c>
    </row>
    <row r="98" spans="1:51">
      <c r="A98" s="5" t="s">
        <v>243</v>
      </c>
      <c r="B98" s="5" t="s">
        <v>244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40"/>
        <v>84674219328.57</v>
      </c>
      <c r="AF98" s="9">
        <f t="shared" si="41"/>
        <v>76296422996.22</v>
      </c>
      <c r="AG98" s="9">
        <f t="shared" si="42"/>
        <v>8572303121.01001</v>
      </c>
      <c r="AH98" s="9">
        <f t="shared" si="43"/>
        <v>8470291443.81001</v>
      </c>
      <c r="AI98" s="9">
        <f t="shared" si="44"/>
        <v>7130164527.80001</v>
      </c>
      <c r="AJ98" s="12">
        <f t="shared" si="45"/>
        <v>31166289744.88</v>
      </c>
      <c r="AK98" s="16">
        <f t="shared" si="46"/>
        <v>0.368072950562937</v>
      </c>
      <c r="AL98" s="9">
        <f t="shared" si="47"/>
        <v>23019006311.78</v>
      </c>
      <c r="AM98" s="16">
        <f t="shared" si="48"/>
        <v>0.00606789873805946</v>
      </c>
      <c r="AN98" s="16">
        <f t="shared" si="49"/>
        <v>0.213914902173517</v>
      </c>
      <c r="AO98" s="16">
        <f t="shared" si="50"/>
        <v>0.0445457134055599</v>
      </c>
      <c r="AP98" s="16">
        <f t="shared" si="51"/>
        <v>0.00475304125850034</v>
      </c>
      <c r="AQ98" s="12">
        <f t="shared" si="52"/>
        <v>8147283433.1</v>
      </c>
      <c r="AR98" s="12">
        <f t="shared" si="53"/>
        <v>6819868602.51</v>
      </c>
      <c r="AS98" s="12">
        <f>AR98-VLOOKUP(A98,[1]选股结果!$A$2:$BJ$3005,48,FALSE)*0.08</f>
        <v>4027179113.8652</v>
      </c>
      <c r="AT98" s="12">
        <f t="shared" si="34"/>
        <v>6807156517.09</v>
      </c>
      <c r="AU98" s="12">
        <f t="shared" si="35"/>
        <v>8159995518.52</v>
      </c>
      <c r="AV98" s="12">
        <f t="shared" si="36"/>
        <v>7572296467.92</v>
      </c>
      <c r="AW98" s="12">
        <f t="shared" si="37"/>
        <v>8572303121.01001</v>
      </c>
      <c r="AX98" s="12">
        <f t="shared" si="38"/>
        <v>95217145.87</v>
      </c>
      <c r="AY98" s="21">
        <f t="shared" si="39"/>
        <v>76309135081.64</v>
      </c>
    </row>
    <row r="99" spans="1:51">
      <c r="A99" s="5" t="s">
        <v>245</v>
      </c>
      <c r="B99" s="5" t="s">
        <v>246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40"/>
        <v>83934042729.66</v>
      </c>
      <c r="AF99" s="9">
        <f t="shared" si="41"/>
        <v>83443563041.61</v>
      </c>
      <c r="AG99" s="9">
        <f t="shared" si="42"/>
        <v>212470407.910003</v>
      </c>
      <c r="AH99" s="9">
        <f t="shared" si="43"/>
        <v>213182818.660003</v>
      </c>
      <c r="AI99" s="9">
        <f t="shared" si="44"/>
        <v>96425767.620003</v>
      </c>
      <c r="AJ99" s="12">
        <f t="shared" si="45"/>
        <v>1498987586.67</v>
      </c>
      <c r="AK99" s="16">
        <f t="shared" si="46"/>
        <v>0.0178591133933347</v>
      </c>
      <c r="AL99" s="9">
        <f t="shared" si="47"/>
        <v>870370925.4</v>
      </c>
      <c r="AM99" s="16">
        <f t="shared" si="48"/>
        <v>0.000580748310158245</v>
      </c>
      <c r="AN99" s="16">
        <f t="shared" si="49"/>
        <v>0.00357607689893786</v>
      </c>
      <c r="AO99" s="16">
        <f t="shared" si="50"/>
        <v>0.00372604793739413</v>
      </c>
      <c r="AP99" s="16">
        <f t="shared" si="51"/>
        <v>0.000558766832679048</v>
      </c>
      <c r="AQ99" s="12">
        <f t="shared" si="52"/>
        <v>628616661.269998</v>
      </c>
      <c r="AR99" s="12">
        <f t="shared" si="53"/>
        <v>211892682.329998</v>
      </c>
      <c r="AS99" s="12">
        <f>AR99-VLOOKUP(A99,[1]选股结果!$A$2:$BJ$3005,48,FALSE)*0.08</f>
        <v>52958787.432398</v>
      </c>
      <c r="AT99" s="12">
        <f t="shared" si="34"/>
        <v>511859610.229998</v>
      </c>
      <c r="AU99" s="12">
        <f t="shared" si="35"/>
        <v>328649733.369998</v>
      </c>
      <c r="AV99" s="12">
        <f t="shared" si="36"/>
        <v>330469625.529998</v>
      </c>
      <c r="AW99" s="12">
        <f t="shared" si="37"/>
        <v>212470407.910003</v>
      </c>
      <c r="AX99" s="12">
        <f t="shared" si="38"/>
        <v>-157882027.35</v>
      </c>
      <c r="AY99" s="21">
        <f t="shared" si="39"/>
        <v>83143596113.71</v>
      </c>
    </row>
    <row r="100" spans="1:51">
      <c r="A100" s="5" t="s">
        <v>247</v>
      </c>
      <c r="B100" s="5" t="s">
        <v>248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40"/>
        <v>83825169000</v>
      </c>
      <c r="AF100" s="9">
        <f t="shared" si="41"/>
        <v>78973087000</v>
      </c>
      <c r="AG100" s="9">
        <f t="shared" si="42"/>
        <v>6034692000</v>
      </c>
      <c r="AH100" s="9">
        <f t="shared" si="43"/>
        <v>5984960000</v>
      </c>
      <c r="AI100" s="9">
        <f t="shared" si="44"/>
        <v>4522310000</v>
      </c>
      <c r="AJ100" s="12">
        <f t="shared" si="45"/>
        <v>30865179000</v>
      </c>
      <c r="AK100" s="16">
        <f t="shared" si="46"/>
        <v>0.368208968358895</v>
      </c>
      <c r="AL100" s="9">
        <f t="shared" si="47"/>
        <v>25563281000</v>
      </c>
      <c r="AM100" s="16">
        <f t="shared" si="48"/>
        <v>0.00643909229696871</v>
      </c>
      <c r="AN100" s="16">
        <f t="shared" si="49"/>
        <v>0.0767288521661078</v>
      </c>
      <c r="AO100" s="16">
        <f t="shared" si="50"/>
        <v>0.0486660396712114</v>
      </c>
      <c r="AP100" s="16">
        <f t="shared" si="51"/>
        <v>0.169056372555598</v>
      </c>
      <c r="AQ100" s="12">
        <f t="shared" si="52"/>
        <v>5301898000</v>
      </c>
      <c r="AR100" s="12">
        <f t="shared" si="53"/>
        <v>3048336000</v>
      </c>
      <c r="AS100" s="12">
        <f>AR100-VLOOKUP(A100,[1]选股结果!$A$2:$BJ$3005,48,FALSE)*0.08</f>
        <v>-921352240</v>
      </c>
      <c r="AT100" s="12">
        <f t="shared" si="34"/>
        <v>3839248000</v>
      </c>
      <c r="AU100" s="12">
        <f t="shared" si="35"/>
        <v>4510986000</v>
      </c>
      <c r="AV100" s="12">
        <f t="shared" si="36"/>
        <v>4147945000</v>
      </c>
      <c r="AW100" s="12">
        <f t="shared" si="37"/>
        <v>6034692000</v>
      </c>
      <c r="AX100" s="12">
        <f t="shared" si="38"/>
        <v>1661452000</v>
      </c>
      <c r="AY100" s="21">
        <f t="shared" si="39"/>
        <v>78182175000</v>
      </c>
    </row>
    <row r="101" spans="1:51">
      <c r="A101" s="5" t="s">
        <v>249</v>
      </c>
      <c r="B101" s="5" t="s">
        <v>250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40"/>
        <v>81757575013.99</v>
      </c>
      <c r="AF101" s="9">
        <f t="shared" si="41"/>
        <v>72514816538.55</v>
      </c>
      <c r="AG101" s="9">
        <f t="shared" si="42"/>
        <v>12263698952.45</v>
      </c>
      <c r="AH101" s="9">
        <f t="shared" si="43"/>
        <v>12319717577.01</v>
      </c>
      <c r="AI101" s="9">
        <f t="shared" si="44"/>
        <v>8596599388.07</v>
      </c>
      <c r="AJ101" s="12">
        <f t="shared" si="45"/>
        <v>17927214777.58</v>
      </c>
      <c r="AK101" s="16">
        <f t="shared" si="46"/>
        <v>0.219272829147787</v>
      </c>
      <c r="AL101" s="9">
        <f t="shared" si="47"/>
        <v>7136805794</v>
      </c>
      <c r="AM101" s="16">
        <f t="shared" si="48"/>
        <v>0.0447639726450271</v>
      </c>
      <c r="AN101" s="16">
        <f t="shared" si="49"/>
        <v>0.0257329967245236</v>
      </c>
      <c r="AO101" s="16">
        <f t="shared" si="50"/>
        <v>0.0167093942701485</v>
      </c>
      <c r="AP101" s="16">
        <f t="shared" si="51"/>
        <v>0.000758805780618913</v>
      </c>
      <c r="AQ101" s="12">
        <f t="shared" si="52"/>
        <v>10790408983.58</v>
      </c>
      <c r="AR101" s="12">
        <f t="shared" si="53"/>
        <v>5574653430</v>
      </c>
      <c r="AS101" s="12">
        <f>AR101-VLOOKUP(A101,[1]选股结果!$A$2:$BJ$3005,48,FALSE)*0.08</f>
        <v>-3442776689.1864</v>
      </c>
      <c r="AT101" s="12">
        <f t="shared" si="34"/>
        <v>7067290794.64</v>
      </c>
      <c r="AU101" s="12">
        <f t="shared" si="35"/>
        <v>9297771618.94</v>
      </c>
      <c r="AV101" s="12">
        <f t="shared" si="36"/>
        <v>7556565596.1</v>
      </c>
      <c r="AW101" s="12">
        <f t="shared" si="37"/>
        <v>12263698952.45</v>
      </c>
      <c r="AX101" s="12">
        <f t="shared" si="38"/>
        <v>2122450328.14</v>
      </c>
      <c r="AY101" s="21">
        <f t="shared" si="39"/>
        <v>71022179173.91</v>
      </c>
    </row>
    <row r="102" spans="1:51">
      <c r="A102" s="5" t="s">
        <v>251</v>
      </c>
      <c r="B102" s="5" t="s">
        <v>252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40"/>
        <v>81012583278.32</v>
      </c>
      <c r="AF102" s="9">
        <f t="shared" si="41"/>
        <v>76375994529.19</v>
      </c>
      <c r="AG102" s="9">
        <f t="shared" si="42"/>
        <v>5035871247.58</v>
      </c>
      <c r="AH102" s="9">
        <f t="shared" si="43"/>
        <v>5010533915.85</v>
      </c>
      <c r="AI102" s="9">
        <f t="shared" si="44"/>
        <v>4667221945.19</v>
      </c>
      <c r="AJ102" s="12">
        <f t="shared" si="45"/>
        <v>13053249576.82</v>
      </c>
      <c r="AK102" s="16">
        <f t="shared" si="46"/>
        <v>0.161126198531102</v>
      </c>
      <c r="AL102" s="9">
        <f t="shared" si="47"/>
        <v>8150421717.15</v>
      </c>
      <c r="AM102" s="16">
        <f t="shared" si="48"/>
        <v>0.00177426172704785</v>
      </c>
      <c r="AN102" s="16">
        <f t="shared" si="49"/>
        <v>0.00761753360462396</v>
      </c>
      <c r="AO102" s="16">
        <f t="shared" si="50"/>
        <v>0.0316721385130383</v>
      </c>
      <c r="AP102" s="16">
        <f t="shared" si="51"/>
        <v>0.0592658720381144</v>
      </c>
      <c r="AQ102" s="12">
        <f t="shared" si="52"/>
        <v>4902827859.67001</v>
      </c>
      <c r="AR102" s="12">
        <f t="shared" si="53"/>
        <v>4270831815.70001</v>
      </c>
      <c r="AS102" s="12">
        <f>AR102-VLOOKUP(A102,[1]选股结果!$A$2:$BJ$3005,48,FALSE)*0.08</f>
        <v>1651782614.44561</v>
      </c>
      <c r="AT102" s="12">
        <f t="shared" si="34"/>
        <v>4559515889.01001</v>
      </c>
      <c r="AU102" s="12">
        <f t="shared" si="35"/>
        <v>4614143786.36001</v>
      </c>
      <c r="AV102" s="12">
        <f t="shared" si="36"/>
        <v>4353391065.10001</v>
      </c>
      <c r="AW102" s="12">
        <f t="shared" si="37"/>
        <v>5035871247.58</v>
      </c>
      <c r="AX102" s="12">
        <f t="shared" si="38"/>
        <v>459421498.93</v>
      </c>
      <c r="AY102" s="21">
        <f t="shared" si="39"/>
        <v>76087310455.88</v>
      </c>
    </row>
    <row r="103" spans="1:51">
      <c r="A103" s="5" t="s">
        <v>253</v>
      </c>
      <c r="B103" s="5" t="s">
        <v>254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40"/>
        <v>79644350000</v>
      </c>
      <c r="AF103" s="9">
        <f t="shared" si="41"/>
        <v>71113290000</v>
      </c>
      <c r="AG103" s="9">
        <f t="shared" si="42"/>
        <v>9997120000</v>
      </c>
      <c r="AH103" s="9">
        <f t="shared" si="43"/>
        <v>9972580000</v>
      </c>
      <c r="AI103" s="9">
        <f t="shared" si="44"/>
        <v>7689970000</v>
      </c>
      <c r="AJ103" s="12">
        <f t="shared" si="45"/>
        <v>13647400000</v>
      </c>
      <c r="AK103" s="16">
        <f t="shared" si="46"/>
        <v>0.171354276857053</v>
      </c>
      <c r="AL103" s="9">
        <f t="shared" si="47"/>
        <v>4673960000</v>
      </c>
      <c r="AM103" s="16">
        <f t="shared" si="48"/>
        <v>0.00517902399856361</v>
      </c>
      <c r="AN103" s="16">
        <f t="shared" si="49"/>
        <v>0.0134381158236586</v>
      </c>
      <c r="AO103" s="16">
        <f t="shared" si="50"/>
        <v>0.0325697930863897</v>
      </c>
      <c r="AP103" s="16">
        <f t="shared" si="51"/>
        <v>0.00692440832274983</v>
      </c>
      <c r="AQ103" s="12">
        <f t="shared" si="52"/>
        <v>8973440000</v>
      </c>
      <c r="AR103" s="12">
        <f t="shared" si="53"/>
        <v>6202730000</v>
      </c>
      <c r="AS103" s="12">
        <f>AR103-VLOOKUP(A103,[1]选股结果!$A$2:$BJ$3005,48,FALSE)*0.08</f>
        <v>5061822800</v>
      </c>
      <c r="AT103" s="12">
        <f t="shared" si="34"/>
        <v>6690830000</v>
      </c>
      <c r="AU103" s="12">
        <f t="shared" si="35"/>
        <v>8485340000</v>
      </c>
      <c r="AV103" s="12">
        <f t="shared" si="36"/>
        <v>8060270000</v>
      </c>
      <c r="AW103" s="12">
        <f t="shared" si="37"/>
        <v>9997120000</v>
      </c>
      <c r="AX103" s="12">
        <f t="shared" si="38"/>
        <v>1194380000</v>
      </c>
      <c r="AY103" s="21">
        <f t="shared" si="39"/>
        <v>70625190000</v>
      </c>
    </row>
    <row r="104" spans="1:51">
      <c r="A104" s="5" t="s">
        <v>255</v>
      </c>
      <c r="B104" s="5" t="s">
        <v>256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40"/>
        <v>79199506065.57</v>
      </c>
      <c r="AF104" s="9">
        <f t="shared" si="41"/>
        <v>77217230853.66</v>
      </c>
      <c r="AG104" s="9">
        <f t="shared" si="42"/>
        <v>3019819334.14002</v>
      </c>
      <c r="AH104" s="9">
        <f t="shared" si="43"/>
        <v>3052258443.94002</v>
      </c>
      <c r="AI104" s="9">
        <f t="shared" si="44"/>
        <v>2929890956.96002</v>
      </c>
      <c r="AJ104" s="12">
        <f t="shared" si="45"/>
        <v>12595298055.78</v>
      </c>
      <c r="AK104" s="16">
        <f t="shared" si="46"/>
        <v>0.159032532922014</v>
      </c>
      <c r="AL104" s="9">
        <f t="shared" si="47"/>
        <v>11314313933.36</v>
      </c>
      <c r="AM104" s="16">
        <f t="shared" si="48"/>
        <v>0.0366651878996046</v>
      </c>
      <c r="AN104" s="16">
        <f t="shared" si="49"/>
        <v>0.0396568099542149</v>
      </c>
      <c r="AO104" s="16">
        <f t="shared" si="50"/>
        <v>0.0371167956558498</v>
      </c>
      <c r="AP104" s="16">
        <f t="shared" si="51"/>
        <v>0.0263246761277007</v>
      </c>
      <c r="AQ104" s="12">
        <f t="shared" si="52"/>
        <v>1280984122.42001</v>
      </c>
      <c r="AR104" s="12">
        <f t="shared" si="53"/>
        <v>1614791552.86001</v>
      </c>
      <c r="AS104" s="12">
        <f>AR104-VLOOKUP(A104,[1]选股结果!$A$2:$BJ$3005,48,FALSE)*0.08</f>
        <v>-2823703076.25599</v>
      </c>
      <c r="AT104" s="12">
        <f t="shared" si="34"/>
        <v>1158616635.44001</v>
      </c>
      <c r="AU104" s="12">
        <f t="shared" si="35"/>
        <v>1737159039.84001</v>
      </c>
      <c r="AV104" s="12">
        <f t="shared" si="36"/>
        <v>1849236406.88001</v>
      </c>
      <c r="AW104" s="12">
        <f t="shared" si="37"/>
        <v>3019819334.14002</v>
      </c>
      <c r="AX104" s="12">
        <f t="shared" si="38"/>
        <v>116917832.35</v>
      </c>
      <c r="AY104" s="21">
        <f t="shared" si="39"/>
        <v>77673405771.08</v>
      </c>
    </row>
    <row r="105" spans="1:51">
      <c r="A105" s="5" t="s">
        <v>257</v>
      </c>
      <c r="B105" s="5" t="s">
        <v>258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40"/>
        <v>78495000000</v>
      </c>
      <c r="AF105" s="9">
        <f t="shared" si="41"/>
        <v>88437000000</v>
      </c>
      <c r="AG105" s="9">
        <f t="shared" si="42"/>
        <v>-9685000000</v>
      </c>
      <c r="AH105" s="9">
        <f t="shared" si="43"/>
        <v>-9308000000</v>
      </c>
      <c r="AI105" s="9">
        <f t="shared" si="44"/>
        <v>-7781000000</v>
      </c>
      <c r="AJ105" s="12">
        <f t="shared" si="45"/>
        <v>747000000</v>
      </c>
      <c r="AK105" s="16">
        <f t="shared" si="46"/>
        <v>0.00951652971526849</v>
      </c>
      <c r="AL105" s="9">
        <f t="shared" si="47"/>
        <v>6586000000</v>
      </c>
      <c r="AM105" s="16">
        <f t="shared" si="48"/>
        <v>0.00370724249952226</v>
      </c>
      <c r="AN105" s="16">
        <f t="shared" si="49"/>
        <v>0.0474425122619275</v>
      </c>
      <c r="AO105" s="16">
        <f t="shared" si="50"/>
        <v>0.0337601121090515</v>
      </c>
      <c r="AP105" s="16">
        <f t="shared" si="51"/>
        <v>0.00379642015414995</v>
      </c>
      <c r="AQ105" s="12">
        <f t="shared" si="52"/>
        <v>-5839000000</v>
      </c>
      <c r="AR105" s="12">
        <f t="shared" si="53"/>
        <v>-8038000000</v>
      </c>
      <c r="AS105" s="12">
        <f>AR105-VLOOKUP(A105,[1]选股结果!$A$2:$BJ$3005,48,FALSE)*0.08</f>
        <v>-13927920000</v>
      </c>
      <c r="AT105" s="12">
        <f t="shared" si="34"/>
        <v>-4312000000</v>
      </c>
      <c r="AU105" s="12">
        <f t="shared" si="35"/>
        <v>-9565000000</v>
      </c>
      <c r="AV105" s="12">
        <f t="shared" si="36"/>
        <v>-10992000000</v>
      </c>
      <c r="AW105" s="12">
        <f t="shared" si="37"/>
        <v>-9685000000</v>
      </c>
      <c r="AX105" s="12">
        <f t="shared" si="38"/>
        <v>-89000000</v>
      </c>
      <c r="AY105" s="21">
        <f t="shared" si="39"/>
        <v>84711000000</v>
      </c>
    </row>
    <row r="106" spans="1:51">
      <c r="A106" s="5" t="s">
        <v>259</v>
      </c>
      <c r="B106" s="5" t="s">
        <v>260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40"/>
        <v>78001888000</v>
      </c>
      <c r="AF106" s="9">
        <f t="shared" si="41"/>
        <v>80190162000</v>
      </c>
      <c r="AG106" s="9">
        <f t="shared" si="42"/>
        <v>1141107000</v>
      </c>
      <c r="AH106" s="9">
        <f t="shared" si="43"/>
        <v>1223008000</v>
      </c>
      <c r="AI106" s="9">
        <f t="shared" si="44"/>
        <v>1159557000</v>
      </c>
      <c r="AJ106" s="12">
        <f t="shared" si="45"/>
        <v>2662016000</v>
      </c>
      <c r="AK106" s="16">
        <f t="shared" si="46"/>
        <v>0.0341275841938595</v>
      </c>
      <c r="AL106" s="9">
        <f t="shared" si="47"/>
        <v>3643525000</v>
      </c>
      <c r="AM106" s="16">
        <f t="shared" si="48"/>
        <v>0.00956552487550045</v>
      </c>
      <c r="AN106" s="16">
        <f t="shared" si="49"/>
        <v>0</v>
      </c>
      <c r="AO106" s="16">
        <f t="shared" si="50"/>
        <v>0.0136436056522119</v>
      </c>
      <c r="AP106" s="16">
        <f t="shared" si="51"/>
        <v>3.53965791187003e-5</v>
      </c>
      <c r="AQ106" s="12">
        <f t="shared" si="52"/>
        <v>-981509000</v>
      </c>
      <c r="AR106" s="12">
        <f t="shared" si="53"/>
        <v>-4082133000</v>
      </c>
      <c r="AS106" s="12">
        <f>AR106-VLOOKUP(A106,[1]选股结果!$A$2:$BJ$3005,48,FALSE)*0.08</f>
        <v>-9633595560</v>
      </c>
      <c r="AT106" s="12">
        <f t="shared" si="34"/>
        <v>-1044960000</v>
      </c>
      <c r="AU106" s="12">
        <f t="shared" si="35"/>
        <v>-4018682000</v>
      </c>
      <c r="AV106" s="12">
        <f t="shared" si="36"/>
        <v>-3893033000</v>
      </c>
      <c r="AW106" s="12">
        <f t="shared" si="37"/>
        <v>1141107000</v>
      </c>
      <c r="AX106" s="12">
        <f t="shared" si="38"/>
        <v>3837267000</v>
      </c>
      <c r="AY106" s="21">
        <f t="shared" si="39"/>
        <v>77152989000</v>
      </c>
    </row>
    <row r="107" spans="1:51">
      <c r="A107" s="5" t="s">
        <v>261</v>
      </c>
      <c r="B107" s="5" t="s">
        <v>262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40"/>
        <v>75148326000</v>
      </c>
      <c r="AF107" s="9">
        <f t="shared" si="41"/>
        <v>76024129000</v>
      </c>
      <c r="AG107" s="9">
        <f t="shared" si="42"/>
        <v>220459000</v>
      </c>
      <c r="AH107" s="9">
        <f t="shared" si="43"/>
        <v>236904000</v>
      </c>
      <c r="AI107" s="9">
        <f t="shared" si="44"/>
        <v>-379450000</v>
      </c>
      <c r="AJ107" s="12">
        <f t="shared" si="45"/>
        <v>6440262000</v>
      </c>
      <c r="AK107" s="16">
        <f t="shared" si="46"/>
        <v>0.0857006714959958</v>
      </c>
      <c r="AL107" s="9">
        <f t="shared" si="47"/>
        <v>3101993000</v>
      </c>
      <c r="AM107" s="16">
        <f t="shared" si="48"/>
        <v>0.012213618703895</v>
      </c>
      <c r="AN107" s="16">
        <f t="shared" si="49"/>
        <v>0.000560385070986146</v>
      </c>
      <c r="AO107" s="16">
        <f t="shared" si="50"/>
        <v>0.0198150255535965</v>
      </c>
      <c r="AP107" s="16">
        <f t="shared" si="51"/>
        <v>1.22158409756193e-5</v>
      </c>
      <c r="AQ107" s="12">
        <f t="shared" si="52"/>
        <v>3338269000</v>
      </c>
      <c r="AR107" s="12">
        <f t="shared" si="53"/>
        <v>-2144221000</v>
      </c>
      <c r="AS107" s="12">
        <f>AR107-VLOOKUP(A107,[1]选股结果!$A$2:$BJ$3005,48,FALSE)*0.08</f>
        <v>-7892844120</v>
      </c>
      <c r="AT107" s="12">
        <f t="shared" si="34"/>
        <v>2721915000</v>
      </c>
      <c r="AU107" s="12">
        <f t="shared" si="35"/>
        <v>-1527867000</v>
      </c>
      <c r="AV107" s="12">
        <f t="shared" si="36"/>
        <v>-2047263000</v>
      </c>
      <c r="AW107" s="12">
        <f t="shared" si="37"/>
        <v>220459000</v>
      </c>
      <c r="AX107" s="12">
        <f t="shared" si="38"/>
        <v>665397000</v>
      </c>
      <c r="AY107" s="21">
        <f t="shared" si="39"/>
        <v>71157993000</v>
      </c>
    </row>
    <row r="108" spans="1:51">
      <c r="A108" s="5" t="s">
        <v>263</v>
      </c>
      <c r="B108" s="5" t="s">
        <v>264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40"/>
        <v>74651445125.47</v>
      </c>
      <c r="AF108" s="9">
        <f t="shared" si="41"/>
        <v>66915732426.52</v>
      </c>
      <c r="AG108" s="9">
        <f t="shared" si="42"/>
        <v>7586866458.19001</v>
      </c>
      <c r="AH108" s="9">
        <f t="shared" si="43"/>
        <v>7536879502.23001</v>
      </c>
      <c r="AI108" s="9">
        <f t="shared" si="44"/>
        <v>6768774962.26001</v>
      </c>
      <c r="AJ108" s="12">
        <f t="shared" si="45"/>
        <v>12729500605.73</v>
      </c>
      <c r="AK108" s="16">
        <f t="shared" si="46"/>
        <v>0.17051914513289</v>
      </c>
      <c r="AL108" s="9">
        <f t="shared" si="47"/>
        <v>4986330860.49</v>
      </c>
      <c r="AM108" s="16">
        <f t="shared" si="48"/>
        <v>0.00521517506868959</v>
      </c>
      <c r="AN108" s="16">
        <f t="shared" si="49"/>
        <v>0.0192347969643</v>
      </c>
      <c r="AO108" s="16">
        <f t="shared" si="50"/>
        <v>0.00455584240302888</v>
      </c>
      <c r="AP108" s="16">
        <f t="shared" si="51"/>
        <v>0.0336382047431153</v>
      </c>
      <c r="AQ108" s="12">
        <f t="shared" si="52"/>
        <v>7743169745.24</v>
      </c>
      <c r="AR108" s="12">
        <f t="shared" si="53"/>
        <v>6657743858.68</v>
      </c>
      <c r="AS108" s="12">
        <f>AR108-VLOOKUP(A108,[1]选股结果!$A$2:$BJ$3005,48,FALSE)*0.08</f>
        <v>3539196099.268</v>
      </c>
      <c r="AT108" s="12">
        <f t="shared" si="34"/>
        <v>6975065205.27</v>
      </c>
      <c r="AU108" s="12">
        <f t="shared" si="35"/>
        <v>7425848398.65</v>
      </c>
      <c r="AV108" s="12">
        <f t="shared" si="36"/>
        <v>7293505394.99001</v>
      </c>
      <c r="AW108" s="12">
        <f t="shared" si="37"/>
        <v>7586866458.19001</v>
      </c>
      <c r="AX108" s="12">
        <f t="shared" si="38"/>
        <v>14613436.45</v>
      </c>
      <c r="AY108" s="21">
        <f t="shared" si="39"/>
        <v>66598411079.93</v>
      </c>
    </row>
    <row r="109" spans="1:51">
      <c r="A109" s="5" t="s">
        <v>265</v>
      </c>
      <c r="B109" s="5" t="s">
        <v>266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40"/>
        <v>74642203802.55</v>
      </c>
      <c r="AF109" s="9">
        <f t="shared" si="41"/>
        <v>23947442649.74</v>
      </c>
      <c r="AG109" s="9">
        <f t="shared" si="42"/>
        <v>50724799778.65</v>
      </c>
      <c r="AH109" s="9">
        <f t="shared" si="43"/>
        <v>50557931263.47</v>
      </c>
      <c r="AI109" s="9">
        <f t="shared" si="44"/>
        <v>37276798533.34</v>
      </c>
      <c r="AJ109" s="12">
        <f t="shared" si="45"/>
        <v>68067273560.75</v>
      </c>
      <c r="AK109" s="16">
        <f t="shared" si="46"/>
        <v>0.911914039151462</v>
      </c>
      <c r="AL109" s="9">
        <f t="shared" si="47"/>
        <v>18152793109.06</v>
      </c>
      <c r="AM109" s="16">
        <f t="shared" si="48"/>
        <v>0.142090774006832</v>
      </c>
      <c r="AN109" s="16">
        <f t="shared" si="49"/>
        <v>0.0257647527780296</v>
      </c>
      <c r="AO109" s="16">
        <f t="shared" si="50"/>
        <v>0.0725422476331683</v>
      </c>
      <c r="AP109" s="16">
        <f t="shared" si="51"/>
        <v>0.000564090018046353</v>
      </c>
      <c r="AQ109" s="12">
        <f t="shared" si="52"/>
        <v>49914480451.69</v>
      </c>
      <c r="AR109" s="12">
        <f t="shared" si="53"/>
        <v>37246759907.5</v>
      </c>
      <c r="AS109" s="12">
        <f>AR109-VLOOKUP(A109,[1]选股结果!$A$2:$BJ$3005,48,FALSE)*0.08</f>
        <v>23298887828.1024</v>
      </c>
      <c r="AT109" s="12">
        <f t="shared" si="34"/>
        <v>36633347721.56</v>
      </c>
      <c r="AU109" s="12">
        <f t="shared" si="35"/>
        <v>50527892637.63</v>
      </c>
      <c r="AV109" s="12">
        <f t="shared" si="36"/>
        <v>50056564307.39</v>
      </c>
      <c r="AW109" s="12">
        <f t="shared" si="37"/>
        <v>50724799778.65</v>
      </c>
      <c r="AX109" s="12">
        <f t="shared" si="38"/>
        <v>41556607.04</v>
      </c>
      <c r="AY109" s="21">
        <f t="shared" si="39"/>
        <v>24560854835.68</v>
      </c>
    </row>
    <row r="110" spans="1:51">
      <c r="A110" s="5" t="s">
        <v>267</v>
      </c>
      <c r="B110" s="5" t="s">
        <v>268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40"/>
        <v>74216403433.42</v>
      </c>
      <c r="AF110" s="9">
        <f t="shared" si="41"/>
        <v>66670436305.95</v>
      </c>
      <c r="AG110" s="9">
        <f t="shared" si="42"/>
        <v>7177616261.21</v>
      </c>
      <c r="AH110" s="9">
        <f t="shared" si="43"/>
        <v>7151204140.72</v>
      </c>
      <c r="AI110" s="9">
        <f t="shared" si="44"/>
        <v>5933315703.78</v>
      </c>
      <c r="AJ110" s="12">
        <f t="shared" si="45"/>
        <v>12382022561.78</v>
      </c>
      <c r="AK110" s="16">
        <f t="shared" si="46"/>
        <v>0.16683673674497</v>
      </c>
      <c r="AL110" s="9">
        <f t="shared" si="47"/>
        <v>4728956243.22</v>
      </c>
      <c r="AM110" s="16">
        <f t="shared" si="48"/>
        <v>0.00526045740899101</v>
      </c>
      <c r="AN110" s="16">
        <f t="shared" si="49"/>
        <v>0.00625390351051415</v>
      </c>
      <c r="AO110" s="16">
        <f t="shared" si="50"/>
        <v>0.0149887610087162</v>
      </c>
      <c r="AP110" s="16">
        <f t="shared" si="51"/>
        <v>0.0350916121995375</v>
      </c>
      <c r="AQ110" s="12">
        <f t="shared" si="52"/>
        <v>7653066318.56</v>
      </c>
      <c r="AR110" s="12">
        <f t="shared" si="53"/>
        <v>6170462084.71</v>
      </c>
      <c r="AS110" s="12">
        <f>AR110-VLOOKUP(A110,[1]选股结果!$A$2:$BJ$3005,48,FALSE)*0.08</f>
        <v>3695196166.006</v>
      </c>
      <c r="AT110" s="12">
        <f t="shared" si="34"/>
        <v>6435177881.62</v>
      </c>
      <c r="AU110" s="12">
        <f t="shared" si="35"/>
        <v>7388350521.65</v>
      </c>
      <c r="AV110" s="12">
        <f t="shared" si="36"/>
        <v>7256224898.14</v>
      </c>
      <c r="AW110" s="12">
        <f t="shared" si="37"/>
        <v>7177616261.21</v>
      </c>
      <c r="AX110" s="12">
        <f t="shared" si="38"/>
        <v>-115685095.96</v>
      </c>
      <c r="AY110" s="21">
        <f t="shared" si="39"/>
        <v>66405720509.04</v>
      </c>
    </row>
    <row r="111" spans="1:51">
      <c r="A111" s="5" t="s">
        <v>269</v>
      </c>
      <c r="B111" s="5" t="s">
        <v>270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40"/>
        <v>72862405726</v>
      </c>
      <c r="AF111" s="9">
        <f t="shared" si="41"/>
        <v>72440996753.86</v>
      </c>
      <c r="AG111" s="9">
        <f t="shared" si="42"/>
        <v>405259803.849999</v>
      </c>
      <c r="AH111" s="9">
        <f t="shared" si="43"/>
        <v>409643772.729999</v>
      </c>
      <c r="AI111" s="9">
        <f t="shared" si="44"/>
        <v>247953534.359999</v>
      </c>
      <c r="AJ111" s="12">
        <f t="shared" si="45"/>
        <v>6957778649.08</v>
      </c>
      <c r="AK111" s="16">
        <f t="shared" si="46"/>
        <v>0.0954920247245859</v>
      </c>
      <c r="AL111" s="9">
        <f t="shared" si="47"/>
        <v>6518786711.27</v>
      </c>
      <c r="AM111" s="16">
        <f t="shared" si="48"/>
        <v>0.0053201992057157</v>
      </c>
      <c r="AN111" s="16">
        <f t="shared" si="49"/>
        <v>0.0449310440194784</v>
      </c>
      <c r="AO111" s="16">
        <f t="shared" si="50"/>
        <v>0.0167935669654038</v>
      </c>
      <c r="AP111" s="16">
        <f t="shared" si="51"/>
        <v>0.0192857767395755</v>
      </c>
      <c r="AQ111" s="12">
        <f t="shared" si="52"/>
        <v>438991937.81</v>
      </c>
      <c r="AR111" s="12">
        <f t="shared" si="53"/>
        <v>31186273.9700004</v>
      </c>
      <c r="AS111" s="12">
        <f>AR111-VLOOKUP(A111,[1]选股结果!$A$2:$BJ$3005,48,FALSE)*0.08</f>
        <v>-1023205698.2468</v>
      </c>
      <c r="AT111" s="12">
        <f t="shared" si="34"/>
        <v>277301699.44</v>
      </c>
      <c r="AU111" s="12">
        <f t="shared" si="35"/>
        <v>192876512.34</v>
      </c>
      <c r="AV111" s="12">
        <f t="shared" si="36"/>
        <v>-113231988.109998</v>
      </c>
      <c r="AW111" s="12">
        <f t="shared" si="37"/>
        <v>405259803.849999</v>
      </c>
      <c r="AX111" s="12">
        <f t="shared" si="38"/>
        <v>266093341.87</v>
      </c>
      <c r="AY111" s="21">
        <f t="shared" si="39"/>
        <v>72194881328.39</v>
      </c>
    </row>
    <row r="112" spans="1:51">
      <c r="A112" s="5" t="s">
        <v>271</v>
      </c>
      <c r="B112" s="5" t="s">
        <v>272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40"/>
        <v>72493000000</v>
      </c>
      <c r="AF112" s="9">
        <f t="shared" si="41"/>
        <v>751000000</v>
      </c>
      <c r="AG112" s="9">
        <f t="shared" si="42"/>
        <v>46059000000</v>
      </c>
      <c r="AH112" s="9">
        <f t="shared" si="43"/>
        <v>46050000000</v>
      </c>
      <c r="AI112" s="9">
        <f t="shared" si="44"/>
        <v>40839000000</v>
      </c>
      <c r="AJ112" s="12">
        <f t="shared" si="45"/>
        <v>72493000000</v>
      </c>
      <c r="AK112" s="16">
        <f t="shared" si="46"/>
        <v>1</v>
      </c>
      <c r="AL112" s="9">
        <f t="shared" si="47"/>
        <v>929000000</v>
      </c>
      <c r="AM112" s="16">
        <f t="shared" si="48"/>
        <v>0.0103596209289173</v>
      </c>
      <c r="AN112" s="16">
        <f t="shared" si="49"/>
        <v>0</v>
      </c>
      <c r="AO112" s="16">
        <f t="shared" si="50"/>
        <v>0</v>
      </c>
      <c r="AP112" s="16">
        <f t="shared" si="51"/>
        <v>0</v>
      </c>
      <c r="AQ112" s="12">
        <f t="shared" si="52"/>
        <v>71564000000</v>
      </c>
      <c r="AR112" s="12">
        <f t="shared" si="53"/>
        <v>66353000000</v>
      </c>
      <c r="AS112" s="12">
        <f>AR112-VLOOKUP(A112,[1]选股结果!$A$2:$BJ$3005,48,FALSE)*0.08</f>
        <v>43081560000</v>
      </c>
      <c r="AT112" s="12">
        <f t="shared" si="34"/>
        <v>66353000000</v>
      </c>
      <c r="AU112" s="12">
        <f t="shared" si="35"/>
        <v>71564000000</v>
      </c>
      <c r="AV112" s="12">
        <f t="shared" si="36"/>
        <v>41473000000</v>
      </c>
      <c r="AW112" s="12">
        <f t="shared" si="37"/>
        <v>46059000000</v>
      </c>
      <c r="AX112" s="12">
        <f t="shared" si="38"/>
        <v>4586000000</v>
      </c>
      <c r="AY112" s="21">
        <f t="shared" si="39"/>
        <v>751000000</v>
      </c>
    </row>
    <row r="113" spans="1:51">
      <c r="A113" s="5" t="s">
        <v>273</v>
      </c>
      <c r="B113" s="5" t="s">
        <v>274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40"/>
        <v>69835253044.45</v>
      </c>
      <c r="AF113" s="9">
        <f t="shared" si="41"/>
        <v>72146203253.5</v>
      </c>
      <c r="AG113" s="9">
        <f t="shared" si="42"/>
        <v>-2976673820.6</v>
      </c>
      <c r="AH113" s="9">
        <f t="shared" si="43"/>
        <v>-2820329771.14</v>
      </c>
      <c r="AI113" s="9">
        <f t="shared" si="44"/>
        <v>-2595594286.55</v>
      </c>
      <c r="AJ113" s="12">
        <f t="shared" si="45"/>
        <v>13091694414.78</v>
      </c>
      <c r="AK113" s="16">
        <f t="shared" si="46"/>
        <v>0.187465411007348</v>
      </c>
      <c r="AL113" s="9">
        <f t="shared" si="47"/>
        <v>14085214386.53</v>
      </c>
      <c r="AM113" s="16">
        <f t="shared" si="48"/>
        <v>0.00219871769695267</v>
      </c>
      <c r="AN113" s="16">
        <f t="shared" si="49"/>
        <v>0.176242311201279</v>
      </c>
      <c r="AO113" s="16">
        <f t="shared" si="50"/>
        <v>0.022722963252098</v>
      </c>
      <c r="AP113" s="16">
        <f t="shared" si="51"/>
        <v>0.00276679946469179</v>
      </c>
      <c r="AQ113" s="12">
        <f t="shared" si="52"/>
        <v>-993519971.750002</v>
      </c>
      <c r="AR113" s="12">
        <f t="shared" si="53"/>
        <v>-1929870675</v>
      </c>
      <c r="AS113" s="12">
        <f>AR113-VLOOKUP(A113,[1]选股结果!$A$2:$BJ$3005,48,FALSE)*0.08</f>
        <v>-2922573021.4352</v>
      </c>
      <c r="AT113" s="12">
        <f t="shared" si="34"/>
        <v>-768784487.160002</v>
      </c>
      <c r="AU113" s="12">
        <f t="shared" si="35"/>
        <v>-2154606159.59</v>
      </c>
      <c r="AV113" s="12">
        <f t="shared" si="36"/>
        <v>-2452951348.36</v>
      </c>
      <c r="AW113" s="12">
        <f t="shared" si="37"/>
        <v>-2976673820.6</v>
      </c>
      <c r="AX113" s="12">
        <f t="shared" si="38"/>
        <v>-573305239.1</v>
      </c>
      <c r="AY113" s="21">
        <f t="shared" si="39"/>
        <v>70985117065.66</v>
      </c>
    </row>
    <row r="114" spans="1:51">
      <c r="A114" s="5" t="s">
        <v>275</v>
      </c>
      <c r="B114" s="5" t="s">
        <v>276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40"/>
        <v>69795855677.5</v>
      </c>
      <c r="AF114" s="9">
        <f t="shared" si="41"/>
        <v>64861644979.99</v>
      </c>
      <c r="AG114" s="9">
        <f t="shared" si="42"/>
        <v>4865893363.81999</v>
      </c>
      <c r="AH114" s="9">
        <f t="shared" si="43"/>
        <v>5008180704.76999</v>
      </c>
      <c r="AI114" s="9">
        <f t="shared" si="44"/>
        <v>4411866132.12999</v>
      </c>
      <c r="AJ114" s="12">
        <f t="shared" si="45"/>
        <v>11047200499.77</v>
      </c>
      <c r="AK114" s="16">
        <f t="shared" si="46"/>
        <v>0.158278745815724</v>
      </c>
      <c r="AL114" s="9">
        <f t="shared" si="47"/>
        <v>6151052825.06</v>
      </c>
      <c r="AM114" s="16">
        <f t="shared" si="48"/>
        <v>0.00305993351133667</v>
      </c>
      <c r="AN114" s="16">
        <f t="shared" si="49"/>
        <v>0.0435241498692492</v>
      </c>
      <c r="AO114" s="16">
        <f t="shared" si="50"/>
        <v>0.0115600244254918</v>
      </c>
      <c r="AP114" s="16">
        <f t="shared" si="51"/>
        <v>0.0291979605196954</v>
      </c>
      <c r="AQ114" s="12">
        <f t="shared" si="52"/>
        <v>4896147674.71</v>
      </c>
      <c r="AR114" s="12">
        <f t="shared" si="53"/>
        <v>4282957695.25</v>
      </c>
      <c r="AS114" s="12">
        <f>AR114-VLOOKUP(A114,[1]选股结果!$A$2:$BJ$3005,48,FALSE)*0.08</f>
        <v>1283431808.458</v>
      </c>
      <c r="AT114" s="12">
        <f t="shared" si="34"/>
        <v>4299833102.07</v>
      </c>
      <c r="AU114" s="12">
        <f t="shared" si="35"/>
        <v>4879272267.89</v>
      </c>
      <c r="AV114" s="12">
        <f t="shared" si="36"/>
        <v>3820858488.88</v>
      </c>
      <c r="AW114" s="12">
        <f t="shared" si="37"/>
        <v>4865893363.81999</v>
      </c>
      <c r="AX114" s="12">
        <f t="shared" si="38"/>
        <v>307230423.61</v>
      </c>
      <c r="AY114" s="21">
        <f t="shared" si="39"/>
        <v>64844769573.17</v>
      </c>
    </row>
    <row r="115" spans="1:51">
      <c r="A115" s="5" t="s">
        <v>277</v>
      </c>
      <c r="B115" s="5" t="s">
        <v>278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40"/>
        <v>68382063600.76</v>
      </c>
      <c r="AF115" s="9">
        <f t="shared" si="41"/>
        <v>66680658264.86</v>
      </c>
      <c r="AG115" s="9">
        <f t="shared" si="42"/>
        <v>1353884724.13001</v>
      </c>
      <c r="AH115" s="9">
        <f t="shared" si="43"/>
        <v>1389943218.12001</v>
      </c>
      <c r="AI115" s="9">
        <f t="shared" si="44"/>
        <v>1056777699.05001</v>
      </c>
      <c r="AJ115" s="12">
        <f t="shared" si="45"/>
        <v>3359312494.52</v>
      </c>
      <c r="AK115" s="16">
        <f t="shared" si="46"/>
        <v>0.0491256378885101</v>
      </c>
      <c r="AL115" s="9">
        <f t="shared" si="47"/>
        <v>1548741361.66</v>
      </c>
      <c r="AM115" s="16">
        <f t="shared" si="48"/>
        <v>0.00238357547501957</v>
      </c>
      <c r="AN115" s="16">
        <f t="shared" si="49"/>
        <v>0.000312983613143873</v>
      </c>
      <c r="AO115" s="16">
        <f t="shared" si="50"/>
        <v>0.0164088515725567</v>
      </c>
      <c r="AP115" s="16">
        <f t="shared" si="51"/>
        <v>0.00398873644150991</v>
      </c>
      <c r="AQ115" s="12">
        <f t="shared" si="52"/>
        <v>1810571132.86</v>
      </c>
      <c r="AR115" s="12">
        <f t="shared" si="53"/>
        <v>1398723891.12</v>
      </c>
      <c r="AS115" s="12">
        <f>AR115-VLOOKUP(A115,[1]选股结果!$A$2:$BJ$3005,48,FALSE)*0.08</f>
        <v>875679926.732</v>
      </c>
      <c r="AT115" s="12">
        <f t="shared" si="34"/>
        <v>1477405613.79</v>
      </c>
      <c r="AU115" s="12">
        <f t="shared" si="35"/>
        <v>1731889410.19</v>
      </c>
      <c r="AV115" s="12">
        <f t="shared" si="36"/>
        <v>638427341.610004</v>
      </c>
      <c r="AW115" s="12">
        <f t="shared" si="37"/>
        <v>1353884724.13001</v>
      </c>
      <c r="AX115" s="12">
        <f t="shared" si="38"/>
        <v>-657150.08</v>
      </c>
      <c r="AY115" s="21">
        <f t="shared" si="39"/>
        <v>66601976542.19</v>
      </c>
    </row>
    <row r="116" spans="1:51">
      <c r="A116" s="5" t="s">
        <v>279</v>
      </c>
      <c r="B116" s="5" t="s">
        <v>280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40"/>
        <v>66041508993.54</v>
      </c>
      <c r="AF116" s="9">
        <f t="shared" si="41"/>
        <v>65148501087.07</v>
      </c>
      <c r="AG116" s="9">
        <f t="shared" si="42"/>
        <v>586504018.349994</v>
      </c>
      <c r="AH116" s="9">
        <f t="shared" si="43"/>
        <v>575260673.529994</v>
      </c>
      <c r="AI116" s="9">
        <f t="shared" si="44"/>
        <v>320658762.399994</v>
      </c>
      <c r="AJ116" s="12">
        <f t="shared" si="45"/>
        <v>2163273246.07</v>
      </c>
      <c r="AK116" s="16">
        <f t="shared" si="46"/>
        <v>0.032756266158025</v>
      </c>
      <c r="AL116" s="9">
        <f t="shared" si="47"/>
        <v>1091997486.05</v>
      </c>
      <c r="AM116" s="16">
        <f t="shared" si="48"/>
        <v>0.00111459583316305</v>
      </c>
      <c r="AN116" s="16">
        <f t="shared" si="49"/>
        <v>0.00132010580903789</v>
      </c>
      <c r="AO116" s="16">
        <f t="shared" si="50"/>
        <v>0.0132580171595662</v>
      </c>
      <c r="AP116" s="16">
        <f t="shared" si="51"/>
        <v>0</v>
      </c>
      <c r="AQ116" s="12">
        <f t="shared" si="52"/>
        <v>1071275760.02</v>
      </c>
      <c r="AR116" s="12">
        <f t="shared" si="53"/>
        <v>582779339.17</v>
      </c>
      <c r="AS116" s="12">
        <f>AR116-VLOOKUP(A116,[1]选股结果!$A$2:$BJ$3005,48,FALSE)*0.08</f>
        <v>19327872.1883999</v>
      </c>
      <c r="AT116" s="12">
        <f t="shared" si="34"/>
        <v>816673848.89</v>
      </c>
      <c r="AU116" s="12">
        <f t="shared" si="35"/>
        <v>837381250.3</v>
      </c>
      <c r="AV116" s="12">
        <f t="shared" si="36"/>
        <v>849001599.07</v>
      </c>
      <c r="AW116" s="12">
        <f t="shared" si="37"/>
        <v>586504018.349994</v>
      </c>
      <c r="AX116" s="12">
        <f t="shared" si="38"/>
        <v>-228798875.35</v>
      </c>
      <c r="AY116" s="21">
        <f t="shared" si="39"/>
        <v>64914606577.35</v>
      </c>
    </row>
    <row r="117" spans="1:51">
      <c r="A117" s="5" t="s">
        <v>281</v>
      </c>
      <c r="B117" s="5" t="s">
        <v>282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40"/>
        <v>65230512239.93</v>
      </c>
      <c r="AF117" s="9">
        <f t="shared" si="41"/>
        <v>64521160999.66</v>
      </c>
      <c r="AG117" s="9">
        <f t="shared" si="42"/>
        <v>1032545423.96</v>
      </c>
      <c r="AH117" s="9">
        <f t="shared" si="43"/>
        <v>1036676887.18</v>
      </c>
      <c r="AI117" s="9">
        <f t="shared" si="44"/>
        <v>740989766.36</v>
      </c>
      <c r="AJ117" s="12">
        <f t="shared" si="45"/>
        <v>1994014110.93</v>
      </c>
      <c r="AK117" s="16">
        <f t="shared" si="46"/>
        <v>0.0305687329818237</v>
      </c>
      <c r="AL117" s="9">
        <f t="shared" si="47"/>
        <v>1186337854.61</v>
      </c>
      <c r="AM117" s="16">
        <f t="shared" si="48"/>
        <v>0.000985834439923892</v>
      </c>
      <c r="AN117" s="16">
        <f t="shared" si="49"/>
        <v>0.0127911242899799</v>
      </c>
      <c r="AO117" s="16">
        <f t="shared" si="50"/>
        <v>0.00394718383634567</v>
      </c>
      <c r="AP117" s="16">
        <f t="shared" si="51"/>
        <v>0.000146703967535949</v>
      </c>
      <c r="AQ117" s="12">
        <f t="shared" si="52"/>
        <v>807676256.32</v>
      </c>
      <c r="AR117" s="12">
        <f t="shared" si="53"/>
        <v>393050738.4</v>
      </c>
      <c r="AS117" s="12">
        <f>AR117-VLOOKUP(A117,[1]选股结果!$A$2:$BJ$3005,48,FALSE)*0.08</f>
        <v>-60544093.8240001</v>
      </c>
      <c r="AT117" s="12">
        <f t="shared" si="34"/>
        <v>511989135.5</v>
      </c>
      <c r="AU117" s="12">
        <f t="shared" si="35"/>
        <v>688737859.22</v>
      </c>
      <c r="AV117" s="12">
        <f t="shared" si="36"/>
        <v>731665334.92</v>
      </c>
      <c r="AW117" s="12">
        <f t="shared" si="37"/>
        <v>1032545423.96</v>
      </c>
      <c r="AX117" s="12">
        <f t="shared" si="38"/>
        <v>292790487.22</v>
      </c>
      <c r="AY117" s="21">
        <f t="shared" si="39"/>
        <v>64402222602.56</v>
      </c>
    </row>
    <row r="118" spans="1:51">
      <c r="A118" s="5" t="s">
        <v>283</v>
      </c>
      <c r="B118" s="5" t="s">
        <v>284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40"/>
        <v>65108087799.77</v>
      </c>
      <c r="AF118" s="9">
        <f t="shared" si="41"/>
        <v>61313756142.79</v>
      </c>
      <c r="AG118" s="9">
        <f t="shared" si="42"/>
        <v>3794620115.89999</v>
      </c>
      <c r="AH118" s="9">
        <f t="shared" si="43"/>
        <v>3804871134.18999</v>
      </c>
      <c r="AI118" s="9">
        <f t="shared" si="44"/>
        <v>3498300361.86999</v>
      </c>
      <c r="AJ118" s="12">
        <f t="shared" si="45"/>
        <v>7564729914.63</v>
      </c>
      <c r="AK118" s="16">
        <f t="shared" si="46"/>
        <v>0.11618725369257</v>
      </c>
      <c r="AL118" s="9">
        <f t="shared" si="47"/>
        <v>3266850371.58</v>
      </c>
      <c r="AM118" s="16">
        <f t="shared" si="48"/>
        <v>0.00220394524872695</v>
      </c>
      <c r="AN118" s="16">
        <f t="shared" si="49"/>
        <v>0.00223625910175347</v>
      </c>
      <c r="AO118" s="16">
        <f t="shared" si="50"/>
        <v>0.0120750095129161</v>
      </c>
      <c r="AP118" s="16">
        <f t="shared" si="51"/>
        <v>0.033818031983851</v>
      </c>
      <c r="AQ118" s="12">
        <f t="shared" si="52"/>
        <v>4297879543.05</v>
      </c>
      <c r="AR118" s="12">
        <f t="shared" si="53"/>
        <v>3498011902.95</v>
      </c>
      <c r="AS118" s="12">
        <f>AR118-VLOOKUP(A118,[1]选股结果!$A$2:$BJ$3005,48,FALSE)*0.08</f>
        <v>2422603110.87</v>
      </c>
      <c r="AT118" s="12">
        <f t="shared" si="34"/>
        <v>3991308770.73</v>
      </c>
      <c r="AU118" s="12">
        <f t="shared" si="35"/>
        <v>3804582675.27</v>
      </c>
      <c r="AV118" s="12">
        <f t="shared" si="36"/>
        <v>3679790055.58</v>
      </c>
      <c r="AW118" s="12">
        <f t="shared" si="37"/>
        <v>3794620115.89999</v>
      </c>
      <c r="AX118" s="12">
        <f t="shared" si="38"/>
        <v>0</v>
      </c>
      <c r="AY118" s="21">
        <f t="shared" si="39"/>
        <v>60820459275.01</v>
      </c>
    </row>
    <row r="119" spans="1:51">
      <c r="A119" s="5" t="s">
        <v>285</v>
      </c>
      <c r="B119" s="5" t="s">
        <v>286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40"/>
        <v>64313902856.38</v>
      </c>
      <c r="AF119" s="9">
        <f t="shared" si="41"/>
        <v>62078616315.42</v>
      </c>
      <c r="AG119" s="9">
        <f t="shared" si="42"/>
        <v>2540604642.06</v>
      </c>
      <c r="AH119" s="9">
        <f t="shared" si="43"/>
        <v>2530465016.06</v>
      </c>
      <c r="AI119" s="9">
        <f t="shared" si="44"/>
        <v>1910006944.5</v>
      </c>
      <c r="AJ119" s="12">
        <f t="shared" si="45"/>
        <v>5857169766.63</v>
      </c>
      <c r="AK119" s="16">
        <f t="shared" si="46"/>
        <v>0.091071595821353</v>
      </c>
      <c r="AL119" s="9">
        <f t="shared" si="47"/>
        <v>3372080348.2</v>
      </c>
      <c r="AM119" s="16">
        <f t="shared" si="48"/>
        <v>0.0011440038327996</v>
      </c>
      <c r="AN119" s="16">
        <f t="shared" si="49"/>
        <v>0.0213698807265537</v>
      </c>
      <c r="AO119" s="16">
        <f t="shared" si="50"/>
        <v>0.0227794004249995</v>
      </c>
      <c r="AP119" s="16">
        <f t="shared" si="51"/>
        <v>0.00645682643576039</v>
      </c>
      <c r="AQ119" s="12">
        <f t="shared" si="52"/>
        <v>2485089418.43</v>
      </c>
      <c r="AR119" s="12">
        <f t="shared" si="53"/>
        <v>1570999759.88</v>
      </c>
      <c r="AS119" s="12">
        <f>AR119-VLOOKUP(A119,[1]选股结果!$A$2:$BJ$3005,48,FALSE)*0.08</f>
        <v>397023470.0344</v>
      </c>
      <c r="AT119" s="12">
        <f t="shared" si="34"/>
        <v>1864631346.87</v>
      </c>
      <c r="AU119" s="12">
        <f t="shared" si="35"/>
        <v>2191457831.44</v>
      </c>
      <c r="AV119" s="12">
        <f t="shared" si="36"/>
        <v>2203153083.23</v>
      </c>
      <c r="AW119" s="12">
        <f t="shared" si="37"/>
        <v>2540604642.06</v>
      </c>
      <c r="AX119" s="12">
        <f t="shared" si="38"/>
        <v>396413652.28</v>
      </c>
      <c r="AY119" s="21">
        <f t="shared" si="39"/>
        <v>61784984728.43</v>
      </c>
    </row>
    <row r="120" spans="1:51">
      <c r="A120" s="5" t="s">
        <v>287</v>
      </c>
      <c r="B120" s="5" t="s">
        <v>288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40"/>
        <v>64254778192.75</v>
      </c>
      <c r="AF120" s="9">
        <f t="shared" si="41"/>
        <v>62304934200.22</v>
      </c>
      <c r="AG120" s="9">
        <f t="shared" si="42"/>
        <v>1784930409.07</v>
      </c>
      <c r="AH120" s="9">
        <f t="shared" si="43"/>
        <v>1798572612.87</v>
      </c>
      <c r="AI120" s="9">
        <f t="shared" si="44"/>
        <v>1438854934.34</v>
      </c>
      <c r="AJ120" s="12">
        <f t="shared" si="45"/>
        <v>5364053691.35</v>
      </c>
      <c r="AK120" s="16">
        <f t="shared" si="46"/>
        <v>0.0834810086070025</v>
      </c>
      <c r="AL120" s="9">
        <f t="shared" si="47"/>
        <v>2516944023.07</v>
      </c>
      <c r="AM120" s="16">
        <f t="shared" si="48"/>
        <v>0.00219548997938829</v>
      </c>
      <c r="AN120" s="16">
        <f t="shared" si="49"/>
        <v>0.000458079796987317</v>
      </c>
      <c r="AO120" s="16">
        <f t="shared" si="50"/>
        <v>0.0241657490409826</v>
      </c>
      <c r="AP120" s="16">
        <f t="shared" si="51"/>
        <v>0.0122539458411646</v>
      </c>
      <c r="AQ120" s="12">
        <f t="shared" si="52"/>
        <v>2847109668.28</v>
      </c>
      <c r="AR120" s="12">
        <f t="shared" si="53"/>
        <v>1583826244.83</v>
      </c>
      <c r="AS120" s="12">
        <f>AR120-VLOOKUP(A120,[1]选股结果!$A$2:$BJ$3005,48,FALSE)*0.08</f>
        <v>142760086.746</v>
      </c>
      <c r="AT120" s="12">
        <f t="shared" si="34"/>
        <v>2487391989.75</v>
      </c>
      <c r="AU120" s="12">
        <f t="shared" si="35"/>
        <v>1943543923.36</v>
      </c>
      <c r="AV120" s="12">
        <f t="shared" si="36"/>
        <v>1263841224</v>
      </c>
      <c r="AW120" s="12">
        <f t="shared" si="37"/>
        <v>1784930409.07</v>
      </c>
      <c r="AX120" s="12">
        <f t="shared" si="38"/>
        <v>145911737.36</v>
      </c>
      <c r="AY120" s="21">
        <f t="shared" si="39"/>
        <v>61401368455.3</v>
      </c>
    </row>
    <row r="121" spans="1:51">
      <c r="A121" s="5" t="s">
        <v>289</v>
      </c>
      <c r="B121" s="5" t="s">
        <v>290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40"/>
        <v>63996224555.72</v>
      </c>
      <c r="AF121" s="9">
        <f t="shared" si="41"/>
        <v>58948480080.75</v>
      </c>
      <c r="AG121" s="9">
        <f t="shared" si="42"/>
        <v>5026473959.69</v>
      </c>
      <c r="AH121" s="9">
        <f t="shared" si="43"/>
        <v>5000169467.15</v>
      </c>
      <c r="AI121" s="9">
        <f t="shared" si="44"/>
        <v>4239198723.45</v>
      </c>
      <c r="AJ121" s="12">
        <f t="shared" si="45"/>
        <v>9355853868.18</v>
      </c>
      <c r="AK121" s="16">
        <f t="shared" si="46"/>
        <v>0.146193840857504</v>
      </c>
      <c r="AL121" s="9">
        <f t="shared" si="47"/>
        <v>2638280009.33</v>
      </c>
      <c r="AM121" s="16">
        <f t="shared" si="48"/>
        <v>0.01097502881359</v>
      </c>
      <c r="AN121" s="16">
        <f t="shared" si="49"/>
        <v>0.00341934044795837</v>
      </c>
      <c r="AO121" s="16">
        <f t="shared" si="50"/>
        <v>0.0217860052284191</v>
      </c>
      <c r="AP121" s="16">
        <f t="shared" si="51"/>
        <v>0.00362458314830804</v>
      </c>
      <c r="AQ121" s="12">
        <f t="shared" si="52"/>
        <v>6717573858.85</v>
      </c>
      <c r="AR121" s="12">
        <f t="shared" si="53"/>
        <v>4195860729.39</v>
      </c>
      <c r="AS121" s="12">
        <f>AR121-VLOOKUP(A121,[1]选股结果!$A$2:$BJ$3005,48,FALSE)*0.08</f>
        <v>-341943698.622</v>
      </c>
      <c r="AT121" s="12">
        <f t="shared" si="34"/>
        <v>5956603115.15</v>
      </c>
      <c r="AU121" s="12">
        <f t="shared" si="35"/>
        <v>4956831473.09</v>
      </c>
      <c r="AV121" s="12">
        <f t="shared" si="36"/>
        <v>5198414633.24</v>
      </c>
      <c r="AW121" s="12">
        <f t="shared" si="37"/>
        <v>5026473959.69</v>
      </c>
      <c r="AX121" s="12">
        <f t="shared" si="38"/>
        <v>145227066.96</v>
      </c>
      <c r="AY121" s="21">
        <f t="shared" si="39"/>
        <v>57187737694.99</v>
      </c>
    </row>
    <row r="122" spans="1:51">
      <c r="A122" s="5" t="s">
        <v>291</v>
      </c>
      <c r="B122" s="5" t="s">
        <v>292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40"/>
        <v>63683363299.64</v>
      </c>
      <c r="AF122" s="9">
        <f t="shared" si="41"/>
        <v>57656355907.72</v>
      </c>
      <c r="AG122" s="9">
        <f t="shared" si="42"/>
        <v>7422485362.99</v>
      </c>
      <c r="AH122" s="9">
        <f t="shared" si="43"/>
        <v>7513125723.14</v>
      </c>
      <c r="AI122" s="9">
        <f t="shared" si="44"/>
        <v>5864294341.32</v>
      </c>
      <c r="AJ122" s="12">
        <f t="shared" si="45"/>
        <v>12433620466.49</v>
      </c>
      <c r="AK122" s="16">
        <f t="shared" si="46"/>
        <v>0.195241265885847</v>
      </c>
      <c r="AL122" s="9">
        <f t="shared" si="47"/>
        <v>5829051865.76</v>
      </c>
      <c r="AM122" s="16">
        <f t="shared" si="48"/>
        <v>0.0172120789387736</v>
      </c>
      <c r="AN122" s="16">
        <f t="shared" si="49"/>
        <v>0.0345032191506823</v>
      </c>
      <c r="AO122" s="16">
        <f t="shared" si="50"/>
        <v>0.0403446786609106</v>
      </c>
      <c r="AP122" s="16">
        <f t="shared" si="51"/>
        <v>0.000954347585318936</v>
      </c>
      <c r="AQ122" s="12">
        <f t="shared" si="52"/>
        <v>6604568600.73</v>
      </c>
      <c r="AR122" s="12">
        <f t="shared" si="53"/>
        <v>4472589153.08</v>
      </c>
      <c r="AS122" s="12">
        <f>AR122-VLOOKUP(A122,[1]选股结果!$A$2:$BJ$3005,48,FALSE)*0.08</f>
        <v>1263992398.6224</v>
      </c>
      <c r="AT122" s="12">
        <f t="shared" si="34"/>
        <v>4955737218.91</v>
      </c>
      <c r="AU122" s="12">
        <f t="shared" si="35"/>
        <v>6121420534.9</v>
      </c>
      <c r="AV122" s="12">
        <f t="shared" si="36"/>
        <v>5707479218.63</v>
      </c>
      <c r="AW122" s="12">
        <f t="shared" si="37"/>
        <v>7422485362.99</v>
      </c>
      <c r="AX122" s="12">
        <f t="shared" si="38"/>
        <v>1019739236.87</v>
      </c>
      <c r="AY122" s="21">
        <f t="shared" si="39"/>
        <v>57173207841.89</v>
      </c>
    </row>
    <row r="123" spans="1:51">
      <c r="A123" s="5" t="s">
        <v>293</v>
      </c>
      <c r="B123" s="5" t="s">
        <v>294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40"/>
        <v>61863093000</v>
      </c>
      <c r="AF123" s="9">
        <f t="shared" si="41"/>
        <v>60150245000</v>
      </c>
      <c r="AG123" s="9">
        <f t="shared" si="42"/>
        <v>2488467000</v>
      </c>
      <c r="AH123" s="9">
        <f t="shared" si="43"/>
        <v>2426951000</v>
      </c>
      <c r="AI123" s="9">
        <f t="shared" si="44"/>
        <v>1946069000</v>
      </c>
      <c r="AJ123" s="12">
        <f t="shared" si="45"/>
        <v>13849652000</v>
      </c>
      <c r="AK123" s="16">
        <f t="shared" si="46"/>
        <v>0.223875841448794</v>
      </c>
      <c r="AL123" s="9">
        <f t="shared" si="47"/>
        <v>12591017000</v>
      </c>
      <c r="AM123" s="16">
        <f t="shared" si="48"/>
        <v>0.148631090915548</v>
      </c>
      <c r="AN123" s="16">
        <f t="shared" si="49"/>
        <v>0.00521233233520994</v>
      </c>
      <c r="AO123" s="16">
        <f t="shared" si="50"/>
        <v>0.045724079783725</v>
      </c>
      <c r="AP123" s="16">
        <f t="shared" si="51"/>
        <v>0.00121482771642213</v>
      </c>
      <c r="AQ123" s="12">
        <f t="shared" si="52"/>
        <v>1258635000</v>
      </c>
      <c r="AR123" s="12">
        <f t="shared" si="53"/>
        <v>1061965000</v>
      </c>
      <c r="AS123" s="12">
        <f>AR123-VLOOKUP(A123,[1]选股结果!$A$2:$BJ$3005,48,FALSE)*0.08</f>
        <v>-1355563320</v>
      </c>
      <c r="AT123" s="12">
        <f t="shared" si="34"/>
        <v>777753000</v>
      </c>
      <c r="AU123" s="12">
        <f t="shared" si="35"/>
        <v>1542847000</v>
      </c>
      <c r="AV123" s="12">
        <f t="shared" si="36"/>
        <v>1399236000</v>
      </c>
      <c r="AW123" s="12">
        <f t="shared" si="37"/>
        <v>2488467000</v>
      </c>
      <c r="AX123" s="12">
        <f t="shared" si="38"/>
        <v>805019000</v>
      </c>
      <c r="AY123" s="21">
        <f t="shared" si="39"/>
        <v>60434457000</v>
      </c>
    </row>
    <row r="124" spans="1:51">
      <c r="A124" s="5" t="s">
        <v>295</v>
      </c>
      <c r="B124" s="5" t="s">
        <v>296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40"/>
        <v>61427400512.67</v>
      </c>
      <c r="AF124" s="9">
        <f t="shared" si="41"/>
        <v>56367721090.19</v>
      </c>
      <c r="AG124" s="9">
        <f t="shared" si="42"/>
        <v>5071099842.81</v>
      </c>
      <c r="AH124" s="9">
        <f t="shared" si="43"/>
        <v>5040573419.6</v>
      </c>
      <c r="AI124" s="9">
        <f t="shared" si="44"/>
        <v>3757192145.32</v>
      </c>
      <c r="AJ124" s="12">
        <f t="shared" si="45"/>
        <v>6735772547.82</v>
      </c>
      <c r="AK124" s="16">
        <f t="shared" si="46"/>
        <v>0.10965420140855</v>
      </c>
      <c r="AL124" s="9">
        <f t="shared" si="47"/>
        <v>1169921137.78</v>
      </c>
      <c r="AM124" s="16">
        <f t="shared" si="48"/>
        <v>0.00595261509551556</v>
      </c>
      <c r="AN124" s="16">
        <f t="shared" si="49"/>
        <v>0.00160214305861276</v>
      </c>
      <c r="AO124" s="16">
        <f t="shared" si="50"/>
        <v>0.0105126083936566</v>
      </c>
      <c r="AP124" s="16">
        <f t="shared" si="51"/>
        <v>0.000589196274755838</v>
      </c>
      <c r="AQ124" s="12">
        <f t="shared" si="52"/>
        <v>5565851410.04</v>
      </c>
      <c r="AR124" s="12">
        <f t="shared" si="53"/>
        <v>3752401167.11</v>
      </c>
      <c r="AS124" s="12">
        <f>AR124-VLOOKUP(A124,[1]选股结果!$A$2:$BJ$3005,48,FALSE)*0.08</f>
        <v>1848423045.8444</v>
      </c>
      <c r="AT124" s="12">
        <f t="shared" si="34"/>
        <v>4282470135.76</v>
      </c>
      <c r="AU124" s="12">
        <f t="shared" si="35"/>
        <v>5035782441.39</v>
      </c>
      <c r="AV124" s="12">
        <f t="shared" si="36"/>
        <v>4783385521.01</v>
      </c>
      <c r="AW124" s="12">
        <f t="shared" si="37"/>
        <v>5071099842.81</v>
      </c>
      <c r="AX124" s="12">
        <f t="shared" si="38"/>
        <v>2328376.18</v>
      </c>
      <c r="AY124" s="21">
        <f t="shared" si="39"/>
        <v>55837652121.54</v>
      </c>
    </row>
    <row r="125" spans="1:51">
      <c r="A125" s="5" t="s">
        <v>297</v>
      </c>
      <c r="B125" s="5" t="s">
        <v>298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40"/>
        <v>61084129041.92</v>
      </c>
      <c r="AF125" s="9">
        <f t="shared" si="41"/>
        <v>57925164783.62</v>
      </c>
      <c r="AG125" s="9">
        <f t="shared" si="42"/>
        <v>4186882625.02</v>
      </c>
      <c r="AH125" s="9">
        <f t="shared" si="43"/>
        <v>4049817119.12</v>
      </c>
      <c r="AI125" s="9">
        <f t="shared" si="44"/>
        <v>3067829502.05</v>
      </c>
      <c r="AJ125" s="12">
        <f t="shared" si="45"/>
        <v>9447174599.11</v>
      </c>
      <c r="AK125" s="16">
        <f t="shared" si="46"/>
        <v>0.154658415324654</v>
      </c>
      <c r="AL125" s="9">
        <f t="shared" si="47"/>
        <v>5997536337.76</v>
      </c>
      <c r="AM125" s="16">
        <f t="shared" si="48"/>
        <v>0.0317008512494481</v>
      </c>
      <c r="AN125" s="16">
        <f t="shared" si="49"/>
        <v>0.0243688393955565</v>
      </c>
      <c r="AO125" s="16">
        <f t="shared" si="50"/>
        <v>0.0366068874138394</v>
      </c>
      <c r="AP125" s="16">
        <f t="shared" si="51"/>
        <v>0.000626925794811927</v>
      </c>
      <c r="AQ125" s="12">
        <f t="shared" si="52"/>
        <v>3449638261.35</v>
      </c>
      <c r="AR125" s="12">
        <f t="shared" si="53"/>
        <v>1878803572.93</v>
      </c>
      <c r="AS125" s="12">
        <f>AR125-VLOOKUP(A125,[1]选股结果!$A$2:$BJ$3005,48,FALSE)*0.08</f>
        <v>-495164172.7084</v>
      </c>
      <c r="AT125" s="12">
        <f t="shared" si="34"/>
        <v>2467650644.28</v>
      </c>
      <c r="AU125" s="12">
        <f t="shared" si="35"/>
        <v>2860791190</v>
      </c>
      <c r="AV125" s="12">
        <f t="shared" si="36"/>
        <v>3043108494</v>
      </c>
      <c r="AW125" s="12">
        <f t="shared" si="37"/>
        <v>4186882625.02</v>
      </c>
      <c r="AX125" s="12">
        <f t="shared" si="38"/>
        <v>1214342104.47</v>
      </c>
      <c r="AY125" s="21">
        <f t="shared" si="39"/>
        <v>57336317712.27</v>
      </c>
    </row>
    <row r="126" spans="1:51">
      <c r="A126" s="5" t="s">
        <v>299</v>
      </c>
      <c r="B126" s="5" t="s">
        <v>300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40"/>
        <v>60078565970.03</v>
      </c>
      <c r="AF126" s="9">
        <f t="shared" si="41"/>
        <v>59836007759.82</v>
      </c>
      <c r="AG126" s="9">
        <f t="shared" si="42"/>
        <v>266637673.839991</v>
      </c>
      <c r="AH126" s="9">
        <f t="shared" si="43"/>
        <v>275358074.899991</v>
      </c>
      <c r="AI126" s="9">
        <f t="shared" si="44"/>
        <v>213756238.849991</v>
      </c>
      <c r="AJ126" s="12">
        <f t="shared" si="45"/>
        <v>775549241.299995</v>
      </c>
      <c r="AK126" s="16">
        <f t="shared" si="46"/>
        <v>0.0129089173281346</v>
      </c>
      <c r="AL126" s="9">
        <f t="shared" si="47"/>
        <v>504753913.65</v>
      </c>
      <c r="AM126" s="16">
        <f t="shared" si="48"/>
        <v>0.000315452338017757</v>
      </c>
      <c r="AN126" s="16">
        <f t="shared" si="49"/>
        <v>0.00594228289899746</v>
      </c>
      <c r="AO126" s="16">
        <f t="shared" si="50"/>
        <v>0.00203932353247444</v>
      </c>
      <c r="AP126" s="16">
        <f t="shared" si="51"/>
        <v>4.81611944839594e-6</v>
      </c>
      <c r="AQ126" s="12">
        <f t="shared" si="52"/>
        <v>270795327.649995</v>
      </c>
      <c r="AR126" s="12">
        <f t="shared" si="53"/>
        <v>174967198.699995</v>
      </c>
      <c r="AS126" s="12">
        <f>AR126-VLOOKUP(A126,[1]选股结果!$A$2:$BJ$3005,48,FALSE)*0.08</f>
        <v>-57184862.680805</v>
      </c>
      <c r="AT126" s="12">
        <f t="shared" si="34"/>
        <v>209193491.599995</v>
      </c>
      <c r="AU126" s="12">
        <f t="shared" si="35"/>
        <v>236569034.749995</v>
      </c>
      <c r="AV126" s="12">
        <f t="shared" si="36"/>
        <v>222971164.569995</v>
      </c>
      <c r="AW126" s="12">
        <f t="shared" si="37"/>
        <v>266637673.839991</v>
      </c>
      <c r="AX126" s="12">
        <f t="shared" si="38"/>
        <v>50790563.29</v>
      </c>
      <c r="AY126" s="21">
        <f t="shared" si="39"/>
        <v>59801781466.92</v>
      </c>
    </row>
    <row r="127" spans="1:51">
      <c r="A127" s="5" t="s">
        <v>301</v>
      </c>
      <c r="B127" s="5" t="s">
        <v>302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40"/>
        <v>59155348560.88</v>
      </c>
      <c r="AF127" s="9">
        <f t="shared" si="41"/>
        <v>55293153765.33</v>
      </c>
      <c r="AG127" s="9">
        <f t="shared" si="42"/>
        <v>4043294868.12</v>
      </c>
      <c r="AH127" s="9">
        <f t="shared" si="43"/>
        <v>4050133090.15</v>
      </c>
      <c r="AI127" s="9">
        <f t="shared" si="44"/>
        <v>3250585828.95</v>
      </c>
      <c r="AJ127" s="12">
        <f t="shared" si="45"/>
        <v>7035758873.8</v>
      </c>
      <c r="AK127" s="16">
        <f t="shared" si="46"/>
        <v>0.11893698617225</v>
      </c>
      <c r="AL127" s="9">
        <f t="shared" si="47"/>
        <v>3160666013.29</v>
      </c>
      <c r="AM127" s="16">
        <f t="shared" si="48"/>
        <v>0.00381915966512292</v>
      </c>
      <c r="AN127" s="16">
        <f t="shared" si="49"/>
        <v>0.00572850881541588</v>
      </c>
      <c r="AO127" s="16">
        <f t="shared" si="50"/>
        <v>0.0147002819691789</v>
      </c>
      <c r="AP127" s="16">
        <f t="shared" si="51"/>
        <v>0.0255012261656693</v>
      </c>
      <c r="AQ127" s="12">
        <f t="shared" si="52"/>
        <v>3875092860.51</v>
      </c>
      <c r="AR127" s="12">
        <f t="shared" si="53"/>
        <v>2844911404.36</v>
      </c>
      <c r="AS127" s="12">
        <f>AR127-VLOOKUP(A127,[1]选股结果!$A$2:$BJ$3005,48,FALSE)*0.08</f>
        <v>793719519.6056</v>
      </c>
      <c r="AT127" s="12">
        <f t="shared" si="34"/>
        <v>3075545599.31</v>
      </c>
      <c r="AU127" s="12">
        <f t="shared" si="35"/>
        <v>3644458665.56</v>
      </c>
      <c r="AV127" s="12">
        <f t="shared" si="36"/>
        <v>3444818096.16</v>
      </c>
      <c r="AW127" s="12">
        <f t="shared" si="37"/>
        <v>4043294868.12</v>
      </c>
      <c r="AX127" s="12">
        <f t="shared" si="38"/>
        <v>283988918.96</v>
      </c>
      <c r="AY127" s="21">
        <f t="shared" si="39"/>
        <v>55062519570.38</v>
      </c>
    </row>
    <row r="128" spans="1:51">
      <c r="A128" s="5" t="s">
        <v>303</v>
      </c>
      <c r="B128" s="5" t="s">
        <v>304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40"/>
        <v>59134848695.07</v>
      </c>
      <c r="AF128" s="9">
        <f t="shared" si="41"/>
        <v>45649211104.64</v>
      </c>
      <c r="AG128" s="9">
        <f t="shared" si="42"/>
        <v>14652243245.91</v>
      </c>
      <c r="AH128" s="9">
        <f t="shared" si="43"/>
        <v>14648061572.55</v>
      </c>
      <c r="AI128" s="9">
        <f t="shared" si="44"/>
        <v>12515157848.24</v>
      </c>
      <c r="AJ128" s="12">
        <f t="shared" si="45"/>
        <v>21302019328.03</v>
      </c>
      <c r="AK128" s="16">
        <f t="shared" si="46"/>
        <v>0.360227848689937</v>
      </c>
      <c r="AL128" s="9">
        <f t="shared" si="47"/>
        <v>2861960171.93</v>
      </c>
      <c r="AM128" s="16">
        <f t="shared" si="48"/>
        <v>0.00728176241390974</v>
      </c>
      <c r="AN128" s="16">
        <f t="shared" si="49"/>
        <v>0.000991761155632912</v>
      </c>
      <c r="AO128" s="16">
        <f t="shared" si="50"/>
        <v>0.0276012081141263</v>
      </c>
      <c r="AP128" s="16">
        <f t="shared" si="51"/>
        <v>0.0124514010208567</v>
      </c>
      <c r="AQ128" s="12">
        <f t="shared" si="52"/>
        <v>18440059156.1</v>
      </c>
      <c r="AR128" s="12">
        <f t="shared" si="53"/>
        <v>11348532239.69</v>
      </c>
      <c r="AS128" s="12">
        <f>AR128-VLOOKUP(A128,[1]选股结果!$A$2:$BJ$3005,48,FALSE)*0.08</f>
        <v>3351284970.4492</v>
      </c>
      <c r="AT128" s="12">
        <f t="shared" si="34"/>
        <v>16307155431.79</v>
      </c>
      <c r="AU128" s="12">
        <f t="shared" si="35"/>
        <v>13481435964</v>
      </c>
      <c r="AV128" s="12">
        <f t="shared" si="36"/>
        <v>13042493116.72</v>
      </c>
      <c r="AW128" s="12">
        <f t="shared" si="37"/>
        <v>14652243245.91</v>
      </c>
      <c r="AX128" s="12">
        <f t="shared" si="38"/>
        <v>-45249893.05</v>
      </c>
      <c r="AY128" s="21">
        <f t="shared" si="39"/>
        <v>40690587912.54</v>
      </c>
    </row>
    <row r="129" spans="1:51">
      <c r="A129" s="5" t="s">
        <v>305</v>
      </c>
      <c r="B129" s="5" t="s">
        <v>306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40"/>
        <v>58580402245.36</v>
      </c>
      <c r="AF129" s="9">
        <f t="shared" si="41"/>
        <v>57907969262.3</v>
      </c>
      <c r="AG129" s="9">
        <f t="shared" si="42"/>
        <v>583200691.179997</v>
      </c>
      <c r="AH129" s="9">
        <f t="shared" si="43"/>
        <v>577477269.739997</v>
      </c>
      <c r="AI129" s="9">
        <f t="shared" si="44"/>
        <v>390849200.169997</v>
      </c>
      <c r="AJ129" s="12">
        <f t="shared" si="45"/>
        <v>1887058921.75</v>
      </c>
      <c r="AK129" s="16">
        <f t="shared" si="46"/>
        <v>0.0322131438061177</v>
      </c>
      <c r="AL129" s="9">
        <f t="shared" si="47"/>
        <v>1060438816.22</v>
      </c>
      <c r="AM129" s="16">
        <f t="shared" si="48"/>
        <v>0.000788300995895905</v>
      </c>
      <c r="AN129" s="16">
        <f t="shared" si="49"/>
        <v>0.00394181922808989</v>
      </c>
      <c r="AO129" s="16">
        <f t="shared" si="50"/>
        <v>0.00840642646797472</v>
      </c>
      <c r="AP129" s="16">
        <f t="shared" si="51"/>
        <v>0.00391747430290438</v>
      </c>
      <c r="AQ129" s="12">
        <f t="shared" si="52"/>
        <v>826620105.53</v>
      </c>
      <c r="AR129" s="12">
        <f t="shared" si="53"/>
        <v>424397507.05</v>
      </c>
      <c r="AS129" s="12">
        <f>AR129-VLOOKUP(A129,[1]选股结果!$A$2:$BJ$3005,48,FALSE)*0.08</f>
        <v>-157404163.3964</v>
      </c>
      <c r="AT129" s="12">
        <f t="shared" si="34"/>
        <v>639992035.96</v>
      </c>
      <c r="AU129" s="12">
        <f t="shared" si="35"/>
        <v>611025576.62</v>
      </c>
      <c r="AV129" s="12">
        <f t="shared" si="36"/>
        <v>580764367.69</v>
      </c>
      <c r="AW129" s="12">
        <f t="shared" si="37"/>
        <v>583200691.179997</v>
      </c>
      <c r="AX129" s="12">
        <f t="shared" si="38"/>
        <v>-5173373.45</v>
      </c>
      <c r="AY129" s="21">
        <f t="shared" si="39"/>
        <v>57692374733.39</v>
      </c>
    </row>
    <row r="130" spans="1:51">
      <c r="A130" s="5" t="s">
        <v>307</v>
      </c>
      <c r="B130" s="5" t="s">
        <v>308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40"/>
        <v>58306271899.32</v>
      </c>
      <c r="AF130" s="9">
        <f t="shared" si="41"/>
        <v>55539669256.82</v>
      </c>
      <c r="AG130" s="9">
        <f t="shared" si="42"/>
        <v>9484731576.95</v>
      </c>
      <c r="AH130" s="9">
        <f t="shared" si="43"/>
        <v>9492735199.5</v>
      </c>
      <c r="AI130" s="9">
        <f t="shared" si="44"/>
        <v>6530903717.65</v>
      </c>
      <c r="AJ130" s="12">
        <f t="shared" si="45"/>
        <v>6297175631.63</v>
      </c>
      <c r="AK130" s="16">
        <f t="shared" si="46"/>
        <v>0.108001685350482</v>
      </c>
      <c r="AL130" s="9">
        <f t="shared" si="47"/>
        <v>3351756875.72</v>
      </c>
      <c r="AM130" s="16">
        <f t="shared" si="48"/>
        <v>0.00258898572885365</v>
      </c>
      <c r="AN130" s="16">
        <f t="shared" si="49"/>
        <v>0.0123273438080747</v>
      </c>
      <c r="AO130" s="16">
        <f t="shared" si="50"/>
        <v>0.0295227430445622</v>
      </c>
      <c r="AP130" s="16">
        <f t="shared" si="51"/>
        <v>0.0117321716454654</v>
      </c>
      <c r="AQ130" s="12">
        <f t="shared" si="52"/>
        <v>2945418755.91</v>
      </c>
      <c r="AR130" s="12">
        <f t="shared" si="53"/>
        <v>-271849876.250002</v>
      </c>
      <c r="AS130" s="12">
        <f>AR130-VLOOKUP(A130,[1]选股结果!$A$2:$BJ$3005,48,FALSE)*0.08</f>
        <v>-1423710178.4172</v>
      </c>
      <c r="AT130" s="12">
        <f t="shared" si="34"/>
        <v>-16412725.9400024</v>
      </c>
      <c r="AU130" s="12">
        <f t="shared" si="35"/>
        <v>2689981605.6</v>
      </c>
      <c r="AV130" s="12">
        <f t="shared" si="36"/>
        <v>2499669024.68</v>
      </c>
      <c r="AW130" s="12">
        <f t="shared" si="37"/>
        <v>9484731576.95</v>
      </c>
      <c r="AX130" s="12">
        <f t="shared" si="38"/>
        <v>6834120862.57</v>
      </c>
      <c r="AY130" s="21">
        <f t="shared" si="39"/>
        <v>55284232106.51</v>
      </c>
    </row>
    <row r="131" spans="1:51">
      <c r="A131" s="5" t="s">
        <v>309</v>
      </c>
      <c r="B131" s="5" t="s">
        <v>310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40"/>
        <v>57811543804.57</v>
      </c>
      <c r="AF131" s="9">
        <f t="shared" si="41"/>
        <v>328741571.55</v>
      </c>
      <c r="AG131" s="9">
        <f t="shared" si="42"/>
        <v>71217772274.68</v>
      </c>
      <c r="AH131" s="9">
        <f t="shared" si="43"/>
        <v>71173130383.25</v>
      </c>
      <c r="AI131" s="9">
        <f t="shared" si="44"/>
        <v>65633298696.59</v>
      </c>
      <c r="AJ131" s="12">
        <f t="shared" si="45"/>
        <v>57811543804.57</v>
      </c>
      <c r="AK131" s="16">
        <f t="shared" si="46"/>
        <v>1</v>
      </c>
      <c r="AL131" s="9">
        <f t="shared" si="47"/>
        <v>1489189320.1</v>
      </c>
      <c r="AM131" s="16">
        <f t="shared" si="48"/>
        <v>0.00568643474841807</v>
      </c>
      <c r="AN131" s="16">
        <f t="shared" si="49"/>
        <v>0</v>
      </c>
      <c r="AO131" s="16">
        <f t="shared" si="50"/>
        <v>0</v>
      </c>
      <c r="AP131" s="16">
        <f t="shared" si="51"/>
        <v>0</v>
      </c>
      <c r="AQ131" s="12">
        <f t="shared" si="52"/>
        <v>56322354484.47</v>
      </c>
      <c r="AR131" s="12">
        <f t="shared" si="53"/>
        <v>50782522797.81</v>
      </c>
      <c r="AS131" s="12">
        <f>AR131-VLOOKUP(A131,[1]选股结果!$A$2:$BJ$3005,48,FALSE)*0.08</f>
        <v>34472578047.8388</v>
      </c>
      <c r="AT131" s="12">
        <f t="shared" ref="AT131:AT194" si="54">AQ131-AD131</f>
        <v>50782522797.81</v>
      </c>
      <c r="AU131" s="12">
        <f t="shared" ref="AU131:AU194" si="55">AQ131-S131</f>
        <v>56322354484.47</v>
      </c>
      <c r="AV131" s="12">
        <f t="shared" ref="AV131:AV194" si="56">AJ131-O131-P131-Q131-R131-X131-Y131+Z131-H131</f>
        <v>54911006569.49</v>
      </c>
      <c r="AW131" s="12">
        <f t="shared" ref="AW131:AW194" si="57">AG131</f>
        <v>71217772274.68</v>
      </c>
      <c r="AX131" s="12">
        <f t="shared" ref="AX131:AX194" si="58">T131-U131+V131+W131+AA131</f>
        <v>15657015949.23</v>
      </c>
      <c r="AY131" s="21">
        <f t="shared" ref="AY131:AY194" si="59">AF131-S131</f>
        <v>328741571.55</v>
      </c>
    </row>
    <row r="132" spans="1:51">
      <c r="A132" s="5" t="s">
        <v>311</v>
      </c>
      <c r="B132" s="5" t="s">
        <v>312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40"/>
        <v>57634651489</v>
      </c>
      <c r="AF132" s="9">
        <f t="shared" si="41"/>
        <v>44677866424</v>
      </c>
      <c r="AG132" s="9">
        <f t="shared" si="42"/>
        <v>15033567079</v>
      </c>
      <c r="AH132" s="9">
        <f t="shared" si="43"/>
        <v>14943462644</v>
      </c>
      <c r="AI132" s="9">
        <f t="shared" si="44"/>
        <v>11433176943</v>
      </c>
      <c r="AJ132" s="12">
        <f t="shared" si="45"/>
        <v>14111136175</v>
      </c>
      <c r="AK132" s="16">
        <f t="shared" si="46"/>
        <v>0.244837711523131</v>
      </c>
      <c r="AL132" s="9">
        <f t="shared" si="47"/>
        <v>1006750329</v>
      </c>
      <c r="AM132" s="16">
        <f t="shared" si="48"/>
        <v>0.00354774880592494</v>
      </c>
      <c r="AN132" s="16">
        <f t="shared" si="49"/>
        <v>0.00262540588154471</v>
      </c>
      <c r="AO132" s="16">
        <f t="shared" si="50"/>
        <v>0.00972981781814067</v>
      </c>
      <c r="AP132" s="16">
        <f t="shared" si="51"/>
        <v>1.45079388596561e-6</v>
      </c>
      <c r="AQ132" s="12">
        <f t="shared" si="52"/>
        <v>13104385846</v>
      </c>
      <c r="AR132" s="12">
        <f t="shared" si="53"/>
        <v>9356394929</v>
      </c>
      <c r="AS132" s="12">
        <f>AR132-VLOOKUP(A132,[1]选股结果!$A$2:$BJ$3005,48,FALSE)*0.08</f>
        <v>-539508466.92</v>
      </c>
      <c r="AT132" s="12">
        <f t="shared" si="54"/>
        <v>9594100145</v>
      </c>
      <c r="AU132" s="12">
        <f t="shared" si="55"/>
        <v>12866680630</v>
      </c>
      <c r="AV132" s="12">
        <f t="shared" si="56"/>
        <v>11712688255</v>
      </c>
      <c r="AW132" s="12">
        <f t="shared" si="57"/>
        <v>15033567079</v>
      </c>
      <c r="AX132" s="12">
        <f t="shared" si="58"/>
        <v>2736000</v>
      </c>
      <c r="AY132" s="21">
        <f t="shared" si="59"/>
        <v>44440161208</v>
      </c>
    </row>
    <row r="133" spans="1:51">
      <c r="A133" s="5" t="s">
        <v>313</v>
      </c>
      <c r="B133" s="5" t="s">
        <v>314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40"/>
        <v>57457425000</v>
      </c>
      <c r="AF133" s="9">
        <f t="shared" si="41"/>
        <v>73584421000</v>
      </c>
      <c r="AG133" s="9">
        <f t="shared" si="42"/>
        <v>-17598087000</v>
      </c>
      <c r="AH133" s="9">
        <f t="shared" si="43"/>
        <v>-17565030000</v>
      </c>
      <c r="AI133" s="9">
        <f t="shared" si="44"/>
        <v>-14715867000</v>
      </c>
      <c r="AJ133" s="12">
        <f t="shared" si="45"/>
        <v>-5692283000</v>
      </c>
      <c r="AK133" s="16">
        <f t="shared" si="46"/>
        <v>-0.0990695806503685</v>
      </c>
      <c r="AL133" s="9">
        <f t="shared" si="47"/>
        <v>6814076000</v>
      </c>
      <c r="AM133" s="16">
        <f t="shared" si="48"/>
        <v>0.00328401420704113</v>
      </c>
      <c r="AN133" s="16">
        <f t="shared" si="49"/>
        <v>0.0577186325353077</v>
      </c>
      <c r="AO133" s="16">
        <f t="shared" si="50"/>
        <v>0.0564633204498809</v>
      </c>
      <c r="AP133" s="16">
        <f t="shared" si="51"/>
        <v>0.00161535258497923</v>
      </c>
      <c r="AQ133" s="12">
        <f t="shared" si="52"/>
        <v>-12506359000</v>
      </c>
      <c r="AR133" s="12">
        <f t="shared" si="53"/>
        <v>-13249803000</v>
      </c>
      <c r="AS133" s="12">
        <f>AR133-VLOOKUP(A133,[1]选股结果!$A$2:$BJ$3005,48,FALSE)*0.08</f>
        <v>-18689101240</v>
      </c>
      <c r="AT133" s="12">
        <f t="shared" si="54"/>
        <v>-9657196000</v>
      </c>
      <c r="AU133" s="12">
        <f t="shared" si="55"/>
        <v>-16098966000</v>
      </c>
      <c r="AV133" s="12">
        <f t="shared" si="56"/>
        <v>-16465156000</v>
      </c>
      <c r="AW133" s="12">
        <f t="shared" si="57"/>
        <v>-17598087000</v>
      </c>
      <c r="AX133" s="12">
        <f t="shared" si="58"/>
        <v>56017000</v>
      </c>
      <c r="AY133" s="21">
        <f t="shared" si="59"/>
        <v>69991814000</v>
      </c>
    </row>
    <row r="134" spans="1:51">
      <c r="A134" s="5" t="s">
        <v>315</v>
      </c>
      <c r="B134" s="5" t="s">
        <v>316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40"/>
        <v>56281803768.28</v>
      </c>
      <c r="AF134" s="9">
        <f t="shared" si="41"/>
        <v>47712445566.65</v>
      </c>
      <c r="AG134" s="9">
        <f t="shared" si="42"/>
        <v>8584284079.28</v>
      </c>
      <c r="AH134" s="9">
        <f t="shared" si="43"/>
        <v>8514539667.96</v>
      </c>
      <c r="AI134" s="9">
        <f t="shared" si="44"/>
        <v>8539917955.45</v>
      </c>
      <c r="AJ134" s="12">
        <f t="shared" si="45"/>
        <v>13576113961.93</v>
      </c>
      <c r="AK134" s="16">
        <f t="shared" si="46"/>
        <v>0.241216753070402</v>
      </c>
      <c r="AL134" s="9">
        <f t="shared" si="47"/>
        <v>3531682953.15</v>
      </c>
      <c r="AM134" s="16">
        <f t="shared" si="48"/>
        <v>0.00102408162071884</v>
      </c>
      <c r="AN134" s="16">
        <f t="shared" si="49"/>
        <v>0.00937594332570778</v>
      </c>
      <c r="AO134" s="16">
        <f t="shared" si="50"/>
        <v>0.0428164097263375</v>
      </c>
      <c r="AP134" s="16">
        <f t="shared" si="51"/>
        <v>0.00829436118024876</v>
      </c>
      <c r="AQ134" s="12">
        <f t="shared" si="52"/>
        <v>10044431008.78</v>
      </c>
      <c r="AR134" s="12">
        <f t="shared" si="53"/>
        <v>8524992077.8</v>
      </c>
      <c r="AS134" s="12">
        <f>AR134-VLOOKUP(A134,[1]选股结果!$A$2:$BJ$3005,48,FALSE)*0.08</f>
        <v>4029052957.8504</v>
      </c>
      <c r="AT134" s="12">
        <f t="shared" si="54"/>
        <v>10069809296.27</v>
      </c>
      <c r="AU134" s="12">
        <f t="shared" si="55"/>
        <v>8499613790.31</v>
      </c>
      <c r="AV134" s="12">
        <f t="shared" si="56"/>
        <v>8528898677.36</v>
      </c>
      <c r="AW134" s="12">
        <f t="shared" si="57"/>
        <v>8584284079.28</v>
      </c>
      <c r="AX134" s="12">
        <f t="shared" si="58"/>
        <v>6646030.67</v>
      </c>
      <c r="AY134" s="21">
        <f t="shared" si="59"/>
        <v>46167628348.18</v>
      </c>
    </row>
    <row r="135" spans="1:51">
      <c r="A135" s="5" t="s">
        <v>317</v>
      </c>
      <c r="B135" s="5" t="s">
        <v>318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40"/>
        <v>56205836143.64</v>
      </c>
      <c r="AF135" s="9">
        <f t="shared" si="41"/>
        <v>47930928542.94</v>
      </c>
      <c r="AG135" s="9">
        <f t="shared" si="42"/>
        <v>8562113690.97</v>
      </c>
      <c r="AH135" s="9">
        <f t="shared" si="43"/>
        <v>8441227075.97</v>
      </c>
      <c r="AI135" s="9">
        <f t="shared" si="44"/>
        <v>7326140326.83</v>
      </c>
      <c r="AJ135" s="12">
        <f t="shared" si="45"/>
        <v>11973069542.22</v>
      </c>
      <c r="AK135" s="16">
        <f t="shared" si="46"/>
        <v>0.213021820574318</v>
      </c>
      <c r="AL135" s="9">
        <f t="shared" si="47"/>
        <v>3843725169.61</v>
      </c>
      <c r="AM135" s="16">
        <f t="shared" si="48"/>
        <v>0.00533393280217083</v>
      </c>
      <c r="AN135" s="16">
        <f t="shared" si="49"/>
        <v>0.0216314667559229</v>
      </c>
      <c r="AO135" s="16">
        <f t="shared" si="50"/>
        <v>0.0223226314926368</v>
      </c>
      <c r="AP135" s="16">
        <f t="shared" si="51"/>
        <v>0.0108500771898757</v>
      </c>
      <c r="AQ135" s="12">
        <f t="shared" si="52"/>
        <v>8129344372.61</v>
      </c>
      <c r="AR135" s="12">
        <f t="shared" si="53"/>
        <v>6696208339.71</v>
      </c>
      <c r="AS135" s="12">
        <f>AR135-VLOOKUP(A135,[1]选股结果!$A$2:$BJ$3005,48,FALSE)*0.08</f>
        <v>3014933103.2692</v>
      </c>
      <c r="AT135" s="12">
        <f t="shared" si="54"/>
        <v>7014257623.47</v>
      </c>
      <c r="AU135" s="12">
        <f t="shared" si="55"/>
        <v>7811295088.85</v>
      </c>
      <c r="AV135" s="12">
        <f t="shared" si="56"/>
        <v>7936204019.68</v>
      </c>
      <c r="AW135" s="12">
        <f t="shared" si="57"/>
        <v>8562113690.97</v>
      </c>
      <c r="AX135" s="12">
        <f t="shared" si="58"/>
        <v>230506060.44</v>
      </c>
      <c r="AY135" s="21">
        <f t="shared" si="59"/>
        <v>47612879259.18</v>
      </c>
    </row>
    <row r="136" spans="1:51">
      <c r="A136" s="5" t="s">
        <v>319</v>
      </c>
      <c r="B136" s="5" t="s">
        <v>320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40"/>
        <v>55629267490.88</v>
      </c>
      <c r="AF136" s="9">
        <f t="shared" si="41"/>
        <v>44117391608.9</v>
      </c>
      <c r="AG136" s="9">
        <f t="shared" si="42"/>
        <v>10960199571.79</v>
      </c>
      <c r="AH136" s="9">
        <f t="shared" si="43"/>
        <v>10946017787.04</v>
      </c>
      <c r="AI136" s="9">
        <f t="shared" si="44"/>
        <v>9730256446.61</v>
      </c>
      <c r="AJ136" s="12">
        <f t="shared" si="45"/>
        <v>25775040585.56</v>
      </c>
      <c r="AK136" s="16">
        <f t="shared" si="46"/>
        <v>0.463335969501767</v>
      </c>
      <c r="AL136" s="9">
        <f t="shared" si="47"/>
        <v>14791636242.01</v>
      </c>
      <c r="AM136" s="16">
        <f t="shared" si="48"/>
        <v>0.00771335408955989</v>
      </c>
      <c r="AN136" s="16">
        <f t="shared" si="49"/>
        <v>0.116086453397372</v>
      </c>
      <c r="AO136" s="16">
        <f t="shared" si="50"/>
        <v>0.0275308118082101</v>
      </c>
      <c r="AP136" s="16">
        <f t="shared" si="51"/>
        <v>0.108990096246081</v>
      </c>
      <c r="AQ136" s="12">
        <f t="shared" si="52"/>
        <v>10983404343.55</v>
      </c>
      <c r="AR136" s="12">
        <f t="shared" si="53"/>
        <v>9985929017.8</v>
      </c>
      <c r="AS136" s="12">
        <f>AR136-VLOOKUP(A136,[1]选股结果!$A$2:$BJ$3005,48,FALSE)*0.08</f>
        <v>5383439996.672</v>
      </c>
      <c r="AT136" s="12">
        <f t="shared" si="54"/>
        <v>9767643003.12</v>
      </c>
      <c r="AU136" s="12">
        <f t="shared" si="55"/>
        <v>11201690358.23</v>
      </c>
      <c r="AV136" s="12">
        <f t="shared" si="56"/>
        <v>10407046323.45</v>
      </c>
      <c r="AW136" s="12">
        <f t="shared" si="57"/>
        <v>10960199571.79</v>
      </c>
      <c r="AX136" s="12">
        <f t="shared" si="58"/>
        <v>165555275.25</v>
      </c>
      <c r="AY136" s="21">
        <f t="shared" si="59"/>
        <v>44335677623.58</v>
      </c>
    </row>
    <row r="137" spans="1:51">
      <c r="A137" s="5" t="s">
        <v>321</v>
      </c>
      <c r="B137" s="5" t="s">
        <v>322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40"/>
        <v>55117021959</v>
      </c>
      <c r="AF137" s="9">
        <f t="shared" si="41"/>
        <v>59208664704</v>
      </c>
      <c r="AG137" s="9">
        <f t="shared" si="42"/>
        <v>4184445721</v>
      </c>
      <c r="AH137" s="9">
        <f t="shared" si="43"/>
        <v>4192280725</v>
      </c>
      <c r="AI137" s="9">
        <f t="shared" si="44"/>
        <v>4278977763</v>
      </c>
      <c r="AJ137" s="12">
        <f t="shared" si="45"/>
        <v>3893205086</v>
      </c>
      <c r="AK137" s="16">
        <f t="shared" si="46"/>
        <v>0.0706352583580449</v>
      </c>
      <c r="AL137" s="9">
        <f t="shared" si="47"/>
        <v>7888796921</v>
      </c>
      <c r="AM137" s="16">
        <f t="shared" si="48"/>
        <v>0.0228067920820374</v>
      </c>
      <c r="AN137" s="16">
        <f t="shared" si="49"/>
        <v>0.0574847916920634</v>
      </c>
      <c r="AO137" s="16">
        <f t="shared" si="50"/>
        <v>0.0487793260310753</v>
      </c>
      <c r="AP137" s="16">
        <f t="shared" si="51"/>
        <v>0.0138023531381267</v>
      </c>
      <c r="AQ137" s="12">
        <f t="shared" si="52"/>
        <v>-3995591835</v>
      </c>
      <c r="AR137" s="12">
        <f t="shared" si="53"/>
        <v>-4018993857</v>
      </c>
      <c r="AS137" s="12">
        <f>AR137-VLOOKUP(A137,[1]选股结果!$A$2:$BJ$3005,48,FALSE)*0.08</f>
        <v>-11036809335.48</v>
      </c>
      <c r="AT137" s="12">
        <f t="shared" si="54"/>
        <v>-3908894797</v>
      </c>
      <c r="AU137" s="12">
        <f t="shared" si="55"/>
        <v>-4105690895</v>
      </c>
      <c r="AV137" s="12">
        <f t="shared" si="56"/>
        <v>-4337890542</v>
      </c>
      <c r="AW137" s="12">
        <f t="shared" si="57"/>
        <v>4184445721</v>
      </c>
      <c r="AX137" s="12">
        <f t="shared" si="58"/>
        <v>306464106</v>
      </c>
      <c r="AY137" s="21">
        <f t="shared" si="59"/>
        <v>59098565644</v>
      </c>
    </row>
    <row r="138" spans="1:51">
      <c r="A138" s="5" t="s">
        <v>323</v>
      </c>
      <c r="B138" s="5" t="s">
        <v>324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40"/>
        <v>54427253993.35</v>
      </c>
      <c r="AF138" s="9">
        <f t="shared" si="41"/>
        <v>48403261276.99</v>
      </c>
      <c r="AG138" s="9">
        <f t="shared" si="42"/>
        <v>5855651778.84</v>
      </c>
      <c r="AH138" s="9">
        <f t="shared" si="43"/>
        <v>5937815584.99</v>
      </c>
      <c r="AI138" s="9">
        <f t="shared" si="44"/>
        <v>5001357666.73</v>
      </c>
      <c r="AJ138" s="12">
        <f t="shared" si="45"/>
        <v>13256633932.12</v>
      </c>
      <c r="AK138" s="16">
        <f t="shared" si="46"/>
        <v>0.24356609895733</v>
      </c>
      <c r="AL138" s="9">
        <f t="shared" si="47"/>
        <v>7204788713.76</v>
      </c>
      <c r="AM138" s="16">
        <f t="shared" si="48"/>
        <v>0.00544850740304173</v>
      </c>
      <c r="AN138" s="16">
        <f t="shared" si="49"/>
        <v>0.0516526478295872</v>
      </c>
      <c r="AO138" s="16">
        <f t="shared" si="50"/>
        <v>0.022689110556099</v>
      </c>
      <c r="AP138" s="16">
        <f t="shared" si="51"/>
        <v>0.0539753226710452</v>
      </c>
      <c r="AQ138" s="12">
        <f t="shared" si="52"/>
        <v>6051845218.36</v>
      </c>
      <c r="AR138" s="12">
        <f t="shared" si="53"/>
        <v>5163239743.01</v>
      </c>
      <c r="AS138" s="12">
        <f>AR138-VLOOKUP(A138,[1]选股结果!$A$2:$BJ$3005,48,FALSE)*0.08</f>
        <v>657458147.0316</v>
      </c>
      <c r="AT138" s="12">
        <f t="shared" si="54"/>
        <v>5115387300.1</v>
      </c>
      <c r="AU138" s="12">
        <f t="shared" si="55"/>
        <v>6099697661.27</v>
      </c>
      <c r="AV138" s="12">
        <f t="shared" si="56"/>
        <v>4826084387.01</v>
      </c>
      <c r="AW138" s="12">
        <f t="shared" si="57"/>
        <v>5855651778.84</v>
      </c>
      <c r="AX138" s="12">
        <f t="shared" si="58"/>
        <v>168622886.59</v>
      </c>
      <c r="AY138" s="21">
        <f t="shared" si="59"/>
        <v>48451113719.9</v>
      </c>
    </row>
    <row r="139" spans="1:51">
      <c r="A139" s="5" t="s">
        <v>325</v>
      </c>
      <c r="B139" s="5" t="s">
        <v>326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60">C139</f>
        <v>53649101740.15</v>
      </c>
      <c r="AF139" s="9">
        <f t="shared" ref="AF139:AF202" si="61">(G139+O139+P139+Q139+R139)+S139</f>
        <v>51591161187.81</v>
      </c>
      <c r="AG139" s="9">
        <f t="shared" ref="AG139:AG202" si="62">AE139-AF139+T139+V139+W139-X139-Y139+Z139+AA139</f>
        <v>6141368245.06</v>
      </c>
      <c r="AH139" s="9">
        <f t="shared" ref="AH139:AH202" si="63">AG139+AB139-AC139</f>
        <v>6094847698.95</v>
      </c>
      <c r="AI139" s="9">
        <f t="shared" ref="AI139:AI202" si="64">AH139-AD139</f>
        <v>5329291638.24</v>
      </c>
      <c r="AJ139" s="12">
        <f t="shared" si="45"/>
        <v>9728611721.26</v>
      </c>
      <c r="AK139" s="16">
        <f t="shared" si="46"/>
        <v>0.181337830563886</v>
      </c>
      <c r="AL139" s="9">
        <f t="shared" si="47"/>
        <v>7213086259.11</v>
      </c>
      <c r="AM139" s="16">
        <f t="shared" si="48"/>
        <v>0.0362847415628427</v>
      </c>
      <c r="AN139" s="16">
        <f t="shared" si="49"/>
        <v>0.0340785084869697</v>
      </c>
      <c r="AO139" s="16">
        <f t="shared" si="50"/>
        <v>0.0618327940770985</v>
      </c>
      <c r="AP139" s="16">
        <f t="shared" si="51"/>
        <v>0.00138616844602908</v>
      </c>
      <c r="AQ139" s="12">
        <f t="shared" si="52"/>
        <v>2515525462.15</v>
      </c>
      <c r="AR139" s="12">
        <f t="shared" si="53"/>
        <v>1245863945.52</v>
      </c>
      <c r="AS139" s="12">
        <f>AR139-VLOOKUP(A139,[1]选股结果!$A$2:$BJ$3005,48,FALSE)*0.08</f>
        <v>-3339502512.2704</v>
      </c>
      <c r="AT139" s="12">
        <f t="shared" si="54"/>
        <v>1749969401.44</v>
      </c>
      <c r="AU139" s="12">
        <f t="shared" si="55"/>
        <v>2011420006.23</v>
      </c>
      <c r="AV139" s="12">
        <f t="shared" si="56"/>
        <v>-194390878.259998</v>
      </c>
      <c r="AW139" s="12">
        <f t="shared" si="57"/>
        <v>6141368245.06</v>
      </c>
      <c r="AX139" s="12">
        <f t="shared" si="58"/>
        <v>2109822284.68</v>
      </c>
      <c r="AY139" s="21">
        <f t="shared" si="59"/>
        <v>51087055731.89</v>
      </c>
    </row>
    <row r="140" spans="1:51">
      <c r="A140" s="5" t="s">
        <v>327</v>
      </c>
      <c r="B140" s="5" t="s">
        <v>328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60"/>
        <v>53539542415.85</v>
      </c>
      <c r="AF140" s="9">
        <f t="shared" si="61"/>
        <v>49470087334.14</v>
      </c>
      <c r="AG140" s="9">
        <f t="shared" si="62"/>
        <v>4163438722.23</v>
      </c>
      <c r="AH140" s="9">
        <f t="shared" si="63"/>
        <v>4106069731.55</v>
      </c>
      <c r="AI140" s="9">
        <f t="shared" si="64"/>
        <v>3410201067.27</v>
      </c>
      <c r="AJ140" s="12">
        <f t="shared" si="45"/>
        <v>10834155619.36</v>
      </c>
      <c r="AK140" s="16">
        <f t="shared" si="46"/>
        <v>0.202358016719856</v>
      </c>
      <c r="AL140" s="9">
        <f t="shared" si="47"/>
        <v>6954944693.6</v>
      </c>
      <c r="AM140" s="16">
        <f t="shared" si="48"/>
        <v>0.00442703324468144</v>
      </c>
      <c r="AN140" s="16">
        <f t="shared" si="49"/>
        <v>0.0854013457331378</v>
      </c>
      <c r="AO140" s="16">
        <f t="shared" si="50"/>
        <v>0.0274311596205427</v>
      </c>
      <c r="AP140" s="16">
        <f t="shared" si="51"/>
        <v>0.0112946086248391</v>
      </c>
      <c r="AQ140" s="12">
        <f t="shared" si="52"/>
        <v>3879210925.76</v>
      </c>
      <c r="AR140" s="12">
        <f t="shared" si="53"/>
        <v>3301371941.82</v>
      </c>
      <c r="AS140" s="12">
        <f>AR140-VLOOKUP(A140,[1]选股结果!$A$2:$BJ$3005,48,FALSE)*0.08</f>
        <v>1014940252.3192</v>
      </c>
      <c r="AT140" s="12">
        <f t="shared" si="54"/>
        <v>3183342261.48</v>
      </c>
      <c r="AU140" s="12">
        <f t="shared" si="55"/>
        <v>3997240606.1</v>
      </c>
      <c r="AV140" s="12">
        <f t="shared" si="56"/>
        <v>3588247011.67</v>
      </c>
      <c r="AW140" s="12">
        <f t="shared" si="57"/>
        <v>4163438722.23</v>
      </c>
      <c r="AX140" s="12">
        <f t="shared" si="58"/>
        <v>-6276989.35000001</v>
      </c>
      <c r="AY140" s="21">
        <f t="shared" si="59"/>
        <v>49588117014.48</v>
      </c>
    </row>
    <row r="141" spans="1:51">
      <c r="A141" s="5" t="s">
        <v>329</v>
      </c>
      <c r="B141" s="5" t="s">
        <v>330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60"/>
        <v>53423922464.63</v>
      </c>
      <c r="AF141" s="9">
        <f t="shared" si="61"/>
        <v>53363637968.97</v>
      </c>
      <c r="AG141" s="9">
        <f t="shared" si="62"/>
        <v>721458485.449996</v>
      </c>
      <c r="AH141" s="9">
        <f t="shared" si="63"/>
        <v>720995860.199996</v>
      </c>
      <c r="AI141" s="9">
        <f t="shared" si="64"/>
        <v>532589473.629996</v>
      </c>
      <c r="AJ141" s="12">
        <f t="shared" si="45"/>
        <v>1271176629.25</v>
      </c>
      <c r="AK141" s="16">
        <f t="shared" si="46"/>
        <v>0.0237941463413062</v>
      </c>
      <c r="AL141" s="9">
        <f t="shared" si="47"/>
        <v>1059333097.08</v>
      </c>
      <c r="AM141" s="16">
        <f t="shared" si="48"/>
        <v>0.0046845778998293</v>
      </c>
      <c r="AN141" s="16">
        <f t="shared" si="49"/>
        <v>0.00671947518881018</v>
      </c>
      <c r="AO141" s="16">
        <f t="shared" si="50"/>
        <v>0.00788394177606212</v>
      </c>
      <c r="AP141" s="16">
        <f t="shared" si="51"/>
        <v>0.000532161031396048</v>
      </c>
      <c r="AQ141" s="12">
        <f t="shared" si="52"/>
        <v>211843532.17</v>
      </c>
      <c r="AR141" s="12">
        <f t="shared" si="53"/>
        <v>-128584516.16</v>
      </c>
      <c r="AS141" s="12">
        <f>AR141-VLOOKUP(A141,[1]选股结果!$A$2:$BJ$3005,48,FALSE)*0.08</f>
        <v>-1109540817.1272</v>
      </c>
      <c r="AT141" s="12">
        <f t="shared" si="54"/>
        <v>23437145.6</v>
      </c>
      <c r="AU141" s="12">
        <f t="shared" si="55"/>
        <v>59821870.41</v>
      </c>
      <c r="AV141" s="12">
        <f t="shared" si="56"/>
        <v>529701815.62</v>
      </c>
      <c r="AW141" s="12">
        <f t="shared" si="57"/>
        <v>721458485.449996</v>
      </c>
      <c r="AX141" s="12">
        <f t="shared" si="58"/>
        <v>9685403.57000002</v>
      </c>
      <c r="AY141" s="21">
        <f t="shared" si="59"/>
        <v>53211616307.21</v>
      </c>
    </row>
    <row r="142" spans="1:51">
      <c r="A142" s="5" t="s">
        <v>331</v>
      </c>
      <c r="B142" s="5" t="s">
        <v>332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60"/>
        <v>53094932934</v>
      </c>
      <c r="AF142" s="9">
        <f t="shared" si="61"/>
        <v>52758007322</v>
      </c>
      <c r="AG142" s="9">
        <f t="shared" si="62"/>
        <v>389161291</v>
      </c>
      <c r="AH142" s="9">
        <f t="shared" si="63"/>
        <v>391396513</v>
      </c>
      <c r="AI142" s="9">
        <f t="shared" si="64"/>
        <v>306388853</v>
      </c>
      <c r="AJ142" s="12">
        <f t="shared" si="45"/>
        <v>3257117701</v>
      </c>
      <c r="AK142" s="16">
        <f t="shared" si="46"/>
        <v>0.0613451702641527</v>
      </c>
      <c r="AL142" s="9">
        <f t="shared" si="47"/>
        <v>1908784431</v>
      </c>
      <c r="AM142" s="16">
        <f t="shared" si="48"/>
        <v>0.000923715659665024</v>
      </c>
      <c r="AN142" s="16">
        <f t="shared" si="49"/>
        <v>0.0141140704882616</v>
      </c>
      <c r="AO142" s="16">
        <f t="shared" si="50"/>
        <v>0.0201442607589225</v>
      </c>
      <c r="AP142" s="16">
        <f t="shared" si="51"/>
        <v>0.000136954933327424</v>
      </c>
      <c r="AQ142" s="12">
        <f t="shared" si="52"/>
        <v>1348333270</v>
      </c>
      <c r="AR142" s="12">
        <f t="shared" si="53"/>
        <v>218393555</v>
      </c>
      <c r="AS142" s="12">
        <f>AR142-VLOOKUP(A142,[1]选股结果!$A$2:$BJ$3005,48,FALSE)*0.08</f>
        <v>-462150057.64</v>
      </c>
      <c r="AT142" s="12">
        <f t="shared" si="54"/>
        <v>1263325610</v>
      </c>
      <c r="AU142" s="12">
        <f t="shared" si="55"/>
        <v>303401215</v>
      </c>
      <c r="AV142" s="12">
        <f t="shared" si="56"/>
        <v>133562390</v>
      </c>
      <c r="AW142" s="12">
        <f t="shared" si="57"/>
        <v>389161291</v>
      </c>
      <c r="AX142" s="12">
        <f t="shared" si="58"/>
        <v>-1862513</v>
      </c>
      <c r="AY142" s="21">
        <f t="shared" si="59"/>
        <v>51713075267</v>
      </c>
    </row>
    <row r="143" spans="1:51">
      <c r="A143" s="5" t="s">
        <v>333</v>
      </c>
      <c r="B143" s="5" t="s">
        <v>334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60"/>
        <v>52789165548.1</v>
      </c>
      <c r="AF143" s="9">
        <f t="shared" si="61"/>
        <v>49510990070.8</v>
      </c>
      <c r="AG143" s="9">
        <f t="shared" si="62"/>
        <v>3596735034.38</v>
      </c>
      <c r="AH143" s="9">
        <f t="shared" si="63"/>
        <v>3562798827.19</v>
      </c>
      <c r="AI143" s="9">
        <f t="shared" si="64"/>
        <v>3124884645.68</v>
      </c>
      <c r="AJ143" s="12">
        <f t="shared" si="45"/>
        <v>7796731349.76</v>
      </c>
      <c r="AK143" s="16">
        <f t="shared" si="46"/>
        <v>0.147695673322509</v>
      </c>
      <c r="AL143" s="9">
        <f t="shared" si="47"/>
        <v>4503021798.32</v>
      </c>
      <c r="AM143" s="16">
        <f t="shared" si="48"/>
        <v>0.00265998029448022</v>
      </c>
      <c r="AN143" s="16">
        <f t="shared" si="49"/>
        <v>0.00758773680472425</v>
      </c>
      <c r="AO143" s="16">
        <f t="shared" si="50"/>
        <v>0.0264272834180121</v>
      </c>
      <c r="AP143" s="16">
        <f t="shared" si="51"/>
        <v>0.0472227650855474</v>
      </c>
      <c r="AQ143" s="12">
        <f t="shared" si="52"/>
        <v>3293709551.44</v>
      </c>
      <c r="AR143" s="12">
        <f t="shared" si="53"/>
        <v>2766132534.99</v>
      </c>
      <c r="AS143" s="12">
        <f>AR143-VLOOKUP(A143,[1]选股结果!$A$2:$BJ$3005,48,FALSE)*0.08</f>
        <v>666423654.1804</v>
      </c>
      <c r="AT143" s="12">
        <f t="shared" si="54"/>
        <v>2855795369.93</v>
      </c>
      <c r="AU143" s="12">
        <f t="shared" si="55"/>
        <v>3204046716.5</v>
      </c>
      <c r="AV143" s="12">
        <f t="shared" si="56"/>
        <v>3190599399.59</v>
      </c>
      <c r="AW143" s="12">
        <f t="shared" si="57"/>
        <v>3596735034.38</v>
      </c>
      <c r="AX143" s="12">
        <f t="shared" si="58"/>
        <v>348969422.9</v>
      </c>
      <c r="AY143" s="21">
        <f t="shared" si="59"/>
        <v>49421327235.86</v>
      </c>
    </row>
    <row r="144" spans="1:51">
      <c r="A144" s="5" t="s">
        <v>335</v>
      </c>
      <c r="B144" s="5" t="s">
        <v>336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60"/>
        <v>52501000000</v>
      </c>
      <c r="AF144" s="9">
        <f t="shared" si="61"/>
        <v>67880000000</v>
      </c>
      <c r="AG144" s="9">
        <f t="shared" si="62"/>
        <v>-15233000000</v>
      </c>
      <c r="AH144" s="9">
        <f t="shared" si="63"/>
        <v>-15087000000</v>
      </c>
      <c r="AI144" s="9">
        <f t="shared" si="64"/>
        <v>-12209000000</v>
      </c>
      <c r="AJ144" s="12">
        <f t="shared" si="45"/>
        <v>-6939000000</v>
      </c>
      <c r="AK144" s="16">
        <f t="shared" si="46"/>
        <v>-0.132168911068361</v>
      </c>
      <c r="AL144" s="9">
        <f t="shared" si="47"/>
        <v>5061000000</v>
      </c>
      <c r="AM144" s="16">
        <f t="shared" si="48"/>
        <v>0.00327612807375098</v>
      </c>
      <c r="AN144" s="16">
        <f t="shared" si="49"/>
        <v>0.0441134454581818</v>
      </c>
      <c r="AO144" s="16">
        <f t="shared" si="50"/>
        <v>0.048094322012914</v>
      </c>
      <c r="AP144" s="16">
        <f t="shared" si="51"/>
        <v>0.00365707319860574</v>
      </c>
      <c r="AQ144" s="12">
        <f t="shared" si="52"/>
        <v>-12000000000</v>
      </c>
      <c r="AR144" s="12">
        <f t="shared" si="53"/>
        <v>-12357000000</v>
      </c>
      <c r="AS144" s="12">
        <f>AR144-VLOOKUP(A144,[1]选股结果!$A$2:$BJ$3005,48,FALSE)*0.08</f>
        <v>-15948280000</v>
      </c>
      <c r="AT144" s="12">
        <f t="shared" si="54"/>
        <v>-9122000000</v>
      </c>
      <c r="AU144" s="12">
        <f t="shared" si="55"/>
        <v>-15235000000</v>
      </c>
      <c r="AV144" s="12">
        <f t="shared" si="56"/>
        <v>-16475000000</v>
      </c>
      <c r="AW144" s="12">
        <f t="shared" si="57"/>
        <v>-15233000000</v>
      </c>
      <c r="AX144" s="12">
        <f t="shared" si="58"/>
        <v>106000000</v>
      </c>
      <c r="AY144" s="21">
        <f t="shared" si="59"/>
        <v>64645000000</v>
      </c>
    </row>
    <row r="145" spans="1:51">
      <c r="A145" s="5" t="s">
        <v>337</v>
      </c>
      <c r="B145" s="5" t="s">
        <v>338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60"/>
        <v>52235213294.9</v>
      </c>
      <c r="AF145" s="9">
        <f t="shared" si="61"/>
        <v>51126367339.2</v>
      </c>
      <c r="AG145" s="9">
        <f t="shared" si="62"/>
        <v>1052771577.29</v>
      </c>
      <c r="AH145" s="9">
        <f t="shared" si="63"/>
        <v>1071315625.4</v>
      </c>
      <c r="AI145" s="9">
        <f t="shared" si="64"/>
        <v>785216371.25</v>
      </c>
      <c r="AJ145" s="12">
        <f t="shared" si="45"/>
        <v>3633775562.63</v>
      </c>
      <c r="AK145" s="16">
        <f t="shared" si="46"/>
        <v>0.0695656307961279</v>
      </c>
      <c r="AL145" s="9">
        <f t="shared" si="47"/>
        <v>2465190913.96</v>
      </c>
      <c r="AM145" s="16">
        <f t="shared" si="48"/>
        <v>0.00281449936310213</v>
      </c>
      <c r="AN145" s="16">
        <f t="shared" si="49"/>
        <v>0.00112328272804677</v>
      </c>
      <c r="AO145" s="16">
        <f t="shared" si="50"/>
        <v>0.0360550335609308</v>
      </c>
      <c r="AP145" s="16">
        <f t="shared" si="51"/>
        <v>0.0075713880566965</v>
      </c>
      <c r="AQ145" s="12">
        <f t="shared" si="52"/>
        <v>1168584648.67</v>
      </c>
      <c r="AR145" s="12">
        <f t="shared" si="53"/>
        <v>842082113.520004</v>
      </c>
      <c r="AS145" s="12">
        <f>AR145-VLOOKUP(A145,[1]选股结果!$A$2:$BJ$3005,48,FALSE)*0.08</f>
        <v>-1170396106.1272</v>
      </c>
      <c r="AT145" s="12">
        <f t="shared" si="54"/>
        <v>882485394.520004</v>
      </c>
      <c r="AU145" s="12">
        <f t="shared" si="55"/>
        <v>1128181367.67</v>
      </c>
      <c r="AV145" s="12">
        <f t="shared" si="56"/>
        <v>1022430237.47</v>
      </c>
      <c r="AW145" s="12">
        <f t="shared" si="57"/>
        <v>1052771577.29</v>
      </c>
      <c r="AX145" s="12">
        <f t="shared" si="58"/>
        <v>7314954.35</v>
      </c>
      <c r="AY145" s="21">
        <f t="shared" si="59"/>
        <v>51085964058.2</v>
      </c>
    </row>
    <row r="146" spans="1:51">
      <c r="A146" s="5" t="s">
        <v>339</v>
      </c>
      <c r="B146" s="5" t="s">
        <v>340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60"/>
        <v>52021354003.12</v>
      </c>
      <c r="AF146" s="9">
        <f t="shared" si="61"/>
        <v>47659465478.85</v>
      </c>
      <c r="AG146" s="9">
        <f t="shared" si="62"/>
        <v>4276903400.92</v>
      </c>
      <c r="AH146" s="9">
        <f t="shared" si="63"/>
        <v>4292847066.75</v>
      </c>
      <c r="AI146" s="9">
        <f t="shared" si="64"/>
        <v>3555078141.22</v>
      </c>
      <c r="AJ146" s="12">
        <f t="shared" si="45"/>
        <v>7844725818.08</v>
      </c>
      <c r="AK146" s="16">
        <f t="shared" si="46"/>
        <v>0.150798186022023</v>
      </c>
      <c r="AL146" s="9">
        <f t="shared" si="47"/>
        <v>1828702263.72</v>
      </c>
      <c r="AM146" s="16">
        <f t="shared" si="48"/>
        <v>0.00467653878934811</v>
      </c>
      <c r="AN146" s="16">
        <f t="shared" si="49"/>
        <v>0.000234990782040522</v>
      </c>
      <c r="AO146" s="16">
        <f t="shared" si="50"/>
        <v>0.0117163361211906</v>
      </c>
      <c r="AP146" s="16">
        <f t="shared" si="51"/>
        <v>0.0176102898870155</v>
      </c>
      <c r="AQ146" s="12">
        <f t="shared" si="52"/>
        <v>6016023554.36</v>
      </c>
      <c r="AR146" s="12">
        <f t="shared" si="53"/>
        <v>3576532546.84</v>
      </c>
      <c r="AS146" s="12">
        <f>AR146-VLOOKUP(A146,[1]选股结果!$A$2:$BJ$3005,48,FALSE)*0.08</f>
        <v>1561387586.0264</v>
      </c>
      <c r="AT146" s="12">
        <f t="shared" si="54"/>
        <v>5278254628.83</v>
      </c>
      <c r="AU146" s="12">
        <f t="shared" si="55"/>
        <v>4314301472.37</v>
      </c>
      <c r="AV146" s="12">
        <f t="shared" si="56"/>
        <v>4241144174.6</v>
      </c>
      <c r="AW146" s="12">
        <f t="shared" si="57"/>
        <v>4276903400.92</v>
      </c>
      <c r="AX146" s="12">
        <f t="shared" si="58"/>
        <v>12778999.47</v>
      </c>
      <c r="AY146" s="21">
        <f t="shared" si="59"/>
        <v>45957743396.86</v>
      </c>
    </row>
    <row r="147" spans="1:51">
      <c r="A147" s="5" t="s">
        <v>341</v>
      </c>
      <c r="B147" s="5" t="s">
        <v>342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60"/>
        <v>51904521129.16</v>
      </c>
      <c r="AF147" s="9">
        <f t="shared" si="61"/>
        <v>51399778343.71</v>
      </c>
      <c r="AG147" s="9">
        <f t="shared" si="62"/>
        <v>934338695.040005</v>
      </c>
      <c r="AH147" s="9">
        <f t="shared" si="63"/>
        <v>925544239.190005</v>
      </c>
      <c r="AI147" s="9">
        <f t="shared" si="64"/>
        <v>350855208.650005</v>
      </c>
      <c r="AJ147" s="12">
        <f t="shared" si="45"/>
        <v>2342297251.91</v>
      </c>
      <c r="AK147" s="16">
        <f t="shared" si="46"/>
        <v>0.0451270371242111</v>
      </c>
      <c r="AL147" s="9">
        <f t="shared" si="47"/>
        <v>1320724438</v>
      </c>
      <c r="AM147" s="16">
        <f t="shared" si="48"/>
        <v>0.00427396272066503</v>
      </c>
      <c r="AN147" s="16">
        <f t="shared" si="49"/>
        <v>0.0045351748778153</v>
      </c>
      <c r="AO147" s="16">
        <f t="shared" si="50"/>
        <v>0.0151982788462105</v>
      </c>
      <c r="AP147" s="16">
        <f t="shared" si="51"/>
        <v>0.000733211089363457</v>
      </c>
      <c r="AQ147" s="12">
        <f t="shared" si="52"/>
        <v>1021572813.91</v>
      </c>
      <c r="AR147" s="12">
        <f t="shared" si="53"/>
        <v>-106520258.499996</v>
      </c>
      <c r="AS147" s="12">
        <f>AR147-VLOOKUP(A147,[1]选股结果!$A$2:$BJ$3005,48,FALSE)*0.08</f>
        <v>-1291775706.3384</v>
      </c>
      <c r="AT147" s="12">
        <f t="shared" si="54"/>
        <v>446883783.370004</v>
      </c>
      <c r="AU147" s="12">
        <f t="shared" si="55"/>
        <v>468168772.040004</v>
      </c>
      <c r="AV147" s="12">
        <f t="shared" si="56"/>
        <v>448505776.450004</v>
      </c>
      <c r="AW147" s="12">
        <f t="shared" si="57"/>
        <v>934338695.040005</v>
      </c>
      <c r="AX147" s="12">
        <f t="shared" si="58"/>
        <v>409310886.48</v>
      </c>
      <c r="AY147" s="21">
        <f t="shared" si="59"/>
        <v>50846374301.84</v>
      </c>
    </row>
    <row r="148" spans="1:51">
      <c r="A148" s="5" t="s">
        <v>343</v>
      </c>
      <c r="B148" s="5" t="s">
        <v>344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60"/>
        <v>51174560754.07</v>
      </c>
      <c r="AF148" s="9">
        <f t="shared" si="61"/>
        <v>51051579144.42</v>
      </c>
      <c r="AG148" s="9">
        <f t="shared" si="62"/>
        <v>103037922.769994</v>
      </c>
      <c r="AH148" s="9">
        <f t="shared" si="63"/>
        <v>103446469.699994</v>
      </c>
      <c r="AI148" s="9">
        <f t="shared" si="64"/>
        <v>89688548.739994</v>
      </c>
      <c r="AJ148" s="12">
        <f t="shared" si="45"/>
        <v>1521412826.01</v>
      </c>
      <c r="AK148" s="16">
        <f t="shared" si="46"/>
        <v>0.0297298658472413</v>
      </c>
      <c r="AL148" s="9">
        <f t="shared" si="47"/>
        <v>1179389626.74</v>
      </c>
      <c r="AM148" s="16">
        <f t="shared" si="48"/>
        <v>0.000660920664127245</v>
      </c>
      <c r="AN148" s="16">
        <f t="shared" si="49"/>
        <v>0.0161723981754778</v>
      </c>
      <c r="AO148" s="16">
        <f t="shared" si="50"/>
        <v>0.00481770166635757</v>
      </c>
      <c r="AP148" s="16">
        <f t="shared" si="51"/>
        <v>0.00106542102710014</v>
      </c>
      <c r="AQ148" s="12">
        <f t="shared" si="52"/>
        <v>342023199.270002</v>
      </c>
      <c r="AR148" s="12">
        <f t="shared" si="53"/>
        <v>92337979.3000024</v>
      </c>
      <c r="AS148" s="12">
        <f>AR148-VLOOKUP(A148,[1]选股结果!$A$2:$BJ$3005,48,FALSE)*0.08</f>
        <v>-109222058.751998</v>
      </c>
      <c r="AT148" s="12">
        <f t="shared" si="54"/>
        <v>328265278.310002</v>
      </c>
      <c r="AU148" s="12">
        <f t="shared" si="55"/>
        <v>106095900.260002</v>
      </c>
      <c r="AV148" s="12">
        <f t="shared" si="56"/>
        <v>191387296.820002</v>
      </c>
      <c r="AW148" s="12">
        <f t="shared" si="57"/>
        <v>103037922.769994</v>
      </c>
      <c r="AX148" s="12">
        <f t="shared" si="58"/>
        <v>6085142.81</v>
      </c>
      <c r="AY148" s="21">
        <f t="shared" si="59"/>
        <v>50815651845.41</v>
      </c>
    </row>
    <row r="149" spans="1:51">
      <c r="A149" s="5" t="s">
        <v>345</v>
      </c>
      <c r="B149" s="5" t="s">
        <v>346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60"/>
        <v>50958105407.72</v>
      </c>
      <c r="AF149" s="9">
        <f t="shared" si="61"/>
        <v>45614675433.65</v>
      </c>
      <c r="AG149" s="9">
        <f t="shared" si="62"/>
        <v>3891471329.4</v>
      </c>
      <c r="AH149" s="9">
        <f t="shared" si="63"/>
        <v>3871408720.28</v>
      </c>
      <c r="AI149" s="9">
        <f t="shared" si="64"/>
        <v>3045274416.03</v>
      </c>
      <c r="AJ149" s="12">
        <f t="shared" si="45"/>
        <v>8920807658.65</v>
      </c>
      <c r="AK149" s="16">
        <f t="shared" si="46"/>
        <v>0.17506160378754</v>
      </c>
      <c r="AL149" s="9">
        <f t="shared" si="47"/>
        <v>5204362402.16</v>
      </c>
      <c r="AM149" s="16">
        <f t="shared" si="48"/>
        <v>0.0045142579204907</v>
      </c>
      <c r="AN149" s="16">
        <f t="shared" si="49"/>
        <v>0.0444072993704192</v>
      </c>
      <c r="AO149" s="16">
        <f t="shared" si="50"/>
        <v>0.0189845197483233</v>
      </c>
      <c r="AP149" s="16">
        <f t="shared" si="51"/>
        <v>0.00212374150224205</v>
      </c>
      <c r="AQ149" s="12">
        <f t="shared" si="52"/>
        <v>3716445256.49</v>
      </c>
      <c r="AR149" s="12">
        <f t="shared" si="53"/>
        <v>2881520142.58</v>
      </c>
      <c r="AS149" s="12">
        <f>AR149-VLOOKUP(A149,[1]选股结果!$A$2:$BJ$3005,48,FALSE)*0.08</f>
        <v>1169884192.02</v>
      </c>
      <c r="AT149" s="12">
        <f t="shared" si="54"/>
        <v>2890310952.24</v>
      </c>
      <c r="AU149" s="12">
        <f t="shared" si="55"/>
        <v>3707654446.83</v>
      </c>
      <c r="AV149" s="12">
        <f t="shared" si="56"/>
        <v>3638758005.51</v>
      </c>
      <c r="AW149" s="12">
        <f t="shared" si="57"/>
        <v>3891471329.4</v>
      </c>
      <c r="AX149" s="12">
        <f t="shared" si="58"/>
        <v>140153460.03</v>
      </c>
      <c r="AY149" s="21">
        <f t="shared" si="59"/>
        <v>45605884623.99</v>
      </c>
    </row>
    <row r="150" spans="1:51">
      <c r="A150" s="5" t="s">
        <v>347</v>
      </c>
      <c r="B150" s="5" t="s">
        <v>348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60"/>
        <v>50836033599.98</v>
      </c>
      <c r="AF150" s="9">
        <f t="shared" si="61"/>
        <v>49653440274.59</v>
      </c>
      <c r="AG150" s="9">
        <f t="shared" si="62"/>
        <v>1367139318.73001</v>
      </c>
      <c r="AH150" s="9">
        <f t="shared" si="63"/>
        <v>1306530214.46001</v>
      </c>
      <c r="AI150" s="9">
        <f t="shared" si="64"/>
        <v>943581096.41001</v>
      </c>
      <c r="AJ150" s="12">
        <f t="shared" si="45"/>
        <v>6512948191.77</v>
      </c>
      <c r="AK150" s="16">
        <f t="shared" si="46"/>
        <v>0.128116765423111</v>
      </c>
      <c r="AL150" s="9">
        <f t="shared" si="47"/>
        <v>5110241048.79</v>
      </c>
      <c r="AM150" s="16">
        <f t="shared" si="48"/>
        <v>0.00214741597090381</v>
      </c>
      <c r="AN150" s="16">
        <f t="shared" si="49"/>
        <v>0.0580308870779242</v>
      </c>
      <c r="AO150" s="16">
        <f t="shared" si="50"/>
        <v>0.0146927390594119</v>
      </c>
      <c r="AP150" s="16">
        <f t="shared" si="51"/>
        <v>0.0206674525144388</v>
      </c>
      <c r="AQ150" s="12">
        <f t="shared" si="52"/>
        <v>1402707142.98001</v>
      </c>
      <c r="AR150" s="12">
        <f t="shared" si="53"/>
        <v>566201281.280005</v>
      </c>
      <c r="AS150" s="12">
        <f>AR150-VLOOKUP(A150,[1]选股结果!$A$2:$BJ$3005,48,FALSE)*0.08</f>
        <v>407057564.827205</v>
      </c>
      <c r="AT150" s="12">
        <f t="shared" si="54"/>
        <v>1039758024.93001</v>
      </c>
      <c r="AU150" s="12">
        <f t="shared" si="55"/>
        <v>929150399.330005</v>
      </c>
      <c r="AV150" s="12">
        <f t="shared" si="56"/>
        <v>1493156724.97</v>
      </c>
      <c r="AW150" s="12">
        <f t="shared" si="57"/>
        <v>1367139318.73001</v>
      </c>
      <c r="AX150" s="12">
        <f t="shared" si="58"/>
        <v>333176755.33</v>
      </c>
      <c r="AY150" s="21">
        <f t="shared" si="59"/>
        <v>49179883530.94</v>
      </c>
    </row>
    <row r="151" spans="1:51">
      <c r="A151" s="5" t="s">
        <v>349</v>
      </c>
      <c r="B151" s="5" t="s">
        <v>350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60"/>
        <v>50411287847.74</v>
      </c>
      <c r="AF151" s="9">
        <f t="shared" si="61"/>
        <v>51029315358.86</v>
      </c>
      <c r="AG151" s="9">
        <f t="shared" si="62"/>
        <v>1445503024.37</v>
      </c>
      <c r="AH151" s="9">
        <f t="shared" si="63"/>
        <v>1436262626.87</v>
      </c>
      <c r="AI151" s="9">
        <f t="shared" si="64"/>
        <v>1429546201.89</v>
      </c>
      <c r="AJ151" s="12">
        <f t="shared" si="45"/>
        <v>1625515848.27</v>
      </c>
      <c r="AK151" s="16">
        <f t="shared" si="46"/>
        <v>0.0322450768006489</v>
      </c>
      <c r="AL151" s="9">
        <f t="shared" si="47"/>
        <v>1515968160.66</v>
      </c>
      <c r="AM151" s="16">
        <f t="shared" si="48"/>
        <v>0.00662553906872613</v>
      </c>
      <c r="AN151" s="16">
        <f t="shared" si="49"/>
        <v>0</v>
      </c>
      <c r="AO151" s="16">
        <f t="shared" si="50"/>
        <v>0.0205476916852153</v>
      </c>
      <c r="AP151" s="16">
        <f t="shared" si="51"/>
        <v>0.00267254917305272</v>
      </c>
      <c r="AQ151" s="12">
        <f t="shared" si="52"/>
        <v>109547687.609997</v>
      </c>
      <c r="AR151" s="12">
        <f t="shared" si="53"/>
        <v>-636147893.820004</v>
      </c>
      <c r="AS151" s="12">
        <f>AR151-VLOOKUP(A151,[1]选股结果!$A$2:$BJ$3005,48,FALSE)*0.08</f>
        <v>-6003254442.9224</v>
      </c>
      <c r="AT151" s="12">
        <f t="shared" si="54"/>
        <v>102831262.629997</v>
      </c>
      <c r="AU151" s="12">
        <f t="shared" si="55"/>
        <v>-629431468.840003</v>
      </c>
      <c r="AV151" s="12">
        <f t="shared" si="56"/>
        <v>-702635460.760003</v>
      </c>
      <c r="AW151" s="12">
        <f t="shared" si="57"/>
        <v>1445503024.37</v>
      </c>
      <c r="AX151" s="12">
        <f t="shared" si="58"/>
        <v>272074849.11</v>
      </c>
      <c r="AY151" s="21">
        <f t="shared" si="59"/>
        <v>50290336202.41</v>
      </c>
    </row>
    <row r="152" spans="1:51">
      <c r="A152" s="5" t="s">
        <v>351</v>
      </c>
      <c r="B152" s="5" t="s">
        <v>352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60"/>
        <v>50347520690.8</v>
      </c>
      <c r="AF152" s="9">
        <f t="shared" si="61"/>
        <v>47089768465.63</v>
      </c>
      <c r="AG152" s="9">
        <f t="shared" si="62"/>
        <v>6772528723.16</v>
      </c>
      <c r="AH152" s="9">
        <f t="shared" si="63"/>
        <v>6770162163.14</v>
      </c>
      <c r="AI152" s="9">
        <f t="shared" si="64"/>
        <v>6136777212.78</v>
      </c>
      <c r="AJ152" s="12">
        <f t="shared" si="45"/>
        <v>5597098129.7</v>
      </c>
      <c r="AK152" s="16">
        <f t="shared" si="46"/>
        <v>0.111169290024698</v>
      </c>
      <c r="AL152" s="9">
        <f t="shared" si="47"/>
        <v>2068905500.07</v>
      </c>
      <c r="AM152" s="16">
        <f t="shared" si="48"/>
        <v>0.00228584587842535</v>
      </c>
      <c r="AN152" s="16">
        <f t="shared" si="49"/>
        <v>0.00119650079693016</v>
      </c>
      <c r="AO152" s="16">
        <f t="shared" si="50"/>
        <v>0.013352040608483</v>
      </c>
      <c r="AP152" s="16">
        <f t="shared" si="51"/>
        <v>0.0242111083373117</v>
      </c>
      <c r="AQ152" s="12">
        <f t="shared" si="52"/>
        <v>3528192629.63</v>
      </c>
      <c r="AR152" s="12">
        <f t="shared" si="53"/>
        <v>2622000714.79</v>
      </c>
      <c r="AS152" s="12">
        <f>AR152-VLOOKUP(A152,[1]选股结果!$A$2:$BJ$3005,48,FALSE)*0.08</f>
        <v>-150588744.6628</v>
      </c>
      <c r="AT152" s="12">
        <f t="shared" si="54"/>
        <v>2894807679.27</v>
      </c>
      <c r="AU152" s="12">
        <f t="shared" si="55"/>
        <v>3255385665.15</v>
      </c>
      <c r="AV152" s="12">
        <f t="shared" si="56"/>
        <v>3056320116.39</v>
      </c>
      <c r="AW152" s="12">
        <f t="shared" si="57"/>
        <v>6772528723.16</v>
      </c>
      <c r="AX152" s="12">
        <f t="shared" si="58"/>
        <v>-9733328.81999969</v>
      </c>
      <c r="AY152" s="21">
        <f t="shared" si="59"/>
        <v>46816961501.15</v>
      </c>
    </row>
    <row r="153" spans="1:51">
      <c r="A153" s="5" t="s">
        <v>353</v>
      </c>
      <c r="B153" s="5" t="s">
        <v>354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60"/>
        <v>50210017018.57</v>
      </c>
      <c r="AF153" s="9">
        <f t="shared" si="61"/>
        <v>48889105650.99</v>
      </c>
      <c r="AG153" s="9">
        <f t="shared" si="62"/>
        <v>1523629813.62999</v>
      </c>
      <c r="AH153" s="9">
        <f t="shared" si="63"/>
        <v>1530263132.26999</v>
      </c>
      <c r="AI153" s="9">
        <f t="shared" si="64"/>
        <v>1201904603.63999</v>
      </c>
      <c r="AJ153" s="12">
        <f t="shared" si="45"/>
        <v>5854879797.88</v>
      </c>
      <c r="AK153" s="16">
        <f t="shared" si="46"/>
        <v>0.116607803492968</v>
      </c>
      <c r="AL153" s="9">
        <f t="shared" si="47"/>
        <v>4360641872.98</v>
      </c>
      <c r="AM153" s="16">
        <f t="shared" si="48"/>
        <v>0.00236343661536922</v>
      </c>
      <c r="AN153" s="16">
        <f t="shared" si="49"/>
        <v>0.0695007956908155</v>
      </c>
      <c r="AO153" s="16">
        <f t="shared" si="50"/>
        <v>0.0151374287375545</v>
      </c>
      <c r="AP153" s="16">
        <f t="shared" si="51"/>
        <v>0</v>
      </c>
      <c r="AQ153" s="12">
        <f t="shared" si="52"/>
        <v>1494237924.9</v>
      </c>
      <c r="AR153" s="12">
        <f t="shared" si="53"/>
        <v>1000265847.62</v>
      </c>
      <c r="AS153" s="12">
        <f>AR153-VLOOKUP(A153,[1]选股结果!$A$2:$BJ$3005,48,FALSE)*0.08</f>
        <v>-174089828.3832</v>
      </c>
      <c r="AT153" s="12">
        <f t="shared" si="54"/>
        <v>1165879396.27</v>
      </c>
      <c r="AU153" s="12">
        <f t="shared" si="55"/>
        <v>1328624376.25</v>
      </c>
      <c r="AV153" s="12">
        <f t="shared" si="56"/>
        <v>1235271628.7</v>
      </c>
      <c r="AW153" s="12">
        <f t="shared" si="57"/>
        <v>1523629813.62999</v>
      </c>
      <c r="AX153" s="12">
        <f t="shared" si="58"/>
        <v>-5745226.53</v>
      </c>
      <c r="AY153" s="21">
        <f t="shared" si="59"/>
        <v>48723492102.34</v>
      </c>
    </row>
    <row r="154" spans="1:51">
      <c r="A154" s="5" t="s">
        <v>355</v>
      </c>
      <c r="B154" s="5" t="s">
        <v>356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60"/>
        <v>50067205510.08</v>
      </c>
      <c r="AF154" s="9">
        <f t="shared" si="61"/>
        <v>48276454203.6</v>
      </c>
      <c r="AG154" s="9">
        <f t="shared" si="62"/>
        <v>2046230983.65</v>
      </c>
      <c r="AH154" s="9">
        <f t="shared" si="63"/>
        <v>2135102456.65</v>
      </c>
      <c r="AI154" s="9">
        <f t="shared" si="64"/>
        <v>1663522188.7</v>
      </c>
      <c r="AJ154" s="12">
        <f t="shared" si="45"/>
        <v>10606086977.79</v>
      </c>
      <c r="AK154" s="16">
        <f t="shared" si="46"/>
        <v>0.211837007273248</v>
      </c>
      <c r="AL154" s="9">
        <f t="shared" si="47"/>
        <v>8803651676.39</v>
      </c>
      <c r="AM154" s="16">
        <f t="shared" si="48"/>
        <v>0.00572296120605957</v>
      </c>
      <c r="AN154" s="16">
        <f t="shared" si="49"/>
        <v>0.126551873175633</v>
      </c>
      <c r="AO154" s="16">
        <f t="shared" si="50"/>
        <v>0.0174035069835198</v>
      </c>
      <c r="AP154" s="16">
        <f t="shared" si="51"/>
        <v>0.0273470772738523</v>
      </c>
      <c r="AQ154" s="12">
        <f t="shared" si="52"/>
        <v>1802435301.4</v>
      </c>
      <c r="AR154" s="12">
        <f t="shared" si="53"/>
        <v>1378687377.65</v>
      </c>
      <c r="AS154" s="12">
        <f>AR154-VLOOKUP(A154,[1]选股结果!$A$2:$BJ$3005,48,FALSE)*0.08</f>
        <v>558951833.4924</v>
      </c>
      <c r="AT154" s="12">
        <f t="shared" si="54"/>
        <v>1330855033.45</v>
      </c>
      <c r="AU154" s="12">
        <f t="shared" si="55"/>
        <v>1850267645.6</v>
      </c>
      <c r="AV154" s="12">
        <f t="shared" si="56"/>
        <v>1712818116.23</v>
      </c>
      <c r="AW154" s="12">
        <f t="shared" si="57"/>
        <v>2046230983.65</v>
      </c>
      <c r="AX154" s="12">
        <f t="shared" si="58"/>
        <v>126624905.36</v>
      </c>
      <c r="AY154" s="21">
        <f t="shared" si="59"/>
        <v>48324286547.8</v>
      </c>
    </row>
    <row r="155" spans="1:51">
      <c r="A155" s="5" t="s">
        <v>357</v>
      </c>
      <c r="B155" s="5" t="s">
        <v>358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60"/>
        <v>49786418184.83</v>
      </c>
      <c r="AF155" s="9">
        <f t="shared" si="61"/>
        <v>47488260255.15</v>
      </c>
      <c r="AG155" s="9">
        <f t="shared" si="62"/>
        <v>2561371971.03</v>
      </c>
      <c r="AH155" s="9">
        <f t="shared" si="63"/>
        <v>2565548211.14</v>
      </c>
      <c r="AI155" s="9">
        <f t="shared" si="64"/>
        <v>1926256027.76</v>
      </c>
      <c r="AJ155" s="12">
        <f t="shared" si="45"/>
        <v>3653495914.62</v>
      </c>
      <c r="AK155" s="16">
        <f t="shared" si="46"/>
        <v>0.0733833854256507</v>
      </c>
      <c r="AL155" s="9">
        <f t="shared" si="47"/>
        <v>1145617664.15</v>
      </c>
      <c r="AM155" s="16">
        <f t="shared" si="48"/>
        <v>0.00336852725651793</v>
      </c>
      <c r="AN155" s="16">
        <f t="shared" si="49"/>
        <v>0.0123967302873389</v>
      </c>
      <c r="AO155" s="16">
        <f t="shared" si="50"/>
        <v>0.00692521834248071</v>
      </c>
      <c r="AP155" s="16">
        <f t="shared" si="51"/>
        <v>0.000404053629552517</v>
      </c>
      <c r="AQ155" s="12">
        <f t="shared" si="52"/>
        <v>2507878250.47</v>
      </c>
      <c r="AR155" s="12">
        <f t="shared" si="53"/>
        <v>1663041986.41</v>
      </c>
      <c r="AS155" s="12">
        <f>AR155-VLOOKUP(A155,[1]选股结果!$A$2:$BJ$3005,48,FALSE)*0.08</f>
        <v>958054263.3756</v>
      </c>
      <c r="AT155" s="12">
        <f t="shared" si="54"/>
        <v>1868586067.09</v>
      </c>
      <c r="AU155" s="12">
        <f t="shared" si="55"/>
        <v>2302334169.79</v>
      </c>
      <c r="AV155" s="12">
        <f t="shared" si="56"/>
        <v>2537225481.43</v>
      </c>
      <c r="AW155" s="12">
        <f t="shared" si="57"/>
        <v>2561371971.03</v>
      </c>
      <c r="AX155" s="12">
        <f t="shared" si="58"/>
        <v>-1735851.13</v>
      </c>
      <c r="AY155" s="21">
        <f t="shared" si="59"/>
        <v>47282716174.47</v>
      </c>
    </row>
    <row r="156" spans="1:51">
      <c r="A156" s="5" t="s">
        <v>359</v>
      </c>
      <c r="B156" s="5" t="s">
        <v>360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60"/>
        <v>49783000000</v>
      </c>
      <c r="AF156" s="9">
        <f t="shared" si="61"/>
        <v>568000000</v>
      </c>
      <c r="AG156" s="9">
        <f t="shared" si="62"/>
        <v>38546000000</v>
      </c>
      <c r="AH156" s="9">
        <f t="shared" si="63"/>
        <v>38444000000</v>
      </c>
      <c r="AI156" s="9">
        <f t="shared" si="64"/>
        <v>36211000000</v>
      </c>
      <c r="AJ156" s="12">
        <f t="shared" si="45"/>
        <v>49783000000</v>
      </c>
      <c r="AK156" s="16">
        <f t="shared" si="46"/>
        <v>1</v>
      </c>
      <c r="AL156" s="9">
        <f t="shared" si="47"/>
        <v>18209000000</v>
      </c>
      <c r="AM156" s="16">
        <f t="shared" si="48"/>
        <v>0.0114095173051042</v>
      </c>
      <c r="AN156" s="16">
        <f t="shared" si="49"/>
        <v>0</v>
      </c>
      <c r="AO156" s="16">
        <f t="shared" si="50"/>
        <v>0</v>
      </c>
      <c r="AP156" s="16">
        <f t="shared" si="51"/>
        <v>0</v>
      </c>
      <c r="AQ156" s="12">
        <f t="shared" si="52"/>
        <v>31574000000</v>
      </c>
      <c r="AR156" s="12">
        <f t="shared" si="53"/>
        <v>29341000000</v>
      </c>
      <c r="AS156" s="12">
        <f>AR156-VLOOKUP(A156,[1]选股结果!$A$2:$BJ$3005,48,FALSE)*0.08</f>
        <v>10848680000</v>
      </c>
      <c r="AT156" s="12">
        <f t="shared" si="54"/>
        <v>29341000000</v>
      </c>
      <c r="AU156" s="12">
        <f t="shared" si="55"/>
        <v>31574000000</v>
      </c>
      <c r="AV156" s="12">
        <f t="shared" si="56"/>
        <v>31676000000</v>
      </c>
      <c r="AW156" s="12">
        <f t="shared" si="57"/>
        <v>38546000000</v>
      </c>
      <c r="AX156" s="12">
        <f t="shared" si="58"/>
        <v>6761000000</v>
      </c>
      <c r="AY156" s="21">
        <f t="shared" si="59"/>
        <v>568000000</v>
      </c>
    </row>
    <row r="157" spans="1:51">
      <c r="A157" s="5" t="s">
        <v>361</v>
      </c>
      <c r="B157" s="5" t="s">
        <v>362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60"/>
        <v>49720797308.73</v>
      </c>
      <c r="AF157" s="9">
        <f t="shared" si="61"/>
        <v>25793943650.43</v>
      </c>
      <c r="AG157" s="9">
        <f t="shared" si="62"/>
        <v>23935948270.01</v>
      </c>
      <c r="AH157" s="9">
        <f t="shared" si="63"/>
        <v>23852265820.04</v>
      </c>
      <c r="AI157" s="9">
        <f t="shared" si="64"/>
        <v>17999685113.79</v>
      </c>
      <c r="AJ157" s="12">
        <f t="shared" si="45"/>
        <v>37419172222.33</v>
      </c>
      <c r="AK157" s="16">
        <f t="shared" si="46"/>
        <v>0.752585924758691</v>
      </c>
      <c r="AL157" s="9">
        <f t="shared" si="47"/>
        <v>14818825460.76</v>
      </c>
      <c r="AM157" s="16">
        <f t="shared" si="48"/>
        <v>0.141929737604207</v>
      </c>
      <c r="AN157" s="16">
        <f t="shared" si="49"/>
        <v>0.108595938058539</v>
      </c>
      <c r="AO157" s="16">
        <f t="shared" si="50"/>
        <v>0.0433852297366769</v>
      </c>
      <c r="AP157" s="16">
        <f t="shared" si="51"/>
        <v>0.00244683872735563</v>
      </c>
      <c r="AQ157" s="12">
        <f t="shared" si="52"/>
        <v>22600346761.57</v>
      </c>
      <c r="AR157" s="12">
        <f t="shared" si="53"/>
        <v>17990590817.89</v>
      </c>
      <c r="AS157" s="12">
        <f>AR157-VLOOKUP(A157,[1]选股结果!$A$2:$BJ$3005,48,FALSE)*0.08</f>
        <v>10549081618.57</v>
      </c>
      <c r="AT157" s="12">
        <f t="shared" si="54"/>
        <v>16747766055.32</v>
      </c>
      <c r="AU157" s="12">
        <f t="shared" si="55"/>
        <v>23843171524.14</v>
      </c>
      <c r="AV157" s="12">
        <f t="shared" si="56"/>
        <v>22651811799.18</v>
      </c>
      <c r="AW157" s="12">
        <f t="shared" si="57"/>
        <v>23935948270.01</v>
      </c>
      <c r="AX157" s="12">
        <f t="shared" si="58"/>
        <v>0</v>
      </c>
      <c r="AY157" s="21">
        <f t="shared" si="59"/>
        <v>27036768413</v>
      </c>
    </row>
    <row r="158" spans="1:51">
      <c r="A158" s="5" t="s">
        <v>363</v>
      </c>
      <c r="B158" s="5" t="s">
        <v>364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60"/>
        <v>49720179188.63</v>
      </c>
      <c r="AF158" s="9">
        <f t="shared" si="61"/>
        <v>48069631142.31</v>
      </c>
      <c r="AG158" s="9">
        <f t="shared" si="62"/>
        <v>1489534498.61999</v>
      </c>
      <c r="AH158" s="9">
        <f t="shared" si="63"/>
        <v>1498170318.54999</v>
      </c>
      <c r="AI158" s="9">
        <f t="shared" si="64"/>
        <v>1140648400.19999</v>
      </c>
      <c r="AJ158" s="12">
        <f t="shared" ref="AJ158:AJ221" si="65">C158-G158</f>
        <v>5038057422.71999</v>
      </c>
      <c r="AK158" s="16">
        <f t="shared" ref="AK158:AK221" si="66">AJ158/C158</f>
        <v>0.10132822336795</v>
      </c>
      <c r="AL158" s="9">
        <f t="shared" ref="AL158:AL221" si="67">O158+P158+Q158+R158+Y158-AB158+AC158</f>
        <v>2268152815.72</v>
      </c>
      <c r="AM158" s="16">
        <f t="shared" ref="AM158:AM221" si="68">O158/C158</f>
        <v>0.00423709822063907</v>
      </c>
      <c r="AN158" s="16">
        <f t="shared" ref="AN158:AN221" si="69">P158/C158</f>
        <v>0.00356749975089717</v>
      </c>
      <c r="AO158" s="16">
        <f t="shared" ref="AO158:AO221" si="70">Q158/C158</f>
        <v>0.0232136468046748</v>
      </c>
      <c r="AP158" s="16">
        <f t="shared" ref="AP158:AP221" si="71">R158/C158</f>
        <v>0.0143257785748866</v>
      </c>
      <c r="AQ158" s="12">
        <f t="shared" ref="AQ158:AQ221" si="72">C158-G158-AL158</f>
        <v>2769904606.99999</v>
      </c>
      <c r="AR158" s="12">
        <f t="shared" ref="AR158:AR221" si="73">AQ158-S158-AD158</f>
        <v>1279386278.39999</v>
      </c>
      <c r="AS158" s="12">
        <f>AR158-VLOOKUP(A158,[1]选股结果!$A$2:$BJ$3005,48,FALSE)*0.08</f>
        <v>437959469.27279</v>
      </c>
      <c r="AT158" s="12">
        <f t="shared" si="54"/>
        <v>2412382688.64999</v>
      </c>
      <c r="AU158" s="12">
        <f t="shared" si="55"/>
        <v>1636908196.74999</v>
      </c>
      <c r="AV158" s="12">
        <f t="shared" si="56"/>
        <v>1176236960.96999</v>
      </c>
      <c r="AW158" s="12">
        <f t="shared" si="57"/>
        <v>1489534498.61999</v>
      </c>
      <c r="AX158" s="12">
        <f t="shared" si="58"/>
        <v>12905258.69</v>
      </c>
      <c r="AY158" s="21">
        <f t="shared" si="59"/>
        <v>46936634732.06</v>
      </c>
    </row>
    <row r="159" spans="1:51">
      <c r="A159" s="5" t="s">
        <v>365</v>
      </c>
      <c r="B159" s="5" t="s">
        <v>366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60"/>
        <v>49498790235.36</v>
      </c>
      <c r="AF159" s="9">
        <f t="shared" si="61"/>
        <v>36242370028.56</v>
      </c>
      <c r="AG159" s="9">
        <f t="shared" si="62"/>
        <v>13199010537.89</v>
      </c>
      <c r="AH159" s="9">
        <f t="shared" si="63"/>
        <v>13190453391.52</v>
      </c>
      <c r="AI159" s="9">
        <f t="shared" si="64"/>
        <v>10932362785.45</v>
      </c>
      <c r="AJ159" s="12">
        <f t="shared" si="65"/>
        <v>17987636160.29</v>
      </c>
      <c r="AK159" s="16">
        <f t="shared" si="66"/>
        <v>0.363395470369301</v>
      </c>
      <c r="AL159" s="9">
        <f t="shared" si="67"/>
        <v>4835271802.22</v>
      </c>
      <c r="AM159" s="16">
        <f t="shared" si="68"/>
        <v>0.027003827739716</v>
      </c>
      <c r="AN159" s="16">
        <f t="shared" si="69"/>
        <v>0.0416439434026303</v>
      </c>
      <c r="AO159" s="16">
        <f t="shared" si="70"/>
        <v>0.0257766682630667</v>
      </c>
      <c r="AP159" s="16">
        <f t="shared" si="71"/>
        <v>0</v>
      </c>
      <c r="AQ159" s="12">
        <f t="shared" si="72"/>
        <v>13152364358.07</v>
      </c>
      <c r="AR159" s="12">
        <f t="shared" si="73"/>
        <v>10836953317.73</v>
      </c>
      <c r="AS159" s="12">
        <f>AR159-VLOOKUP(A159,[1]选股结果!$A$2:$BJ$3005,48,FALSE)*0.08</f>
        <v>8534107649.5084</v>
      </c>
      <c r="AT159" s="12">
        <f t="shared" si="54"/>
        <v>10894273752</v>
      </c>
      <c r="AU159" s="12">
        <f t="shared" si="55"/>
        <v>13095043923.8</v>
      </c>
      <c r="AV159" s="12">
        <f t="shared" si="56"/>
        <v>12997286891.46</v>
      </c>
      <c r="AW159" s="12">
        <f t="shared" si="57"/>
        <v>13199010537.89</v>
      </c>
      <c r="AX159" s="12">
        <f t="shared" si="58"/>
        <v>0</v>
      </c>
      <c r="AY159" s="21">
        <f t="shared" si="59"/>
        <v>36185049594.29</v>
      </c>
    </row>
    <row r="160" spans="1:51">
      <c r="A160" s="5" t="s">
        <v>367</v>
      </c>
      <c r="B160" s="5" t="s">
        <v>368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60"/>
        <v>49444778538.4</v>
      </c>
      <c r="AF160" s="9">
        <f t="shared" si="61"/>
        <v>42905482841.36</v>
      </c>
      <c r="AG160" s="9">
        <f t="shared" si="62"/>
        <v>6789400832.14</v>
      </c>
      <c r="AH160" s="9">
        <f t="shared" si="63"/>
        <v>6853793916.86</v>
      </c>
      <c r="AI160" s="9">
        <f t="shared" si="64"/>
        <v>4853761575.95</v>
      </c>
      <c r="AJ160" s="12">
        <f t="shared" si="65"/>
        <v>14828490710</v>
      </c>
      <c r="AK160" s="16">
        <f t="shared" si="66"/>
        <v>0.299900032891923</v>
      </c>
      <c r="AL160" s="9">
        <f t="shared" si="67"/>
        <v>7524860326.74</v>
      </c>
      <c r="AM160" s="16">
        <f t="shared" si="68"/>
        <v>0.0764461052277637</v>
      </c>
      <c r="AN160" s="16">
        <f t="shared" si="69"/>
        <v>0.0388172654380364</v>
      </c>
      <c r="AO160" s="16">
        <f t="shared" si="70"/>
        <v>0.0367724690255805</v>
      </c>
      <c r="AP160" s="16">
        <f t="shared" si="71"/>
        <v>0</v>
      </c>
      <c r="AQ160" s="12">
        <f t="shared" si="72"/>
        <v>7303630383.26</v>
      </c>
      <c r="AR160" s="12">
        <f t="shared" si="73"/>
        <v>4531781452.83</v>
      </c>
      <c r="AS160" s="12">
        <f>AR160-VLOOKUP(A160,[1]选股结果!$A$2:$BJ$3005,48,FALSE)*0.08</f>
        <v>-1930891665.9804</v>
      </c>
      <c r="AT160" s="12">
        <f t="shared" si="54"/>
        <v>5303598042.35</v>
      </c>
      <c r="AU160" s="12">
        <f t="shared" si="55"/>
        <v>6531813793.74</v>
      </c>
      <c r="AV160" s="12">
        <f t="shared" si="56"/>
        <v>4851870843.02</v>
      </c>
      <c r="AW160" s="12">
        <f t="shared" si="57"/>
        <v>6789400832.14</v>
      </c>
      <c r="AX160" s="12">
        <f t="shared" si="58"/>
        <v>40677966.08</v>
      </c>
      <c r="AY160" s="21">
        <f t="shared" si="59"/>
        <v>42133666251.84</v>
      </c>
    </row>
    <row r="161" spans="1:51">
      <c r="A161" s="5" t="s">
        <v>369</v>
      </c>
      <c r="B161" s="5" t="s">
        <v>370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60"/>
        <v>49441386359.82</v>
      </c>
      <c r="AF161" s="9">
        <f t="shared" si="61"/>
        <v>48594657758.27</v>
      </c>
      <c r="AG161" s="9">
        <f t="shared" si="62"/>
        <v>912118364.680003</v>
      </c>
      <c r="AH161" s="9">
        <f t="shared" si="63"/>
        <v>982481949.070003</v>
      </c>
      <c r="AI161" s="9">
        <f t="shared" si="64"/>
        <v>800072775.610003</v>
      </c>
      <c r="AJ161" s="12">
        <f t="shared" si="65"/>
        <v>1934192698.64</v>
      </c>
      <c r="AK161" s="16">
        <f t="shared" si="66"/>
        <v>0.0391209236036285</v>
      </c>
      <c r="AL161" s="9">
        <f t="shared" si="67"/>
        <v>737325277.57</v>
      </c>
      <c r="AM161" s="16">
        <f t="shared" si="68"/>
        <v>0.00139914315522142</v>
      </c>
      <c r="AN161" s="16">
        <f t="shared" si="69"/>
        <v>0.00148419337305709</v>
      </c>
      <c r="AO161" s="16">
        <f t="shared" si="70"/>
        <v>0.0107227295282893</v>
      </c>
      <c r="AP161" s="16">
        <f t="shared" si="71"/>
        <v>0.00273022467933263</v>
      </c>
      <c r="AQ161" s="12">
        <f t="shared" si="72"/>
        <v>1196867421.07</v>
      </c>
      <c r="AR161" s="12">
        <f t="shared" si="73"/>
        <v>734683012.479999</v>
      </c>
      <c r="AS161" s="12">
        <f>AR161-VLOOKUP(A161,[1]选股结果!$A$2:$BJ$3005,48,FALSE)*0.08</f>
        <v>-115813338.272001</v>
      </c>
      <c r="AT161" s="12">
        <f t="shared" si="54"/>
        <v>1014458247.61</v>
      </c>
      <c r="AU161" s="12">
        <f t="shared" si="55"/>
        <v>917092185.939999</v>
      </c>
      <c r="AV161" s="12">
        <f t="shared" si="56"/>
        <v>868320098.989999</v>
      </c>
      <c r="AW161" s="12">
        <f t="shared" si="57"/>
        <v>912118364.680003</v>
      </c>
      <c r="AX161" s="12">
        <f t="shared" si="58"/>
        <v>35678428.35</v>
      </c>
      <c r="AY161" s="21">
        <f t="shared" si="59"/>
        <v>48314882523.14</v>
      </c>
    </row>
    <row r="162" spans="1:51">
      <c r="A162" s="5" t="s">
        <v>371</v>
      </c>
      <c r="B162" s="5" t="s">
        <v>372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60"/>
        <v>49382306028.97</v>
      </c>
      <c r="AF162" s="9">
        <f t="shared" si="61"/>
        <v>48454566207.5</v>
      </c>
      <c r="AG162" s="9">
        <f t="shared" si="62"/>
        <v>774801491.900001</v>
      </c>
      <c r="AH162" s="9">
        <f t="shared" si="63"/>
        <v>771903370.600001</v>
      </c>
      <c r="AI162" s="9">
        <f t="shared" si="64"/>
        <v>541712887.050001</v>
      </c>
      <c r="AJ162" s="12">
        <f t="shared" si="65"/>
        <v>1399795998.93</v>
      </c>
      <c r="AK162" s="16">
        <f t="shared" si="66"/>
        <v>0.0283461043335808</v>
      </c>
      <c r="AL162" s="9">
        <f t="shared" si="67"/>
        <v>438453332.91</v>
      </c>
      <c r="AM162" s="16">
        <f t="shared" si="68"/>
        <v>0.00148827777558392</v>
      </c>
      <c r="AN162" s="16">
        <f t="shared" si="69"/>
        <v>0.00206036117046278</v>
      </c>
      <c r="AO162" s="16">
        <f t="shared" si="70"/>
        <v>0.00449861526069024</v>
      </c>
      <c r="AP162" s="16">
        <f t="shared" si="71"/>
        <v>5.65439598620996e-5</v>
      </c>
      <c r="AQ162" s="12">
        <f t="shared" si="72"/>
        <v>961342666.02</v>
      </c>
      <c r="AR162" s="12">
        <f t="shared" si="73"/>
        <v>659280246.07</v>
      </c>
      <c r="AS162" s="12">
        <f>AR162-VLOOKUP(A162,[1]选股结果!$A$2:$BJ$3005,48,FALSE)*0.08</f>
        <v>161189557.7132</v>
      </c>
      <c r="AT162" s="12">
        <f t="shared" si="54"/>
        <v>731152182.47</v>
      </c>
      <c r="AU162" s="12">
        <f t="shared" si="55"/>
        <v>889470729.62</v>
      </c>
      <c r="AV162" s="12">
        <f t="shared" si="56"/>
        <v>835354488.51</v>
      </c>
      <c r="AW162" s="12">
        <f t="shared" si="57"/>
        <v>774801491.900001</v>
      </c>
      <c r="AX162" s="12">
        <f t="shared" si="58"/>
        <v>-82278440.35</v>
      </c>
      <c r="AY162" s="21">
        <f t="shared" si="59"/>
        <v>48382694271.1</v>
      </c>
    </row>
    <row r="163" spans="1:51">
      <c r="A163" s="5" t="s">
        <v>373</v>
      </c>
      <c r="B163" s="5" t="s">
        <v>374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60"/>
        <v>48937059956.24</v>
      </c>
      <c r="AF163" s="9">
        <f t="shared" si="61"/>
        <v>46733863876.24</v>
      </c>
      <c r="AG163" s="9">
        <f t="shared" si="62"/>
        <v>2174332846.03</v>
      </c>
      <c r="AH163" s="9">
        <f t="shared" si="63"/>
        <v>2214051184.17</v>
      </c>
      <c r="AI163" s="9">
        <f t="shared" si="64"/>
        <v>1682748710.28</v>
      </c>
      <c r="AJ163" s="12">
        <f t="shared" si="65"/>
        <v>3771105505.32</v>
      </c>
      <c r="AK163" s="16">
        <f t="shared" si="66"/>
        <v>0.0770603201069325</v>
      </c>
      <c r="AL163" s="9">
        <f t="shared" si="67"/>
        <v>1578110985.77</v>
      </c>
      <c r="AM163" s="16">
        <f t="shared" si="68"/>
        <v>0.00427680252526721</v>
      </c>
      <c r="AN163" s="16">
        <f t="shared" si="69"/>
        <v>0.014424821394077</v>
      </c>
      <c r="AO163" s="16">
        <f t="shared" si="70"/>
        <v>0.00374504131580203</v>
      </c>
      <c r="AP163" s="16">
        <f t="shared" si="71"/>
        <v>0.0104831820062085</v>
      </c>
      <c r="AQ163" s="12">
        <f t="shared" si="72"/>
        <v>2192994519.55</v>
      </c>
      <c r="AR163" s="12">
        <f t="shared" si="73"/>
        <v>1705272529.14</v>
      </c>
      <c r="AS163" s="12">
        <f>AR163-VLOOKUP(A163,[1]选股结果!$A$2:$BJ$3005,48,FALSE)*0.08</f>
        <v>586263350.4704</v>
      </c>
      <c r="AT163" s="12">
        <f t="shared" si="54"/>
        <v>1661692045.66</v>
      </c>
      <c r="AU163" s="12">
        <f t="shared" si="55"/>
        <v>2236575003.03</v>
      </c>
      <c r="AV163" s="12">
        <f t="shared" si="56"/>
        <v>2065906171.29</v>
      </c>
      <c r="AW163" s="12">
        <f t="shared" si="57"/>
        <v>2174332846.03</v>
      </c>
      <c r="AX163" s="12">
        <f t="shared" si="58"/>
        <v>37414297.48</v>
      </c>
      <c r="AY163" s="21">
        <f t="shared" si="59"/>
        <v>46777444359.72</v>
      </c>
    </row>
    <row r="164" spans="1:51">
      <c r="A164" s="5" t="s">
        <v>375</v>
      </c>
      <c r="B164" s="5" t="s">
        <v>376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60"/>
        <v>48655758815.14</v>
      </c>
      <c r="AF164" s="9">
        <f t="shared" si="61"/>
        <v>44362253383.27</v>
      </c>
      <c r="AG164" s="9">
        <f t="shared" si="62"/>
        <v>4414038871.08999</v>
      </c>
      <c r="AH164" s="9">
        <f t="shared" si="63"/>
        <v>4447754080.44999</v>
      </c>
      <c r="AI164" s="9">
        <f t="shared" si="64"/>
        <v>3330423233.20999</v>
      </c>
      <c r="AJ164" s="12">
        <f t="shared" si="65"/>
        <v>6192947719.02</v>
      </c>
      <c r="AK164" s="16">
        <f t="shared" si="66"/>
        <v>0.127280878354999</v>
      </c>
      <c r="AL164" s="9">
        <f t="shared" si="67"/>
        <v>1716461608.94</v>
      </c>
      <c r="AM164" s="16">
        <f t="shared" si="68"/>
        <v>0.00342868902762009</v>
      </c>
      <c r="AN164" s="16">
        <f t="shared" si="69"/>
        <v>0.00218340044338068</v>
      </c>
      <c r="AO164" s="16">
        <f t="shared" si="70"/>
        <v>0.00954208486366331</v>
      </c>
      <c r="AP164" s="16">
        <f t="shared" si="71"/>
        <v>0.0208164252597133</v>
      </c>
      <c r="AQ164" s="12">
        <f t="shared" si="72"/>
        <v>4476486110.08</v>
      </c>
      <c r="AR164" s="12">
        <f t="shared" si="73"/>
        <v>3209889793.99</v>
      </c>
      <c r="AS164" s="12">
        <f>AR164-VLOOKUP(A164,[1]选股结果!$A$2:$BJ$3005,48,FALSE)*0.08</f>
        <v>1401568551.2468</v>
      </c>
      <c r="AT164" s="12">
        <f t="shared" si="54"/>
        <v>3359155262.84</v>
      </c>
      <c r="AU164" s="12">
        <f t="shared" si="55"/>
        <v>4327220641.23</v>
      </c>
      <c r="AV164" s="12">
        <f t="shared" si="56"/>
        <v>4235722448.32</v>
      </c>
      <c r="AW164" s="12">
        <f t="shared" si="57"/>
        <v>4414038871.08999</v>
      </c>
      <c r="AX164" s="12">
        <f t="shared" si="58"/>
        <v>92420204.31</v>
      </c>
      <c r="AY164" s="21">
        <f t="shared" si="59"/>
        <v>44212987914.42</v>
      </c>
    </row>
    <row r="165" spans="1:51">
      <c r="A165" s="5" t="s">
        <v>377</v>
      </c>
      <c r="B165" s="5" t="s">
        <v>378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60"/>
        <v>48520081126.68</v>
      </c>
      <c r="AF165" s="9">
        <f t="shared" si="61"/>
        <v>44124736311.01</v>
      </c>
      <c r="AG165" s="9">
        <f t="shared" si="62"/>
        <v>4409755139.94001</v>
      </c>
      <c r="AH165" s="9">
        <f t="shared" si="63"/>
        <v>4340283427.64001</v>
      </c>
      <c r="AI165" s="9">
        <f t="shared" si="64"/>
        <v>3719812737.47001</v>
      </c>
      <c r="AJ165" s="12">
        <f t="shared" si="65"/>
        <v>9067330772.54</v>
      </c>
      <c r="AK165" s="16">
        <f t="shared" si="66"/>
        <v>0.186877898016417</v>
      </c>
      <c r="AL165" s="9">
        <f t="shared" si="67"/>
        <v>4209570155.47</v>
      </c>
      <c r="AM165" s="16">
        <f t="shared" si="68"/>
        <v>0.00998890716329606</v>
      </c>
      <c r="AN165" s="16">
        <f t="shared" si="69"/>
        <v>0.00200774937423658</v>
      </c>
      <c r="AO165" s="16">
        <f t="shared" si="70"/>
        <v>0.0487135963905122</v>
      </c>
      <c r="AP165" s="16">
        <f t="shared" si="71"/>
        <v>0.024617272233356</v>
      </c>
      <c r="AQ165" s="12">
        <f t="shared" si="72"/>
        <v>4857760617.07</v>
      </c>
      <c r="AR165" s="12">
        <f t="shared" si="73"/>
        <v>3705402413.2</v>
      </c>
      <c r="AS165" s="12">
        <f>AR165-VLOOKUP(A165,[1]选股结果!$A$2:$BJ$3005,48,FALSE)*0.08</f>
        <v>1588540146.652</v>
      </c>
      <c r="AT165" s="12">
        <f t="shared" si="54"/>
        <v>4237289926.9</v>
      </c>
      <c r="AU165" s="12">
        <f t="shared" si="55"/>
        <v>4325873103.37</v>
      </c>
      <c r="AV165" s="12">
        <f t="shared" si="56"/>
        <v>4341904064.97</v>
      </c>
      <c r="AW165" s="12">
        <f t="shared" si="57"/>
        <v>4409755139.94001</v>
      </c>
      <c r="AX165" s="12">
        <f t="shared" si="58"/>
        <v>42866609.57</v>
      </c>
      <c r="AY165" s="21">
        <f t="shared" si="59"/>
        <v>43592848797.31</v>
      </c>
    </row>
    <row r="166" spans="1:51">
      <c r="A166" s="5" t="s">
        <v>379</v>
      </c>
      <c r="B166" s="5" t="s">
        <v>380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60"/>
        <v>47632123154.69</v>
      </c>
      <c r="AF166" s="9">
        <f t="shared" si="61"/>
        <v>44163595790.58</v>
      </c>
      <c r="AG166" s="9">
        <f t="shared" si="62"/>
        <v>3734799514.87002</v>
      </c>
      <c r="AH166" s="9">
        <f t="shared" si="63"/>
        <v>3700803698.83002</v>
      </c>
      <c r="AI166" s="9">
        <f t="shared" si="64"/>
        <v>3227097875.86002</v>
      </c>
      <c r="AJ166" s="12">
        <f t="shared" si="65"/>
        <v>7783925231.13</v>
      </c>
      <c r="AK166" s="16">
        <f t="shared" si="66"/>
        <v>0.16341755763964</v>
      </c>
      <c r="AL166" s="9">
        <f t="shared" si="67"/>
        <v>3382303647.59</v>
      </c>
      <c r="AM166" s="16">
        <f t="shared" si="68"/>
        <v>0.00867410073467024</v>
      </c>
      <c r="AN166" s="16">
        <f t="shared" si="69"/>
        <v>0.0368127117037265</v>
      </c>
      <c r="AO166" s="16">
        <f t="shared" si="70"/>
        <v>0.0221478255288758</v>
      </c>
      <c r="AP166" s="16">
        <f t="shared" si="71"/>
        <v>0.00150440626144846</v>
      </c>
      <c r="AQ166" s="12">
        <f t="shared" si="72"/>
        <v>4401621583.54</v>
      </c>
      <c r="AR166" s="12">
        <f t="shared" si="73"/>
        <v>2905757363.05</v>
      </c>
      <c r="AS166" s="12">
        <f>AR166-VLOOKUP(A166,[1]选股结果!$A$2:$BJ$3005,48,FALSE)*0.08</f>
        <v>2156979821.0164</v>
      </c>
      <c r="AT166" s="12">
        <f t="shared" si="54"/>
        <v>3927915760.57</v>
      </c>
      <c r="AU166" s="12">
        <f t="shared" si="55"/>
        <v>3379463186.02</v>
      </c>
      <c r="AV166" s="12">
        <f t="shared" si="56"/>
        <v>3344206150.06001</v>
      </c>
      <c r="AW166" s="12">
        <f t="shared" si="57"/>
        <v>3734799514.87002</v>
      </c>
      <c r="AX166" s="12">
        <f t="shared" si="58"/>
        <v>-22648107.74</v>
      </c>
      <c r="AY166" s="21">
        <f t="shared" si="59"/>
        <v>43141437393.06</v>
      </c>
    </row>
    <row r="167" spans="1:51">
      <c r="A167" s="5" t="s">
        <v>381</v>
      </c>
      <c r="B167" s="5" t="s">
        <v>382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60"/>
        <v>47624218468.35</v>
      </c>
      <c r="AF167" s="9">
        <f t="shared" si="61"/>
        <v>44777524825.26</v>
      </c>
      <c r="AG167" s="9">
        <f t="shared" si="62"/>
        <v>2503711858.62</v>
      </c>
      <c r="AH167" s="9">
        <f t="shared" si="63"/>
        <v>2566350227.47</v>
      </c>
      <c r="AI167" s="9">
        <f t="shared" si="64"/>
        <v>2254983618.13</v>
      </c>
      <c r="AJ167" s="12">
        <f t="shared" si="65"/>
        <v>9405138087.1</v>
      </c>
      <c r="AK167" s="16">
        <f t="shared" si="66"/>
        <v>0.197486455202419</v>
      </c>
      <c r="AL167" s="9">
        <f t="shared" si="67"/>
        <v>7053360388.21</v>
      </c>
      <c r="AM167" s="16">
        <f t="shared" si="68"/>
        <v>0.00352967825921835</v>
      </c>
      <c r="AN167" s="16">
        <f t="shared" si="69"/>
        <v>0.0605326320411086</v>
      </c>
      <c r="AO167" s="16">
        <f t="shared" si="70"/>
        <v>0.0140703057799326</v>
      </c>
      <c r="AP167" s="16">
        <f t="shared" si="71"/>
        <v>0.0642736947098515</v>
      </c>
      <c r="AQ167" s="12">
        <f t="shared" si="72"/>
        <v>2351777698.89</v>
      </c>
      <c r="AR167" s="12">
        <f t="shared" si="73"/>
        <v>2263955901.88</v>
      </c>
      <c r="AS167" s="12">
        <f>AR167-VLOOKUP(A167,[1]选股结果!$A$2:$BJ$3005,48,FALSE)*0.08</f>
        <v>-91861023.5176001</v>
      </c>
      <c r="AT167" s="12">
        <f t="shared" si="54"/>
        <v>2040411089.55</v>
      </c>
      <c r="AU167" s="12">
        <f t="shared" si="55"/>
        <v>2575322511.22</v>
      </c>
      <c r="AV167" s="12">
        <f t="shared" si="56"/>
        <v>2112342881.3</v>
      </c>
      <c r="AW167" s="12">
        <f t="shared" si="57"/>
        <v>2503711858.62</v>
      </c>
      <c r="AX167" s="12">
        <f t="shared" si="58"/>
        <v>28352899.72</v>
      </c>
      <c r="AY167" s="21">
        <f t="shared" si="59"/>
        <v>45001069637.59</v>
      </c>
    </row>
    <row r="168" spans="1:51">
      <c r="A168" s="5" t="s">
        <v>383</v>
      </c>
      <c r="B168" s="5" t="s">
        <v>384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60"/>
        <v>46793519000</v>
      </c>
      <c r="AF168" s="9">
        <f t="shared" si="61"/>
        <v>536866000</v>
      </c>
      <c r="AG168" s="9">
        <f t="shared" si="62"/>
        <v>38010562000</v>
      </c>
      <c r="AH168" s="9">
        <f t="shared" si="63"/>
        <v>38045868000</v>
      </c>
      <c r="AI168" s="9">
        <f t="shared" si="64"/>
        <v>33750355000</v>
      </c>
      <c r="AJ168" s="12">
        <f t="shared" si="65"/>
        <v>46793519000</v>
      </c>
      <c r="AK168" s="16">
        <f t="shared" si="66"/>
        <v>1</v>
      </c>
      <c r="AL168" s="9">
        <f t="shared" si="67"/>
        <v>501560000</v>
      </c>
      <c r="AM168" s="16">
        <f t="shared" si="68"/>
        <v>0.0114730845525852</v>
      </c>
      <c r="AN168" s="16">
        <f t="shared" si="69"/>
        <v>0</v>
      </c>
      <c r="AO168" s="16">
        <f t="shared" si="70"/>
        <v>0</v>
      </c>
      <c r="AP168" s="16">
        <f t="shared" si="71"/>
        <v>0</v>
      </c>
      <c r="AQ168" s="12">
        <f t="shared" si="72"/>
        <v>46291959000</v>
      </c>
      <c r="AR168" s="12">
        <f t="shared" si="73"/>
        <v>41996446000</v>
      </c>
      <c r="AS168" s="12">
        <f>AR168-VLOOKUP(A168,[1]选股结果!$A$2:$BJ$3005,48,FALSE)*0.08</f>
        <v>26862035600</v>
      </c>
      <c r="AT168" s="12">
        <f t="shared" si="54"/>
        <v>41996446000</v>
      </c>
      <c r="AU168" s="12">
        <f t="shared" si="55"/>
        <v>46291959000</v>
      </c>
      <c r="AV168" s="12">
        <f t="shared" si="56"/>
        <v>30062200000</v>
      </c>
      <c r="AW168" s="12">
        <f t="shared" si="57"/>
        <v>38010562000</v>
      </c>
      <c r="AX168" s="12">
        <f t="shared" si="58"/>
        <v>7948362000</v>
      </c>
      <c r="AY168" s="21">
        <f t="shared" si="59"/>
        <v>536866000</v>
      </c>
    </row>
    <row r="169" spans="1:51">
      <c r="A169" s="5" t="s">
        <v>385</v>
      </c>
      <c r="B169" s="5" t="s">
        <v>386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60"/>
        <v>46713891000</v>
      </c>
      <c r="AF169" s="9">
        <f t="shared" si="61"/>
        <v>46619720000</v>
      </c>
      <c r="AG169" s="9">
        <f t="shared" si="62"/>
        <v>218702000</v>
      </c>
      <c r="AH169" s="9">
        <f t="shared" si="63"/>
        <v>269685000</v>
      </c>
      <c r="AI169" s="9">
        <f t="shared" si="64"/>
        <v>139128000</v>
      </c>
      <c r="AJ169" s="12">
        <f t="shared" si="65"/>
        <v>2928667000</v>
      </c>
      <c r="AK169" s="16">
        <f t="shared" si="66"/>
        <v>0.062693707103097</v>
      </c>
      <c r="AL169" s="9">
        <f t="shared" si="67"/>
        <v>2192937000</v>
      </c>
      <c r="AM169" s="16">
        <f t="shared" si="68"/>
        <v>0.00299668892920951</v>
      </c>
      <c r="AN169" s="16">
        <f t="shared" si="69"/>
        <v>0.00117988458722053</v>
      </c>
      <c r="AO169" s="16">
        <f t="shared" si="70"/>
        <v>0.0310968529682102</v>
      </c>
      <c r="AP169" s="16">
        <f t="shared" si="71"/>
        <v>0.0123893768558051</v>
      </c>
      <c r="AQ169" s="12">
        <f t="shared" si="72"/>
        <v>735730000</v>
      </c>
      <c r="AR169" s="12">
        <f t="shared" si="73"/>
        <v>-2808000</v>
      </c>
      <c r="AS169" s="12">
        <f>AR169-VLOOKUP(A169,[1]选股结果!$A$2:$BJ$3005,48,FALSE)*0.08</f>
        <v>-598854240</v>
      </c>
      <c r="AT169" s="12">
        <f t="shared" si="54"/>
        <v>605173000</v>
      </c>
      <c r="AU169" s="12">
        <f t="shared" si="55"/>
        <v>127749000</v>
      </c>
      <c r="AV169" s="12">
        <f t="shared" si="56"/>
        <v>268830000</v>
      </c>
      <c r="AW169" s="12">
        <f t="shared" si="57"/>
        <v>218702000</v>
      </c>
      <c r="AX169" s="12">
        <f t="shared" si="58"/>
        <v>18940000</v>
      </c>
      <c r="AY169" s="21">
        <f t="shared" si="59"/>
        <v>46011739000</v>
      </c>
    </row>
    <row r="170" spans="1:51">
      <c r="A170" s="5" t="s">
        <v>387</v>
      </c>
      <c r="B170" s="5" t="s">
        <v>388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60"/>
        <v>46699736324.09</v>
      </c>
      <c r="AF170" s="9">
        <f t="shared" si="61"/>
        <v>39221660195.43</v>
      </c>
      <c r="AG170" s="9">
        <f t="shared" si="62"/>
        <v>7337684277.54</v>
      </c>
      <c r="AH170" s="9">
        <f t="shared" si="63"/>
        <v>7283435026.24</v>
      </c>
      <c r="AI170" s="9">
        <f t="shared" si="64"/>
        <v>6155943826.69</v>
      </c>
      <c r="AJ170" s="12">
        <f t="shared" si="65"/>
        <v>11940748473.55</v>
      </c>
      <c r="AK170" s="16">
        <f t="shared" si="66"/>
        <v>0.255691989151347</v>
      </c>
      <c r="AL170" s="9">
        <f t="shared" si="67"/>
        <v>4092644213.43</v>
      </c>
      <c r="AM170" s="16">
        <f t="shared" si="68"/>
        <v>0.00386577329081992</v>
      </c>
      <c r="AN170" s="16">
        <f t="shared" si="69"/>
        <v>0.0139399302195672</v>
      </c>
      <c r="AO170" s="16">
        <f t="shared" si="70"/>
        <v>0.0390876622339381</v>
      </c>
      <c r="AP170" s="16">
        <f t="shared" si="71"/>
        <v>0.0295525581130118</v>
      </c>
      <c r="AQ170" s="12">
        <f t="shared" si="72"/>
        <v>7848104260.12</v>
      </c>
      <c r="AR170" s="12">
        <f t="shared" si="73"/>
        <v>6294942566.11</v>
      </c>
      <c r="AS170" s="12">
        <f>AR170-VLOOKUP(A170,[1]选股结果!$A$2:$BJ$3005,48,FALSE)*0.08</f>
        <v>3474831800.6732</v>
      </c>
      <c r="AT170" s="12">
        <f t="shared" si="54"/>
        <v>6720613060.57</v>
      </c>
      <c r="AU170" s="12">
        <f t="shared" si="55"/>
        <v>7422433765.66</v>
      </c>
      <c r="AV170" s="12">
        <f t="shared" si="56"/>
        <v>7188256484.81999</v>
      </c>
      <c r="AW170" s="12">
        <f t="shared" si="57"/>
        <v>7337684277.54</v>
      </c>
      <c r="AX170" s="12">
        <f t="shared" si="58"/>
        <v>55583136.16</v>
      </c>
      <c r="AY170" s="21">
        <f t="shared" si="59"/>
        <v>38795989700.97</v>
      </c>
    </row>
    <row r="171" spans="1:51">
      <c r="A171" s="5" t="s">
        <v>389</v>
      </c>
      <c r="B171" s="5" t="s">
        <v>390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60"/>
        <v>46247086543.39</v>
      </c>
      <c r="AF171" s="9">
        <f t="shared" si="61"/>
        <v>44279608876.83</v>
      </c>
      <c r="AG171" s="9">
        <f t="shared" si="62"/>
        <v>1256877340.09</v>
      </c>
      <c r="AH171" s="9">
        <f t="shared" si="63"/>
        <v>1262571813.71</v>
      </c>
      <c r="AI171" s="9">
        <f t="shared" si="64"/>
        <v>1093703943.26</v>
      </c>
      <c r="AJ171" s="12">
        <f t="shared" si="65"/>
        <v>6079101726.88</v>
      </c>
      <c r="AK171" s="16">
        <f t="shared" si="66"/>
        <v>0.131448317748113</v>
      </c>
      <c r="AL171" s="9">
        <f t="shared" si="67"/>
        <v>4769028122.15</v>
      </c>
      <c r="AM171" s="16">
        <f t="shared" si="68"/>
        <v>0.00112471217578644</v>
      </c>
      <c r="AN171" s="16">
        <f t="shared" si="69"/>
        <v>0.0284259326443537</v>
      </c>
      <c r="AO171" s="16">
        <f t="shared" si="70"/>
        <v>0.0153417711382601</v>
      </c>
      <c r="AP171" s="16">
        <f t="shared" si="71"/>
        <v>0.0466906994263107</v>
      </c>
      <c r="AQ171" s="12">
        <f t="shared" si="72"/>
        <v>1310073604.73</v>
      </c>
      <c r="AR171" s="12">
        <f t="shared" si="73"/>
        <v>1265033937.07</v>
      </c>
      <c r="AS171" s="12">
        <f>AR171-VLOOKUP(A171,[1]选股结果!$A$2:$BJ$3005,48,FALSE)*0.08</f>
        <v>13660843.6539998</v>
      </c>
      <c r="AT171" s="12">
        <f t="shared" si="54"/>
        <v>1141205734.28</v>
      </c>
      <c r="AU171" s="12">
        <f t="shared" si="55"/>
        <v>1433901807.52</v>
      </c>
      <c r="AV171" s="12">
        <f t="shared" si="56"/>
        <v>915828663.159998</v>
      </c>
      <c r="AW171" s="12">
        <f t="shared" si="57"/>
        <v>1256877340.09</v>
      </c>
      <c r="AX171" s="12">
        <f t="shared" si="58"/>
        <v>130326368.2</v>
      </c>
      <c r="AY171" s="21">
        <f t="shared" si="59"/>
        <v>44403437079.62</v>
      </c>
    </row>
    <row r="172" spans="1:51">
      <c r="A172" s="5" t="s">
        <v>391</v>
      </c>
      <c r="B172" s="5" t="s">
        <v>392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60"/>
        <v>46218544640.38</v>
      </c>
      <c r="AF172" s="9">
        <f t="shared" si="61"/>
        <v>45165275695.55</v>
      </c>
      <c r="AG172" s="9">
        <f t="shared" si="62"/>
        <v>1023731592.59999</v>
      </c>
      <c r="AH172" s="9">
        <f t="shared" si="63"/>
        <v>1053735537.11999</v>
      </c>
      <c r="AI172" s="9">
        <f t="shared" si="64"/>
        <v>866349008.12999</v>
      </c>
      <c r="AJ172" s="12">
        <f t="shared" si="65"/>
        <v>4143556348.67</v>
      </c>
      <c r="AK172" s="16">
        <f t="shared" si="66"/>
        <v>0.0896513808669318</v>
      </c>
      <c r="AL172" s="9">
        <f t="shared" si="67"/>
        <v>2232329595.55</v>
      </c>
      <c r="AM172" s="16">
        <f t="shared" si="68"/>
        <v>0.00250524290933294</v>
      </c>
      <c r="AN172" s="16">
        <f t="shared" si="69"/>
        <v>0.0300971832073803</v>
      </c>
      <c r="AO172" s="16">
        <f t="shared" si="70"/>
        <v>0.0162234607003375</v>
      </c>
      <c r="AP172" s="16">
        <f t="shared" si="71"/>
        <v>8.98436727575388e-5</v>
      </c>
      <c r="AQ172" s="12">
        <f t="shared" si="72"/>
        <v>1911226753.12</v>
      </c>
      <c r="AR172" s="12">
        <f t="shared" si="73"/>
        <v>894366693.549998</v>
      </c>
      <c r="AS172" s="12">
        <f>AR172-VLOOKUP(A172,[1]选股结果!$A$2:$BJ$3005,48,FALSE)*0.08</f>
        <v>132625009.267598</v>
      </c>
      <c r="AT172" s="12">
        <f t="shared" si="54"/>
        <v>1723840224.13</v>
      </c>
      <c r="AU172" s="12">
        <f t="shared" si="55"/>
        <v>1081753222.54</v>
      </c>
      <c r="AV172" s="12">
        <f t="shared" si="56"/>
        <v>740842831.749999</v>
      </c>
      <c r="AW172" s="12">
        <f t="shared" si="57"/>
        <v>1023731592.59999</v>
      </c>
      <c r="AX172" s="12">
        <f t="shared" si="58"/>
        <v>90860209.21</v>
      </c>
      <c r="AY172" s="21">
        <f t="shared" si="59"/>
        <v>44335802164.97</v>
      </c>
    </row>
    <row r="173" spans="1:51">
      <c r="A173" s="5" t="s">
        <v>393</v>
      </c>
      <c r="B173" s="5" t="s">
        <v>394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60"/>
        <v>46121094328.02</v>
      </c>
      <c r="AF173" s="9">
        <f t="shared" si="61"/>
        <v>33308239351.88</v>
      </c>
      <c r="AG173" s="9">
        <f t="shared" si="62"/>
        <v>13008480397.52</v>
      </c>
      <c r="AH173" s="9">
        <f t="shared" si="63"/>
        <v>12979897313.44</v>
      </c>
      <c r="AI173" s="9">
        <f t="shared" si="64"/>
        <v>10770683461.25</v>
      </c>
      <c r="AJ173" s="12">
        <f t="shared" si="65"/>
        <v>20650903084.93</v>
      </c>
      <c r="AK173" s="16">
        <f t="shared" si="66"/>
        <v>0.447753969974297</v>
      </c>
      <c r="AL173" s="9">
        <f t="shared" si="67"/>
        <v>2766400466.93</v>
      </c>
      <c r="AM173" s="16">
        <f t="shared" si="68"/>
        <v>0.0102169414725644</v>
      </c>
      <c r="AN173" s="16">
        <f t="shared" si="69"/>
        <v>0.00106591804631429</v>
      </c>
      <c r="AO173" s="16">
        <f t="shared" si="70"/>
        <v>0.0308801385988523</v>
      </c>
      <c r="AP173" s="16">
        <f t="shared" si="71"/>
        <v>0.0171929234000906</v>
      </c>
      <c r="AQ173" s="12">
        <f t="shared" si="72"/>
        <v>17884502618</v>
      </c>
      <c r="AR173" s="12">
        <f t="shared" si="73"/>
        <v>10574800712.27</v>
      </c>
      <c r="AS173" s="12">
        <f>AR173-VLOOKUP(A173,[1]选股结果!$A$2:$BJ$3005,48,FALSE)*0.08</f>
        <v>4601103058.302</v>
      </c>
      <c r="AT173" s="12">
        <f t="shared" si="54"/>
        <v>15675288765.81</v>
      </c>
      <c r="AU173" s="12">
        <f t="shared" si="55"/>
        <v>12784014564.46</v>
      </c>
      <c r="AV173" s="12">
        <f t="shared" si="56"/>
        <v>12516232394.27</v>
      </c>
      <c r="AW173" s="12">
        <f t="shared" si="57"/>
        <v>13008480397.52</v>
      </c>
      <c r="AX173" s="12">
        <f t="shared" si="58"/>
        <v>13637233.5</v>
      </c>
      <c r="AY173" s="21">
        <f t="shared" si="59"/>
        <v>28207751298.34</v>
      </c>
    </row>
    <row r="174" spans="1:51">
      <c r="A174" s="5" t="s">
        <v>395</v>
      </c>
      <c r="B174" s="5" t="s">
        <v>396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60"/>
        <v>45918012756.54</v>
      </c>
      <c r="AF174" s="9">
        <f t="shared" si="61"/>
        <v>41075492796.41</v>
      </c>
      <c r="AG174" s="9">
        <f t="shared" si="62"/>
        <v>4698755029.16</v>
      </c>
      <c r="AH174" s="9">
        <f t="shared" si="63"/>
        <v>4650529800.33</v>
      </c>
      <c r="AI174" s="9">
        <f t="shared" si="64"/>
        <v>3447934521.47</v>
      </c>
      <c r="AJ174" s="12">
        <f t="shared" si="65"/>
        <v>11413542668.02</v>
      </c>
      <c r="AK174" s="16">
        <f t="shared" si="66"/>
        <v>0.248563515336242</v>
      </c>
      <c r="AL174" s="9">
        <f t="shared" si="67"/>
        <v>5709619486.73</v>
      </c>
      <c r="AM174" s="16">
        <f t="shared" si="68"/>
        <v>0.0414294775223924</v>
      </c>
      <c r="AN174" s="16">
        <f t="shared" si="69"/>
        <v>0.0385489699076293</v>
      </c>
      <c r="AO174" s="16">
        <f t="shared" si="70"/>
        <v>0.0423811675600623</v>
      </c>
      <c r="AP174" s="16">
        <f t="shared" si="71"/>
        <v>0</v>
      </c>
      <c r="AQ174" s="12">
        <f t="shared" si="72"/>
        <v>5703923181.29</v>
      </c>
      <c r="AR174" s="12">
        <f t="shared" si="73"/>
        <v>3548815556.54</v>
      </c>
      <c r="AS174" s="12">
        <f>AR174-VLOOKUP(A174,[1]选股结果!$A$2:$BJ$3005,48,FALSE)*0.08</f>
        <v>-451238296.8928</v>
      </c>
      <c r="AT174" s="12">
        <f t="shared" si="54"/>
        <v>4501327902.43001</v>
      </c>
      <c r="AU174" s="12">
        <f t="shared" si="55"/>
        <v>4751410835.4</v>
      </c>
      <c r="AV174" s="12">
        <f t="shared" si="56"/>
        <v>4417318843.33001</v>
      </c>
      <c r="AW174" s="12">
        <f t="shared" si="57"/>
        <v>4698755029.16</v>
      </c>
      <c r="AX174" s="12">
        <f t="shared" si="58"/>
        <v>-56699126.65</v>
      </c>
      <c r="AY174" s="21">
        <f t="shared" si="59"/>
        <v>40122980450.52</v>
      </c>
    </row>
    <row r="175" spans="1:51">
      <c r="A175" s="5" t="s">
        <v>397</v>
      </c>
      <c r="B175" s="5" t="s">
        <v>398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60"/>
        <v>44748224461.07</v>
      </c>
      <c r="AF175" s="9">
        <f t="shared" si="61"/>
        <v>44938901141.49</v>
      </c>
      <c r="AG175" s="9">
        <f t="shared" si="62"/>
        <v>184340587.469994</v>
      </c>
      <c r="AH175" s="9">
        <f t="shared" si="63"/>
        <v>175766614.019994</v>
      </c>
      <c r="AI175" s="9">
        <f t="shared" si="64"/>
        <v>176686915.199994</v>
      </c>
      <c r="AJ175" s="12">
        <f t="shared" si="65"/>
        <v>4815581056.21</v>
      </c>
      <c r="AK175" s="16">
        <f t="shared" si="66"/>
        <v>0.107615019684177</v>
      </c>
      <c r="AL175" s="9">
        <f t="shared" si="67"/>
        <v>4954383407.85</v>
      </c>
      <c r="AM175" s="16">
        <f t="shared" si="68"/>
        <v>0.00691781419884739</v>
      </c>
      <c r="AN175" s="16">
        <f t="shared" si="69"/>
        <v>0.042440779339574</v>
      </c>
      <c r="AO175" s="16">
        <f t="shared" si="70"/>
        <v>0.0315191367480299</v>
      </c>
      <c r="AP175" s="16">
        <f t="shared" si="71"/>
        <v>0.0286116261018099</v>
      </c>
      <c r="AQ175" s="12">
        <f t="shared" si="72"/>
        <v>-138802351.640001</v>
      </c>
      <c r="AR175" s="12">
        <f t="shared" si="73"/>
        <v>-244685491.330001</v>
      </c>
      <c r="AS175" s="12">
        <f>AR175-VLOOKUP(A175,[1]选股结果!$A$2:$BJ$3005,48,FALSE)*0.08</f>
        <v>-1510199135.294</v>
      </c>
      <c r="AT175" s="12">
        <f t="shared" si="54"/>
        <v>-137882050.460001</v>
      </c>
      <c r="AU175" s="12">
        <f t="shared" si="55"/>
        <v>-245605792.510001</v>
      </c>
      <c r="AV175" s="12">
        <f t="shared" si="56"/>
        <v>-538128124.590001</v>
      </c>
      <c r="AW175" s="12">
        <f t="shared" si="57"/>
        <v>184340587.469994</v>
      </c>
      <c r="AX175" s="12">
        <f t="shared" si="58"/>
        <v>112738189.53</v>
      </c>
      <c r="AY175" s="21">
        <f t="shared" si="59"/>
        <v>44832097700.62</v>
      </c>
    </row>
    <row r="176" spans="1:51">
      <c r="A176" s="5" t="s">
        <v>399</v>
      </c>
      <c r="B176" s="5" t="s">
        <v>400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60"/>
        <v>43929920623.28</v>
      </c>
      <c r="AF176" s="9">
        <f t="shared" si="61"/>
        <v>41814723387.39</v>
      </c>
      <c r="AG176" s="9">
        <f t="shared" si="62"/>
        <v>2745470335.79001</v>
      </c>
      <c r="AH176" s="9">
        <f t="shared" si="63"/>
        <v>2754943432.91001</v>
      </c>
      <c r="AI176" s="9">
        <f t="shared" si="64"/>
        <v>1817811466.84001</v>
      </c>
      <c r="AJ176" s="12">
        <f t="shared" si="65"/>
        <v>7542327432.19</v>
      </c>
      <c r="AK176" s="16">
        <f t="shared" si="66"/>
        <v>0.17168998543997</v>
      </c>
      <c r="AL176" s="9">
        <f t="shared" si="67"/>
        <v>3595270661.15</v>
      </c>
      <c r="AM176" s="16">
        <f t="shared" si="68"/>
        <v>0.0379331386794475</v>
      </c>
      <c r="AN176" s="16">
        <f t="shared" si="69"/>
        <v>0.0244011802238937</v>
      </c>
      <c r="AO176" s="16">
        <f t="shared" si="70"/>
        <v>0.0197223683641455</v>
      </c>
      <c r="AP176" s="16">
        <f t="shared" si="71"/>
        <v>0</v>
      </c>
      <c r="AQ176" s="12">
        <f t="shared" si="72"/>
        <v>3947056771.04</v>
      </c>
      <c r="AR176" s="12">
        <f t="shared" si="73"/>
        <v>1187538366.94</v>
      </c>
      <c r="AS176" s="12">
        <f>AR176-VLOOKUP(A176,[1]选股结果!$A$2:$BJ$3005,48,FALSE)*0.08</f>
        <v>-1302005453.9568</v>
      </c>
      <c r="AT176" s="12">
        <f t="shared" si="54"/>
        <v>3009924804.97</v>
      </c>
      <c r="AU176" s="12">
        <f t="shared" si="55"/>
        <v>2124670333.01</v>
      </c>
      <c r="AV176" s="12">
        <f t="shared" si="56"/>
        <v>1383879080.48</v>
      </c>
      <c r="AW176" s="12">
        <f t="shared" si="57"/>
        <v>2745470335.79001</v>
      </c>
      <c r="AX176" s="12">
        <f t="shared" si="58"/>
        <v>438185119.01</v>
      </c>
      <c r="AY176" s="21">
        <f t="shared" si="59"/>
        <v>39992336949.36</v>
      </c>
    </row>
    <row r="177" spans="1:51">
      <c r="A177" s="5" t="s">
        <v>401</v>
      </c>
      <c r="B177" s="5" t="s">
        <v>402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60"/>
        <v>43358749981.91</v>
      </c>
      <c r="AF177" s="9">
        <f t="shared" si="61"/>
        <v>42819481308.27</v>
      </c>
      <c r="AG177" s="9">
        <f t="shared" si="62"/>
        <v>379413125.049999</v>
      </c>
      <c r="AH177" s="9">
        <f t="shared" si="63"/>
        <v>390750377.949999</v>
      </c>
      <c r="AI177" s="9">
        <f t="shared" si="64"/>
        <v>344658492.589999</v>
      </c>
      <c r="AJ177" s="12">
        <f t="shared" si="65"/>
        <v>1935303779.34</v>
      </c>
      <c r="AK177" s="16">
        <f t="shared" si="66"/>
        <v>0.0446346765104493</v>
      </c>
      <c r="AL177" s="9">
        <f t="shared" si="67"/>
        <v>962023030.48</v>
      </c>
      <c r="AM177" s="16">
        <f t="shared" si="68"/>
        <v>0.00331537703900539</v>
      </c>
      <c r="AN177" s="16">
        <f t="shared" si="69"/>
        <v>0.000237550218682441</v>
      </c>
      <c r="AO177" s="16">
        <f t="shared" si="70"/>
        <v>0.0176503646638636</v>
      </c>
      <c r="AP177" s="16">
        <f t="shared" si="71"/>
        <v>0.00107506763985235</v>
      </c>
      <c r="AQ177" s="12">
        <f t="shared" si="72"/>
        <v>973280748.860004</v>
      </c>
      <c r="AR177" s="12">
        <f t="shared" si="73"/>
        <v>497115580.030004</v>
      </c>
      <c r="AS177" s="12">
        <f>AR177-VLOOKUP(A177,[1]选股结果!$A$2:$BJ$3005,48,FALSE)*0.08</f>
        <v>-332505111.394796</v>
      </c>
      <c r="AT177" s="12">
        <f t="shared" si="54"/>
        <v>927188863.500004</v>
      </c>
      <c r="AU177" s="12">
        <f t="shared" si="55"/>
        <v>543207465.390004</v>
      </c>
      <c r="AV177" s="12">
        <f t="shared" si="56"/>
        <v>409537334.390004</v>
      </c>
      <c r="AW177" s="12">
        <f t="shared" si="57"/>
        <v>379413125.049999</v>
      </c>
      <c r="AX177" s="12">
        <f t="shared" si="58"/>
        <v>-16097490.52</v>
      </c>
      <c r="AY177" s="21">
        <f t="shared" si="59"/>
        <v>42389408024.8</v>
      </c>
    </row>
    <row r="178" spans="1:51">
      <c r="A178" s="5" t="s">
        <v>403</v>
      </c>
      <c r="B178" s="5" t="s">
        <v>404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60"/>
        <v>43317765932.33</v>
      </c>
      <c r="AF178" s="9">
        <f t="shared" si="61"/>
        <v>42210346918.26</v>
      </c>
      <c r="AG178" s="9">
        <f t="shared" si="62"/>
        <v>1018811518.01001</v>
      </c>
      <c r="AH178" s="9">
        <f t="shared" si="63"/>
        <v>1026036282.10001</v>
      </c>
      <c r="AI178" s="9">
        <f t="shared" si="64"/>
        <v>814917334.30001</v>
      </c>
      <c r="AJ178" s="12">
        <f t="shared" si="65"/>
        <v>2032243168.36</v>
      </c>
      <c r="AK178" s="16">
        <f t="shared" si="66"/>
        <v>0.0469147732949738</v>
      </c>
      <c r="AL178" s="9">
        <f t="shared" si="67"/>
        <v>907042616.44</v>
      </c>
      <c r="AM178" s="16">
        <f t="shared" si="68"/>
        <v>0.00186000028893148</v>
      </c>
      <c r="AN178" s="16">
        <f t="shared" si="69"/>
        <v>0.00814159403213318</v>
      </c>
      <c r="AO178" s="16">
        <f t="shared" si="70"/>
        <v>0.0105957679760543</v>
      </c>
      <c r="AP178" s="16">
        <f t="shared" si="71"/>
        <v>0.000355989450704586</v>
      </c>
      <c r="AQ178" s="12">
        <f t="shared" si="72"/>
        <v>1125200551.92</v>
      </c>
      <c r="AR178" s="12">
        <f t="shared" si="73"/>
        <v>896909836.340001</v>
      </c>
      <c r="AS178" s="12">
        <f>AR178-VLOOKUP(A178,[1]选股结果!$A$2:$BJ$3005,48,FALSE)*0.08</f>
        <v>297305173.364801</v>
      </c>
      <c r="AT178" s="12">
        <f t="shared" si="54"/>
        <v>914081604.120001</v>
      </c>
      <c r="AU178" s="12">
        <f t="shared" si="55"/>
        <v>1108028784.14</v>
      </c>
      <c r="AV178" s="12">
        <f t="shared" si="56"/>
        <v>978006834.270001</v>
      </c>
      <c r="AW178" s="12">
        <f t="shared" si="57"/>
        <v>1018811518.01001</v>
      </c>
      <c r="AX178" s="12">
        <f t="shared" si="58"/>
        <v>-72775898.19</v>
      </c>
      <c r="AY178" s="21">
        <f t="shared" si="59"/>
        <v>42193175150.48</v>
      </c>
    </row>
    <row r="179" spans="1:51">
      <c r="A179" s="5" t="s">
        <v>405</v>
      </c>
      <c r="B179" s="5" t="s">
        <v>406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60"/>
        <v>43214412721.9</v>
      </c>
      <c r="AF179" s="9">
        <f t="shared" si="61"/>
        <v>40926841700.04</v>
      </c>
      <c r="AG179" s="9">
        <f t="shared" si="62"/>
        <v>2160605949.71001</v>
      </c>
      <c r="AH179" s="9">
        <f t="shared" si="63"/>
        <v>2150041084.93001</v>
      </c>
      <c r="AI179" s="9">
        <f t="shared" si="64"/>
        <v>1838114347.08001</v>
      </c>
      <c r="AJ179" s="12">
        <f t="shared" si="65"/>
        <v>4144383381.58</v>
      </c>
      <c r="AK179" s="16">
        <f t="shared" si="66"/>
        <v>0.0959028046557192</v>
      </c>
      <c r="AL179" s="9">
        <f t="shared" si="67"/>
        <v>1373574061.04</v>
      </c>
      <c r="AM179" s="16">
        <f t="shared" si="68"/>
        <v>0.00481665365764684</v>
      </c>
      <c r="AN179" s="16">
        <f t="shared" si="69"/>
        <v>0.00179330790351633</v>
      </c>
      <c r="AO179" s="16">
        <f t="shared" si="70"/>
        <v>0.0223773415819194</v>
      </c>
      <c r="AP179" s="16">
        <f t="shared" si="71"/>
        <v>0.00238077914588576</v>
      </c>
      <c r="AQ179" s="12">
        <f t="shared" si="72"/>
        <v>2770809320.54</v>
      </c>
      <c r="AR179" s="12">
        <f t="shared" si="73"/>
        <v>1957623477.3</v>
      </c>
      <c r="AS179" s="12">
        <f>AR179-VLOOKUP(A179,[1]选股结果!$A$2:$BJ$3005,48,FALSE)*0.08</f>
        <v>775447349.8168</v>
      </c>
      <c r="AT179" s="12">
        <f t="shared" si="54"/>
        <v>2458882582.69</v>
      </c>
      <c r="AU179" s="12">
        <f t="shared" si="55"/>
        <v>2269550215.15</v>
      </c>
      <c r="AV179" s="12">
        <f t="shared" si="56"/>
        <v>2223758631.07</v>
      </c>
      <c r="AW179" s="12">
        <f t="shared" si="57"/>
        <v>2160605949.71001</v>
      </c>
      <c r="AX179" s="12">
        <f t="shared" si="58"/>
        <v>-129722360.05</v>
      </c>
      <c r="AY179" s="21">
        <f t="shared" si="59"/>
        <v>40425582594.65</v>
      </c>
    </row>
    <row r="180" spans="1:51">
      <c r="A180" s="5" t="s">
        <v>407</v>
      </c>
      <c r="B180" s="5" t="s">
        <v>408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60"/>
        <v>42238529756.03</v>
      </c>
      <c r="AF180" s="9">
        <f t="shared" si="61"/>
        <v>39556367859.88</v>
      </c>
      <c r="AG180" s="9">
        <f t="shared" si="62"/>
        <v>3018460794.00001</v>
      </c>
      <c r="AH180" s="9">
        <f t="shared" si="63"/>
        <v>3043746165.98001</v>
      </c>
      <c r="AI180" s="9">
        <f t="shared" si="64"/>
        <v>2664118194.50001</v>
      </c>
      <c r="AJ180" s="12">
        <f t="shared" si="65"/>
        <v>6265667262.29</v>
      </c>
      <c r="AK180" s="16">
        <f t="shared" si="66"/>
        <v>0.148340088977541</v>
      </c>
      <c r="AL180" s="9">
        <f t="shared" si="67"/>
        <v>2668822743.79</v>
      </c>
      <c r="AM180" s="16">
        <f t="shared" si="68"/>
        <v>0.00685743149543811</v>
      </c>
      <c r="AN180" s="16">
        <f t="shared" si="69"/>
        <v>0.0371894118830154</v>
      </c>
      <c r="AO180" s="16">
        <f t="shared" si="70"/>
        <v>0.0187316095365997</v>
      </c>
      <c r="AP180" s="16">
        <f t="shared" si="71"/>
        <v>0.00103604838124728</v>
      </c>
      <c r="AQ180" s="12">
        <f t="shared" si="72"/>
        <v>3596844518.5</v>
      </c>
      <c r="AR180" s="12">
        <f t="shared" si="73"/>
        <v>2329141892.75</v>
      </c>
      <c r="AS180" s="12">
        <f>AR180-VLOOKUP(A180,[1]选股结果!$A$2:$BJ$3005,48,FALSE)*0.08</f>
        <v>325774030.39</v>
      </c>
      <c r="AT180" s="12">
        <f t="shared" si="54"/>
        <v>3217216547.02</v>
      </c>
      <c r="AU180" s="12">
        <f t="shared" si="55"/>
        <v>2708769864.23</v>
      </c>
      <c r="AV180" s="12">
        <f t="shared" si="56"/>
        <v>2685121299.18</v>
      </c>
      <c r="AW180" s="12">
        <f t="shared" si="57"/>
        <v>3018460794.00001</v>
      </c>
      <c r="AX180" s="12">
        <f t="shared" si="58"/>
        <v>-82382085.79</v>
      </c>
      <c r="AY180" s="21">
        <f t="shared" si="59"/>
        <v>38668293205.61</v>
      </c>
    </row>
    <row r="181" spans="1:51">
      <c r="A181" s="5" t="s">
        <v>409</v>
      </c>
      <c r="B181" s="5" t="s">
        <v>410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60"/>
        <v>42046826825.4</v>
      </c>
      <c r="AF181" s="9">
        <f t="shared" si="61"/>
        <v>39368813212.88</v>
      </c>
      <c r="AG181" s="9">
        <f t="shared" si="62"/>
        <v>2786665791.3</v>
      </c>
      <c r="AH181" s="9">
        <f t="shared" si="63"/>
        <v>2721169821.58</v>
      </c>
      <c r="AI181" s="9">
        <f t="shared" si="64"/>
        <v>2008421437.62</v>
      </c>
      <c r="AJ181" s="12">
        <f t="shared" si="65"/>
        <v>4486781674.16</v>
      </c>
      <c r="AK181" s="16">
        <f t="shared" si="66"/>
        <v>0.106709162448606</v>
      </c>
      <c r="AL181" s="9">
        <f t="shared" si="67"/>
        <v>1583779393.7</v>
      </c>
      <c r="AM181" s="16">
        <f t="shared" si="68"/>
        <v>0.00861594245064779</v>
      </c>
      <c r="AN181" s="16">
        <f t="shared" si="69"/>
        <v>0.00710585745437302</v>
      </c>
      <c r="AO181" s="16">
        <f t="shared" si="70"/>
        <v>0.0131339203065949</v>
      </c>
      <c r="AP181" s="16">
        <f t="shared" si="71"/>
        <v>0.00725364103256794</v>
      </c>
      <c r="AQ181" s="12">
        <f t="shared" si="72"/>
        <v>2903002280.46</v>
      </c>
      <c r="AR181" s="12">
        <f t="shared" si="73"/>
        <v>1899769893.87</v>
      </c>
      <c r="AS181" s="12">
        <f>AR181-VLOOKUP(A181,[1]选股结果!$A$2:$BJ$3005,48,FALSE)*0.08</f>
        <v>24178699.8164001</v>
      </c>
      <c r="AT181" s="12">
        <f t="shared" si="54"/>
        <v>2190253896.5</v>
      </c>
      <c r="AU181" s="12">
        <f t="shared" si="55"/>
        <v>2612518277.83</v>
      </c>
      <c r="AV181" s="12">
        <f t="shared" si="56"/>
        <v>2430390435.9</v>
      </c>
      <c r="AW181" s="12">
        <f t="shared" si="57"/>
        <v>2786665791.3</v>
      </c>
      <c r="AX181" s="12">
        <f t="shared" si="58"/>
        <v>4562942.95999998</v>
      </c>
      <c r="AY181" s="21">
        <f t="shared" si="59"/>
        <v>39078329210.25</v>
      </c>
    </row>
    <row r="182" spans="1:51">
      <c r="A182" s="5" t="s">
        <v>411</v>
      </c>
      <c r="B182" s="5" t="s">
        <v>412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60"/>
        <v>41455916000</v>
      </c>
      <c r="AF182" s="9">
        <f t="shared" si="61"/>
        <v>437473000</v>
      </c>
      <c r="AG182" s="9">
        <f t="shared" si="62"/>
        <v>32153516000</v>
      </c>
      <c r="AH182" s="9">
        <f t="shared" si="63"/>
        <v>32148753000</v>
      </c>
      <c r="AI182" s="9">
        <f t="shared" si="64"/>
        <v>30975657000</v>
      </c>
      <c r="AJ182" s="12">
        <f t="shared" si="65"/>
        <v>41455916000</v>
      </c>
      <c r="AK182" s="16">
        <f t="shared" si="66"/>
        <v>1</v>
      </c>
      <c r="AL182" s="9">
        <f t="shared" si="67"/>
        <v>442236000</v>
      </c>
      <c r="AM182" s="16">
        <f t="shared" si="68"/>
        <v>0.0105527278663919</v>
      </c>
      <c r="AN182" s="16">
        <f t="shared" si="69"/>
        <v>0</v>
      </c>
      <c r="AO182" s="16">
        <f t="shared" si="70"/>
        <v>0</v>
      </c>
      <c r="AP182" s="16">
        <f t="shared" si="71"/>
        <v>0</v>
      </c>
      <c r="AQ182" s="12">
        <f t="shared" si="72"/>
        <v>41013680000</v>
      </c>
      <c r="AR182" s="12">
        <f t="shared" si="73"/>
        <v>39840584000</v>
      </c>
      <c r="AS182" s="12">
        <f>AR182-VLOOKUP(A182,[1]选股结果!$A$2:$BJ$3005,48,FALSE)*0.08</f>
        <v>23776286000</v>
      </c>
      <c r="AT182" s="12">
        <f t="shared" si="54"/>
        <v>39840584000</v>
      </c>
      <c r="AU182" s="12">
        <f t="shared" si="55"/>
        <v>41013680000</v>
      </c>
      <c r="AV182" s="12">
        <f t="shared" si="56"/>
        <v>25760155000</v>
      </c>
      <c r="AW182" s="12">
        <f t="shared" si="57"/>
        <v>32153516000</v>
      </c>
      <c r="AX182" s="12">
        <f t="shared" si="58"/>
        <v>6393361000</v>
      </c>
      <c r="AY182" s="21">
        <f t="shared" si="59"/>
        <v>437473000</v>
      </c>
    </row>
    <row r="183" spans="1:51">
      <c r="A183" s="5" t="s">
        <v>413</v>
      </c>
      <c r="B183" s="5" t="s">
        <v>414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60"/>
        <v>41332808601.98</v>
      </c>
      <c r="AF183" s="9">
        <f t="shared" si="61"/>
        <v>39225688771.03</v>
      </c>
      <c r="AG183" s="9">
        <f t="shared" si="62"/>
        <v>5247231628.53</v>
      </c>
      <c r="AH183" s="9">
        <f t="shared" si="63"/>
        <v>5233660301.77</v>
      </c>
      <c r="AI183" s="9">
        <f t="shared" si="64"/>
        <v>3064791701.84</v>
      </c>
      <c r="AJ183" s="12">
        <f t="shared" si="65"/>
        <v>7247837320.51</v>
      </c>
      <c r="AK183" s="16">
        <f t="shared" si="66"/>
        <v>0.175353129043421</v>
      </c>
      <c r="AL183" s="9">
        <f t="shared" si="67"/>
        <v>6336393970.26</v>
      </c>
      <c r="AM183" s="16">
        <f t="shared" si="68"/>
        <v>0.0309894655655856</v>
      </c>
      <c r="AN183" s="16">
        <f t="shared" si="69"/>
        <v>0.0417975510790051</v>
      </c>
      <c r="AO183" s="16">
        <f t="shared" si="70"/>
        <v>0.037908379514644</v>
      </c>
      <c r="AP183" s="16">
        <f t="shared" si="71"/>
        <v>0.00236173049913002</v>
      </c>
      <c r="AQ183" s="12">
        <f t="shared" si="72"/>
        <v>911443350.250003</v>
      </c>
      <c r="AR183" s="12">
        <f t="shared" si="73"/>
        <v>-1725174161.98</v>
      </c>
      <c r="AS183" s="12">
        <f>AR183-VLOOKUP(A183,[1]选股结果!$A$2:$BJ$3005,48,FALSE)*0.08</f>
        <v>-4205502422.7264</v>
      </c>
      <c r="AT183" s="12">
        <f t="shared" si="54"/>
        <v>-1257425249.68</v>
      </c>
      <c r="AU183" s="12">
        <f t="shared" si="55"/>
        <v>443694437.950003</v>
      </c>
      <c r="AV183" s="12">
        <f t="shared" si="56"/>
        <v>361381930.590003</v>
      </c>
      <c r="AW183" s="12">
        <f t="shared" si="57"/>
        <v>5247231628.53</v>
      </c>
      <c r="AX183" s="12">
        <f t="shared" si="58"/>
        <v>3499465868.16</v>
      </c>
      <c r="AY183" s="21">
        <f t="shared" si="59"/>
        <v>38757939858.73</v>
      </c>
    </row>
    <row r="184" spans="1:51">
      <c r="A184" s="5" t="s">
        <v>415</v>
      </c>
      <c r="B184" s="5" t="s">
        <v>416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60"/>
        <v>41032392375.62</v>
      </c>
      <c r="AF184" s="9">
        <f t="shared" si="61"/>
        <v>38869556502.49</v>
      </c>
      <c r="AG184" s="9">
        <f t="shared" si="62"/>
        <v>2187866493.9</v>
      </c>
      <c r="AH184" s="9">
        <f t="shared" si="63"/>
        <v>2063938182.91</v>
      </c>
      <c r="AI184" s="9">
        <f t="shared" si="64"/>
        <v>1647516869.77</v>
      </c>
      <c r="AJ184" s="12">
        <f t="shared" si="65"/>
        <v>4710895775.22</v>
      </c>
      <c r="AK184" s="16">
        <f t="shared" si="66"/>
        <v>0.114809191043393</v>
      </c>
      <c r="AL184" s="9">
        <f t="shared" si="67"/>
        <v>2424513631.69</v>
      </c>
      <c r="AM184" s="16">
        <f t="shared" si="68"/>
        <v>0.0118346756877995</v>
      </c>
      <c r="AN184" s="16">
        <f t="shared" si="69"/>
        <v>0.0013340561337224</v>
      </c>
      <c r="AO184" s="16">
        <f t="shared" si="70"/>
        <v>0.0332109323898375</v>
      </c>
      <c r="AP184" s="16">
        <f t="shared" si="71"/>
        <v>0.00835709220537055</v>
      </c>
      <c r="AQ184" s="12">
        <f t="shared" si="72"/>
        <v>2286382143.53</v>
      </c>
      <c r="AR184" s="12">
        <f t="shared" si="73"/>
        <v>1567880994.96</v>
      </c>
      <c r="AS184" s="12">
        <f>AR184-VLOOKUP(A184,[1]选股结果!$A$2:$BJ$3005,48,FALSE)*0.08</f>
        <v>-407225209.4</v>
      </c>
      <c r="AT184" s="12">
        <f t="shared" si="54"/>
        <v>1869960830.39</v>
      </c>
      <c r="AU184" s="12">
        <f t="shared" si="55"/>
        <v>1984302308.1</v>
      </c>
      <c r="AV184" s="12">
        <f t="shared" si="56"/>
        <v>2082210656.57</v>
      </c>
      <c r="AW184" s="12">
        <f t="shared" si="57"/>
        <v>2187866493.9</v>
      </c>
      <c r="AX184" s="12">
        <f t="shared" si="58"/>
        <v>-14729422.73</v>
      </c>
      <c r="AY184" s="21">
        <f t="shared" si="59"/>
        <v>38567476667.06</v>
      </c>
    </row>
    <row r="185" spans="1:51">
      <c r="A185" s="5" t="s">
        <v>417</v>
      </c>
      <c r="B185" s="5" t="s">
        <v>418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60"/>
        <v>40448219538.21</v>
      </c>
      <c r="AF185" s="9">
        <f t="shared" si="61"/>
        <v>21614585424.27</v>
      </c>
      <c r="AG185" s="9">
        <f t="shared" si="62"/>
        <v>24123967684.74</v>
      </c>
      <c r="AH185" s="9">
        <f t="shared" si="63"/>
        <v>23805748916.14</v>
      </c>
      <c r="AI185" s="9">
        <f t="shared" si="64"/>
        <v>19723472792.63</v>
      </c>
      <c r="AJ185" s="12">
        <f t="shared" si="65"/>
        <v>24198341546.78</v>
      </c>
      <c r="AK185" s="16">
        <f t="shared" si="66"/>
        <v>0.598254801399124</v>
      </c>
      <c r="AL185" s="9">
        <f t="shared" si="67"/>
        <v>2066638990.71</v>
      </c>
      <c r="AM185" s="16">
        <f t="shared" si="68"/>
        <v>0.0191486142760457</v>
      </c>
      <c r="AN185" s="16">
        <f t="shared" si="69"/>
        <v>0.00252795377565153</v>
      </c>
      <c r="AO185" s="16">
        <f t="shared" si="70"/>
        <v>0.0211693751719064</v>
      </c>
      <c r="AP185" s="16">
        <f t="shared" si="71"/>
        <v>0.000409200554658888</v>
      </c>
      <c r="AQ185" s="12">
        <f t="shared" si="72"/>
        <v>22131702556.07</v>
      </c>
      <c r="AR185" s="12">
        <f t="shared" si="73"/>
        <v>14434312551.42</v>
      </c>
      <c r="AS185" s="12">
        <f>AR185-VLOOKUP(A185,[1]选股结果!$A$2:$BJ$3005,48,FALSE)*0.08</f>
        <v>375005761.539999</v>
      </c>
      <c r="AT185" s="12">
        <f t="shared" si="54"/>
        <v>18049426432.56</v>
      </c>
      <c r="AU185" s="12">
        <f t="shared" si="55"/>
        <v>18516588674.93</v>
      </c>
      <c r="AV185" s="12">
        <f t="shared" si="56"/>
        <v>18831988769.41</v>
      </c>
      <c r="AW185" s="12">
        <f t="shared" si="57"/>
        <v>24123967684.74</v>
      </c>
      <c r="AX185" s="12">
        <f t="shared" si="58"/>
        <v>2079812706.69</v>
      </c>
      <c r="AY185" s="21">
        <f t="shared" si="59"/>
        <v>17999471543.13</v>
      </c>
    </row>
    <row r="186" spans="1:51">
      <c r="A186" s="5" t="s">
        <v>419</v>
      </c>
      <c r="B186" s="5" t="s">
        <v>420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60"/>
        <v>40416000000</v>
      </c>
      <c r="AF186" s="9">
        <f t="shared" si="61"/>
        <v>635000000</v>
      </c>
      <c r="AG186" s="9">
        <f t="shared" si="62"/>
        <v>28924000000</v>
      </c>
      <c r="AH186" s="9">
        <f t="shared" si="63"/>
        <v>28955000000</v>
      </c>
      <c r="AI186" s="9">
        <f t="shared" si="64"/>
        <v>27152000000</v>
      </c>
      <c r="AJ186" s="12">
        <f t="shared" si="65"/>
        <v>40416000000</v>
      </c>
      <c r="AK186" s="16">
        <f t="shared" si="66"/>
        <v>1</v>
      </c>
      <c r="AL186" s="9">
        <f t="shared" si="67"/>
        <v>604000000</v>
      </c>
      <c r="AM186" s="16">
        <f t="shared" si="68"/>
        <v>0.0157115993665875</v>
      </c>
      <c r="AN186" s="16">
        <f t="shared" si="69"/>
        <v>0</v>
      </c>
      <c r="AO186" s="16">
        <f t="shared" si="70"/>
        <v>0</v>
      </c>
      <c r="AP186" s="16">
        <f t="shared" si="71"/>
        <v>0</v>
      </c>
      <c r="AQ186" s="12">
        <f t="shared" si="72"/>
        <v>39812000000</v>
      </c>
      <c r="AR186" s="12">
        <f t="shared" si="73"/>
        <v>38009000000</v>
      </c>
      <c r="AS186" s="12">
        <f>AR186-VLOOKUP(A186,[1]选股结果!$A$2:$BJ$3005,48,FALSE)*0.08</f>
        <v>27037080000</v>
      </c>
      <c r="AT186" s="12">
        <f t="shared" si="54"/>
        <v>38009000000</v>
      </c>
      <c r="AU186" s="12">
        <f t="shared" si="55"/>
        <v>39812000000</v>
      </c>
      <c r="AV186" s="12">
        <f t="shared" si="56"/>
        <v>22789000000</v>
      </c>
      <c r="AW186" s="12">
        <f t="shared" si="57"/>
        <v>28924000000</v>
      </c>
      <c r="AX186" s="12">
        <f t="shared" si="58"/>
        <v>6135000000</v>
      </c>
      <c r="AY186" s="21">
        <f t="shared" si="59"/>
        <v>635000000</v>
      </c>
    </row>
    <row r="187" spans="1:51">
      <c r="A187" s="5" t="s">
        <v>421</v>
      </c>
      <c r="B187" s="5" t="s">
        <v>422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60"/>
        <v>40377585330.66</v>
      </c>
      <c r="AF187" s="9">
        <f t="shared" si="61"/>
        <v>37438040422.12</v>
      </c>
      <c r="AG187" s="9">
        <f t="shared" si="62"/>
        <v>2919569506.35</v>
      </c>
      <c r="AH187" s="9">
        <f t="shared" si="63"/>
        <v>2848961602.08</v>
      </c>
      <c r="AI187" s="9">
        <f t="shared" si="64"/>
        <v>2476395222.67</v>
      </c>
      <c r="AJ187" s="12">
        <f t="shared" si="65"/>
        <v>6072768923.04</v>
      </c>
      <c r="AK187" s="16">
        <f t="shared" si="66"/>
        <v>0.150399506887519</v>
      </c>
      <c r="AL187" s="9">
        <f t="shared" si="67"/>
        <v>2821247378.28</v>
      </c>
      <c r="AM187" s="16">
        <f t="shared" si="68"/>
        <v>0.0066726557924061</v>
      </c>
      <c r="AN187" s="16">
        <f t="shared" si="69"/>
        <v>0.033124174485105</v>
      </c>
      <c r="AO187" s="16">
        <f t="shared" si="70"/>
        <v>0.0140701078310547</v>
      </c>
      <c r="AP187" s="16">
        <f t="shared" si="71"/>
        <v>0.0118288113270936</v>
      </c>
      <c r="AQ187" s="12">
        <f t="shared" si="72"/>
        <v>3251521544.76</v>
      </c>
      <c r="AR187" s="12">
        <f t="shared" si="73"/>
        <v>2398366879.55</v>
      </c>
      <c r="AS187" s="12">
        <f>AR187-VLOOKUP(A187,[1]选股结果!$A$2:$BJ$3005,48,FALSE)*0.08</f>
        <v>1210853433.4556</v>
      </c>
      <c r="AT187" s="12">
        <f t="shared" si="54"/>
        <v>2878955165.35001</v>
      </c>
      <c r="AU187" s="12">
        <f t="shared" si="55"/>
        <v>2770933258.96</v>
      </c>
      <c r="AV187" s="12">
        <f t="shared" si="56"/>
        <v>2883967187.17</v>
      </c>
      <c r="AW187" s="12">
        <f t="shared" si="57"/>
        <v>2919569506.35</v>
      </c>
      <c r="AX187" s="12">
        <f t="shared" si="58"/>
        <v>10418588.68</v>
      </c>
      <c r="AY187" s="21">
        <f t="shared" si="59"/>
        <v>36957452136.32</v>
      </c>
    </row>
    <row r="188" spans="1:51">
      <c r="A188" s="5" t="s">
        <v>423</v>
      </c>
      <c r="B188" s="5" t="s">
        <v>424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60"/>
        <v>40131978367.5</v>
      </c>
      <c r="AF188" s="9">
        <f t="shared" si="61"/>
        <v>38939845296.59</v>
      </c>
      <c r="AG188" s="9">
        <f t="shared" si="62"/>
        <v>865881660.859996</v>
      </c>
      <c r="AH188" s="9">
        <f t="shared" si="63"/>
        <v>866420587.249996</v>
      </c>
      <c r="AI188" s="9">
        <f t="shared" si="64"/>
        <v>764883014.659996</v>
      </c>
      <c r="AJ188" s="12">
        <f t="shared" si="65"/>
        <v>1612813776.89</v>
      </c>
      <c r="AK188" s="16">
        <f t="shared" si="66"/>
        <v>0.0401877465925303</v>
      </c>
      <c r="AL188" s="9">
        <f t="shared" si="67"/>
        <v>631489010.79</v>
      </c>
      <c r="AM188" s="16">
        <f t="shared" si="68"/>
        <v>0.000643264892739654</v>
      </c>
      <c r="AN188" s="16">
        <f t="shared" si="69"/>
        <v>0.00221487799818968</v>
      </c>
      <c r="AO188" s="16">
        <f t="shared" si="70"/>
        <v>0.00324409853353836</v>
      </c>
      <c r="AP188" s="16">
        <f t="shared" si="71"/>
        <v>0.00203187310486631</v>
      </c>
      <c r="AQ188" s="12">
        <f t="shared" si="72"/>
        <v>981324766.099999</v>
      </c>
      <c r="AR188" s="12">
        <f t="shared" si="73"/>
        <v>785544595.859999</v>
      </c>
      <c r="AS188" s="12">
        <f>AR188-VLOOKUP(A188,[1]选股结果!$A$2:$BJ$3005,48,FALSE)*0.08</f>
        <v>624033815.704799</v>
      </c>
      <c r="AT188" s="12">
        <f t="shared" si="54"/>
        <v>879787193.509999</v>
      </c>
      <c r="AU188" s="12">
        <f t="shared" si="55"/>
        <v>887082168.449999</v>
      </c>
      <c r="AV188" s="12">
        <f t="shared" si="56"/>
        <v>894547379.159999</v>
      </c>
      <c r="AW188" s="12">
        <f t="shared" si="57"/>
        <v>865881660.859996</v>
      </c>
      <c r="AX188" s="12">
        <f t="shared" si="58"/>
        <v>-18163299.78</v>
      </c>
      <c r="AY188" s="21">
        <f t="shared" si="59"/>
        <v>38845602698.94</v>
      </c>
    </row>
    <row r="189" spans="1:51">
      <c r="A189" s="5" t="s">
        <v>425</v>
      </c>
      <c r="B189" s="5" t="s">
        <v>426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60"/>
        <v>39970700212.84</v>
      </c>
      <c r="AF189" s="9">
        <f t="shared" si="61"/>
        <v>45773395400.2</v>
      </c>
      <c r="AG189" s="9">
        <f t="shared" si="62"/>
        <v>-7044812775.48001</v>
      </c>
      <c r="AH189" s="9">
        <f t="shared" si="63"/>
        <v>-7897202080.34001</v>
      </c>
      <c r="AI189" s="9">
        <f t="shared" si="64"/>
        <v>-7914846047.92001</v>
      </c>
      <c r="AJ189" s="12">
        <f t="shared" si="65"/>
        <v>-1031289346.75</v>
      </c>
      <c r="AK189" s="16">
        <f t="shared" si="66"/>
        <v>-0.0258011328612831</v>
      </c>
      <c r="AL189" s="9">
        <f t="shared" si="67"/>
        <v>5996419296.7</v>
      </c>
      <c r="AM189" s="16">
        <f t="shared" si="68"/>
        <v>0.000763777095658512</v>
      </c>
      <c r="AN189" s="16">
        <f t="shared" si="69"/>
        <v>0.00790722272131904</v>
      </c>
      <c r="AO189" s="16">
        <f t="shared" si="70"/>
        <v>0.0790096980504113</v>
      </c>
      <c r="AP189" s="16">
        <f t="shared" si="71"/>
        <v>0.0104296327927746</v>
      </c>
      <c r="AQ189" s="12">
        <f t="shared" si="72"/>
        <v>-7027708643.45</v>
      </c>
      <c r="AR189" s="12">
        <f t="shared" si="73"/>
        <v>-7895219837.04</v>
      </c>
      <c r="AS189" s="12">
        <f>AR189-VLOOKUP(A189,[1]选股结果!$A$2:$BJ$3005,48,FALSE)*0.08</f>
        <v>-8956866426.6464</v>
      </c>
      <c r="AT189" s="12">
        <f t="shared" si="54"/>
        <v>-7045352611.03</v>
      </c>
      <c r="AU189" s="12">
        <f t="shared" si="55"/>
        <v>-7877575869.46</v>
      </c>
      <c r="AV189" s="12">
        <f t="shared" si="56"/>
        <v>-7147629086.1</v>
      </c>
      <c r="AW189" s="12">
        <f t="shared" si="57"/>
        <v>-7044812775.48001</v>
      </c>
      <c r="AX189" s="12">
        <f t="shared" si="58"/>
        <v>69082859.1</v>
      </c>
      <c r="AY189" s="21">
        <f t="shared" si="59"/>
        <v>44923528174.19</v>
      </c>
    </row>
    <row r="190" spans="1:51">
      <c r="A190" s="5" t="s">
        <v>427</v>
      </c>
      <c r="B190" s="5" t="s">
        <v>428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60"/>
        <v>39958352483</v>
      </c>
      <c r="AF190" s="9">
        <f t="shared" si="61"/>
        <v>39569173692.42</v>
      </c>
      <c r="AG190" s="9">
        <f t="shared" si="62"/>
        <v>1657894582.43999</v>
      </c>
      <c r="AH190" s="9">
        <f t="shared" si="63"/>
        <v>1665713716.21999</v>
      </c>
      <c r="AI190" s="9">
        <f t="shared" si="64"/>
        <v>1271899583.46999</v>
      </c>
      <c r="AJ190" s="12">
        <f t="shared" si="65"/>
        <v>4182888074.1</v>
      </c>
      <c r="AK190" s="16">
        <f t="shared" si="66"/>
        <v>0.104681194648342</v>
      </c>
      <c r="AL190" s="9">
        <f t="shared" si="67"/>
        <v>2649916249.7</v>
      </c>
      <c r="AM190" s="16">
        <f t="shared" si="68"/>
        <v>0.00219345725145422</v>
      </c>
      <c r="AN190" s="16">
        <f t="shared" si="69"/>
        <v>0.000430829751234716</v>
      </c>
      <c r="AO190" s="16">
        <f t="shared" si="70"/>
        <v>0.0276972564434646</v>
      </c>
      <c r="AP190" s="16">
        <f t="shared" si="71"/>
        <v>0.0355886244820781</v>
      </c>
      <c r="AQ190" s="12">
        <f t="shared" si="72"/>
        <v>1532971824.4</v>
      </c>
      <c r="AR190" s="12">
        <f t="shared" si="73"/>
        <v>-20889869.5800018</v>
      </c>
      <c r="AS190" s="12">
        <f>AR190-VLOOKUP(A190,[1]选股结果!$A$2:$BJ$3005,48,FALSE)*0.08</f>
        <v>-1928127037.3616</v>
      </c>
      <c r="AT190" s="12">
        <f t="shared" si="54"/>
        <v>1139157691.65</v>
      </c>
      <c r="AU190" s="12">
        <f t="shared" si="55"/>
        <v>372924263.169998</v>
      </c>
      <c r="AV190" s="12">
        <f t="shared" si="56"/>
        <v>-309204631.680002</v>
      </c>
      <c r="AW190" s="12">
        <f t="shared" si="57"/>
        <v>1657894582.43999</v>
      </c>
      <c r="AX190" s="12">
        <f t="shared" si="58"/>
        <v>1351552172.9</v>
      </c>
      <c r="AY190" s="21">
        <f t="shared" si="59"/>
        <v>38409126131.19</v>
      </c>
    </row>
    <row r="191" spans="1:51">
      <c r="A191" s="5" t="s">
        <v>429</v>
      </c>
      <c r="B191" s="5" t="s">
        <v>430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60"/>
        <v>39105937751.43</v>
      </c>
      <c r="AF191" s="9">
        <f t="shared" si="61"/>
        <v>32739792562.77</v>
      </c>
      <c r="AG191" s="9">
        <f t="shared" si="62"/>
        <v>7672378189.75</v>
      </c>
      <c r="AH191" s="9">
        <f t="shared" si="63"/>
        <v>7722558996.76</v>
      </c>
      <c r="AI191" s="9">
        <f t="shared" si="64"/>
        <v>6533948191.72</v>
      </c>
      <c r="AJ191" s="12">
        <f t="shared" si="65"/>
        <v>10902312058</v>
      </c>
      <c r="AK191" s="16">
        <f t="shared" si="66"/>
        <v>0.278789173329601</v>
      </c>
      <c r="AL191" s="9">
        <f t="shared" si="67"/>
        <v>3895657079.41</v>
      </c>
      <c r="AM191" s="16">
        <f t="shared" si="68"/>
        <v>0.0125613499390393</v>
      </c>
      <c r="AN191" s="16">
        <f t="shared" si="69"/>
        <v>0.0323344979462553</v>
      </c>
      <c r="AO191" s="16">
        <f t="shared" si="70"/>
        <v>0.041642531802487</v>
      </c>
      <c r="AP191" s="16">
        <f t="shared" si="71"/>
        <v>0.0136228679124443</v>
      </c>
      <c r="AQ191" s="12">
        <f t="shared" si="72"/>
        <v>7006654978.59</v>
      </c>
      <c r="AR191" s="12">
        <f t="shared" si="73"/>
        <v>5198776817.97</v>
      </c>
      <c r="AS191" s="12">
        <f>AR191-VLOOKUP(A191,[1]选股结果!$A$2:$BJ$3005,48,FALSE)*0.08</f>
        <v>1813539572.11</v>
      </c>
      <c r="AT191" s="12">
        <f t="shared" si="54"/>
        <v>5818044173.55</v>
      </c>
      <c r="AU191" s="12">
        <f t="shared" si="55"/>
        <v>6387387623.01</v>
      </c>
      <c r="AV191" s="12">
        <f t="shared" si="56"/>
        <v>6029718153.19</v>
      </c>
      <c r="AW191" s="12">
        <f t="shared" si="57"/>
        <v>7672378189.75</v>
      </c>
      <c r="AX191" s="12">
        <f t="shared" si="58"/>
        <v>1203752983.98</v>
      </c>
      <c r="AY191" s="21">
        <f t="shared" si="59"/>
        <v>32120525207.19</v>
      </c>
    </row>
    <row r="192" spans="1:51">
      <c r="A192" s="5" t="s">
        <v>431</v>
      </c>
      <c r="B192" s="5" t="s">
        <v>432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60"/>
        <v>39098051574.83</v>
      </c>
      <c r="AF192" s="9">
        <f t="shared" si="61"/>
        <v>36907425144.92</v>
      </c>
      <c r="AG192" s="9">
        <f t="shared" si="62"/>
        <v>2059669050.35001</v>
      </c>
      <c r="AH192" s="9">
        <f t="shared" si="63"/>
        <v>2059785539.14001</v>
      </c>
      <c r="AI192" s="9">
        <f t="shared" si="64"/>
        <v>1621934834.45001</v>
      </c>
      <c r="AJ192" s="12">
        <f t="shared" si="65"/>
        <v>4293433202.06001</v>
      </c>
      <c r="AK192" s="16">
        <f t="shared" si="66"/>
        <v>0.109811947888062</v>
      </c>
      <c r="AL192" s="9">
        <f t="shared" si="67"/>
        <v>1979711857.7</v>
      </c>
      <c r="AM192" s="16">
        <f t="shared" si="68"/>
        <v>0.00215286617311098</v>
      </c>
      <c r="AN192" s="16">
        <f t="shared" si="69"/>
        <v>0.000250524474122534</v>
      </c>
      <c r="AO192" s="16">
        <f t="shared" si="70"/>
        <v>0.0226331222369576</v>
      </c>
      <c r="AP192" s="16">
        <f t="shared" si="71"/>
        <v>0.0193560607044979</v>
      </c>
      <c r="AQ192" s="12">
        <f t="shared" si="72"/>
        <v>2313721344.36001</v>
      </c>
      <c r="AR192" s="12">
        <f t="shared" si="73"/>
        <v>1508726999.23001</v>
      </c>
      <c r="AS192" s="12">
        <f>AR192-VLOOKUP(A192,[1]选股结果!$A$2:$BJ$3005,48,FALSE)*0.08</f>
        <v>716870795.43001</v>
      </c>
      <c r="AT192" s="12">
        <f t="shared" si="54"/>
        <v>1875870639.67001</v>
      </c>
      <c r="AU192" s="12">
        <f t="shared" si="55"/>
        <v>1946577703.92001</v>
      </c>
      <c r="AV192" s="12">
        <f t="shared" si="56"/>
        <v>1766491154.68</v>
      </c>
      <c r="AW192" s="12">
        <f t="shared" si="57"/>
        <v>2059669050.35001</v>
      </c>
      <c r="AX192" s="12">
        <f t="shared" si="58"/>
        <v>0</v>
      </c>
      <c r="AY192" s="21">
        <f t="shared" si="59"/>
        <v>36540281504.48</v>
      </c>
    </row>
    <row r="193" spans="1:51">
      <c r="A193" s="5" t="s">
        <v>433</v>
      </c>
      <c r="B193" s="5" t="s">
        <v>434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60"/>
        <v>38878000000</v>
      </c>
      <c r="AF193" s="9">
        <f t="shared" si="61"/>
        <v>313000000</v>
      </c>
      <c r="AG193" s="9">
        <f t="shared" si="62"/>
        <v>36961000000</v>
      </c>
      <c r="AH193" s="9">
        <f t="shared" si="63"/>
        <v>36967000000</v>
      </c>
      <c r="AI193" s="9">
        <f t="shared" si="64"/>
        <v>36493000000</v>
      </c>
      <c r="AJ193" s="12">
        <f t="shared" si="65"/>
        <v>38878000000</v>
      </c>
      <c r="AK193" s="16">
        <f t="shared" si="66"/>
        <v>1</v>
      </c>
      <c r="AL193" s="9">
        <f t="shared" si="67"/>
        <v>324000000</v>
      </c>
      <c r="AM193" s="16">
        <f t="shared" si="68"/>
        <v>0.00805082565975616</v>
      </c>
      <c r="AN193" s="16">
        <f t="shared" si="69"/>
        <v>0</v>
      </c>
      <c r="AO193" s="16">
        <f t="shared" si="70"/>
        <v>0</v>
      </c>
      <c r="AP193" s="16">
        <f t="shared" si="71"/>
        <v>0</v>
      </c>
      <c r="AQ193" s="12">
        <f t="shared" si="72"/>
        <v>38554000000</v>
      </c>
      <c r="AR193" s="12">
        <f t="shared" si="73"/>
        <v>38080000000</v>
      </c>
      <c r="AS193" s="12">
        <f>AR193-VLOOKUP(A193,[1]选股结果!$A$2:$BJ$3005,48,FALSE)*0.08</f>
        <v>27486000000</v>
      </c>
      <c r="AT193" s="12">
        <f t="shared" si="54"/>
        <v>38080000000</v>
      </c>
      <c r="AU193" s="12">
        <f t="shared" si="55"/>
        <v>38554000000</v>
      </c>
      <c r="AV193" s="12">
        <f t="shared" si="56"/>
        <v>28414000000</v>
      </c>
      <c r="AW193" s="12">
        <f t="shared" si="57"/>
        <v>36961000000</v>
      </c>
      <c r="AX193" s="12">
        <f t="shared" si="58"/>
        <v>8547000000</v>
      </c>
      <c r="AY193" s="21">
        <f t="shared" si="59"/>
        <v>313000000</v>
      </c>
    </row>
    <row r="194" spans="1:51">
      <c r="A194" s="5" t="s">
        <v>435</v>
      </c>
      <c r="B194" s="5" t="s">
        <v>436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60"/>
        <v>38864407407.63</v>
      </c>
      <c r="AF194" s="9">
        <f t="shared" si="61"/>
        <v>37027878530.94</v>
      </c>
      <c r="AG194" s="9">
        <f t="shared" si="62"/>
        <v>1985956653.03</v>
      </c>
      <c r="AH194" s="9">
        <f t="shared" si="63"/>
        <v>1989452228.97</v>
      </c>
      <c r="AI194" s="9">
        <f t="shared" si="64"/>
        <v>1530086161.25</v>
      </c>
      <c r="AJ194" s="12">
        <f t="shared" si="65"/>
        <v>2695631406.82</v>
      </c>
      <c r="AK194" s="16">
        <f t="shared" si="66"/>
        <v>0.0693598998833772</v>
      </c>
      <c r="AL194" s="9">
        <f t="shared" si="67"/>
        <v>1069379998.01</v>
      </c>
      <c r="AM194" s="16">
        <f t="shared" si="68"/>
        <v>0.00245959322465401</v>
      </c>
      <c r="AN194" s="16">
        <f t="shared" si="69"/>
        <v>0.000708415442212424</v>
      </c>
      <c r="AO194" s="16">
        <f t="shared" si="70"/>
        <v>0.00892775433729838</v>
      </c>
      <c r="AP194" s="16">
        <f t="shared" si="71"/>
        <v>0.0155239228994793</v>
      </c>
      <c r="AQ194" s="12">
        <f t="shared" si="72"/>
        <v>1626251408.81</v>
      </c>
      <c r="AR194" s="12">
        <f t="shared" si="73"/>
        <v>1381205536.39</v>
      </c>
      <c r="AS194" s="12">
        <f>AR194-VLOOKUP(A194,[1]选股结果!$A$2:$BJ$3005,48,FALSE)*0.08</f>
        <v>-260693428.354</v>
      </c>
      <c r="AT194" s="12">
        <f t="shared" si="54"/>
        <v>1166885341.09</v>
      </c>
      <c r="AU194" s="12">
        <f t="shared" si="55"/>
        <v>1840571604.11</v>
      </c>
      <c r="AV194" s="12">
        <f t="shared" si="56"/>
        <v>1563027029</v>
      </c>
      <c r="AW194" s="12">
        <f t="shared" si="57"/>
        <v>1985956653.03</v>
      </c>
      <c r="AX194" s="12">
        <f t="shared" si="58"/>
        <v>162249264.94</v>
      </c>
      <c r="AY194" s="21">
        <f t="shared" si="59"/>
        <v>37242198726.24</v>
      </c>
    </row>
    <row r="195" spans="1:51">
      <c r="A195" s="5" t="s">
        <v>437</v>
      </c>
      <c r="B195" s="5" t="s">
        <v>438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60"/>
        <v>38645796431.25</v>
      </c>
      <c r="AF195" s="9">
        <f t="shared" si="61"/>
        <v>36408578414</v>
      </c>
      <c r="AG195" s="9">
        <f t="shared" si="62"/>
        <v>2061157299.17</v>
      </c>
      <c r="AH195" s="9">
        <f t="shared" si="63"/>
        <v>2058314257.51</v>
      </c>
      <c r="AI195" s="9">
        <f t="shared" si="64"/>
        <v>1744689189.75</v>
      </c>
      <c r="AJ195" s="12">
        <f t="shared" si="65"/>
        <v>6374214359.79</v>
      </c>
      <c r="AK195" s="16">
        <f t="shared" si="66"/>
        <v>0.164939396995727</v>
      </c>
      <c r="AL195" s="9">
        <f t="shared" si="67"/>
        <v>4053177868.25</v>
      </c>
      <c r="AM195" s="16">
        <f t="shared" si="68"/>
        <v>0.00206021754349506</v>
      </c>
      <c r="AN195" s="16">
        <f t="shared" si="69"/>
        <v>0.0148705439744876</v>
      </c>
      <c r="AO195" s="16">
        <f t="shared" si="70"/>
        <v>0.0366696630369888</v>
      </c>
      <c r="AP195" s="16">
        <f t="shared" si="71"/>
        <v>0.0483161047991787</v>
      </c>
      <c r="AQ195" s="12">
        <f t="shared" si="72"/>
        <v>2321036491.54</v>
      </c>
      <c r="AR195" s="12">
        <f t="shared" si="73"/>
        <v>1809060527.64</v>
      </c>
      <c r="AS195" s="12">
        <f>AR195-VLOOKUP(A195,[1]选股结果!$A$2:$BJ$3005,48,FALSE)*0.08</f>
        <v>-825250620.8304</v>
      </c>
      <c r="AT195" s="12">
        <f t="shared" ref="AT195:AT258" si="74">AQ195-AD195</f>
        <v>2007411423.78</v>
      </c>
      <c r="AU195" s="12">
        <f t="shared" ref="AU195:AU258" si="75">AQ195-S195</f>
        <v>2122685595.4</v>
      </c>
      <c r="AV195" s="12">
        <f t="shared" ref="AV195:AV258" si="76">AJ195-O195-P195-Q195-R195-X195-Y195+Z195-H195</f>
        <v>1934659987.16</v>
      </c>
      <c r="AW195" s="12">
        <f t="shared" ref="AW195:AW258" si="77">AG195</f>
        <v>2061157299.17</v>
      </c>
      <c r="AX195" s="12">
        <f t="shared" ref="AX195:AX258" si="78">T195-U195+V195+W195+AA195</f>
        <v>-55072840.09</v>
      </c>
      <c r="AY195" s="21">
        <f t="shared" ref="AY195:AY258" si="79">AF195-S195</f>
        <v>36210227517.86</v>
      </c>
    </row>
    <row r="196" spans="1:51">
      <c r="A196" s="5" t="s">
        <v>439</v>
      </c>
      <c r="B196" s="5" t="s">
        <v>440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60"/>
        <v>38226265317.17</v>
      </c>
      <c r="AF196" s="9">
        <f t="shared" si="61"/>
        <v>38218166213.18</v>
      </c>
      <c r="AG196" s="9">
        <f t="shared" si="62"/>
        <v>-210272010.030002</v>
      </c>
      <c r="AH196" s="9">
        <f t="shared" si="63"/>
        <v>-116244344.570002</v>
      </c>
      <c r="AI196" s="9">
        <f t="shared" si="64"/>
        <v>-178342622.620002</v>
      </c>
      <c r="AJ196" s="12">
        <f t="shared" si="65"/>
        <v>3913903030.32</v>
      </c>
      <c r="AK196" s="16">
        <f t="shared" si="66"/>
        <v>0.102387795350806</v>
      </c>
      <c r="AL196" s="9">
        <f t="shared" si="67"/>
        <v>5006875668.42</v>
      </c>
      <c r="AM196" s="16">
        <f t="shared" si="68"/>
        <v>0.00329252563167523</v>
      </c>
      <c r="AN196" s="16">
        <f t="shared" si="69"/>
        <v>0.0137724324647411</v>
      </c>
      <c r="AO196" s="16">
        <f t="shared" si="70"/>
        <v>0.0477820097342751</v>
      </c>
      <c r="AP196" s="16">
        <f t="shared" si="71"/>
        <v>0.055498896479094</v>
      </c>
      <c r="AQ196" s="12">
        <f t="shared" si="72"/>
        <v>-1092972638.1</v>
      </c>
      <c r="AR196" s="12">
        <f t="shared" si="73"/>
        <v>-460501903.55</v>
      </c>
      <c r="AS196" s="12">
        <f>AR196-VLOOKUP(A196,[1]选股结果!$A$2:$BJ$3005,48,FALSE)*0.08</f>
        <v>-4161015473.506</v>
      </c>
      <c r="AT196" s="12">
        <f t="shared" si="74"/>
        <v>-1155070916.15</v>
      </c>
      <c r="AU196" s="12">
        <f t="shared" si="75"/>
        <v>-398403625.5</v>
      </c>
      <c r="AV196" s="12">
        <f t="shared" si="76"/>
        <v>-1580347283.05</v>
      </c>
      <c r="AW196" s="12">
        <f t="shared" si="77"/>
        <v>-210272010.030002</v>
      </c>
      <c r="AX196" s="12">
        <f t="shared" si="78"/>
        <v>324496920.21</v>
      </c>
      <c r="AY196" s="21">
        <f t="shared" si="79"/>
        <v>38912735225.78</v>
      </c>
    </row>
    <row r="197" spans="1:51">
      <c r="A197" s="5" t="s">
        <v>441</v>
      </c>
      <c r="B197" s="5" t="s">
        <v>442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60"/>
        <v>37800010585.86</v>
      </c>
      <c r="AF197" s="9">
        <f t="shared" si="61"/>
        <v>36585512168.34</v>
      </c>
      <c r="AG197" s="9">
        <f t="shared" si="62"/>
        <v>1216868809.25</v>
      </c>
      <c r="AH197" s="9">
        <f t="shared" si="63"/>
        <v>1226666250.2</v>
      </c>
      <c r="AI197" s="9">
        <f t="shared" si="64"/>
        <v>1014028698.5</v>
      </c>
      <c r="AJ197" s="12">
        <f t="shared" si="65"/>
        <v>4089577338.79</v>
      </c>
      <c r="AK197" s="16">
        <f t="shared" si="66"/>
        <v>0.108189846389086</v>
      </c>
      <c r="AL197" s="9">
        <f t="shared" si="67"/>
        <v>2405402720.27</v>
      </c>
      <c r="AM197" s="16">
        <f t="shared" si="68"/>
        <v>0.00610767787103114</v>
      </c>
      <c r="AN197" s="16">
        <f t="shared" si="69"/>
        <v>0.00794775631418424</v>
      </c>
      <c r="AO197" s="16">
        <f t="shared" si="70"/>
        <v>0.0182805643427118</v>
      </c>
      <c r="AP197" s="16">
        <f t="shared" si="71"/>
        <v>0.0315182606405319</v>
      </c>
      <c r="AQ197" s="12">
        <f t="shared" si="72"/>
        <v>1684174618.52</v>
      </c>
      <c r="AR197" s="12">
        <f t="shared" si="73"/>
        <v>1010149818.07</v>
      </c>
      <c r="AS197" s="12">
        <f>AR197-VLOOKUP(A197,[1]选股结果!$A$2:$BJ$3005,48,FALSE)*0.08</f>
        <v>141492116.5044</v>
      </c>
      <c r="AT197" s="12">
        <f t="shared" si="74"/>
        <v>1471537066.82</v>
      </c>
      <c r="AU197" s="12">
        <f t="shared" si="75"/>
        <v>1222787369.77</v>
      </c>
      <c r="AV197" s="12">
        <f t="shared" si="76"/>
        <v>1129581919.84</v>
      </c>
      <c r="AW197" s="12">
        <f t="shared" si="77"/>
        <v>1216868809.25</v>
      </c>
      <c r="AX197" s="12">
        <f t="shared" si="78"/>
        <v>3332251.02</v>
      </c>
      <c r="AY197" s="21">
        <f t="shared" si="79"/>
        <v>36124124919.59</v>
      </c>
    </row>
    <row r="198" spans="1:51">
      <c r="A198" s="5" t="s">
        <v>443</v>
      </c>
      <c r="B198" s="5" t="s">
        <v>444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60"/>
        <v>37393769134.27</v>
      </c>
      <c r="AF198" s="9">
        <f t="shared" si="61"/>
        <v>34651520748.95</v>
      </c>
      <c r="AG198" s="9">
        <f t="shared" si="62"/>
        <v>474413514.89</v>
      </c>
      <c r="AH198" s="9">
        <f t="shared" si="63"/>
        <v>467372562.19</v>
      </c>
      <c r="AI198" s="9">
        <f t="shared" si="64"/>
        <v>412147580.67</v>
      </c>
      <c r="AJ198" s="12">
        <f t="shared" si="65"/>
        <v>5059342403.55</v>
      </c>
      <c r="AK198" s="16">
        <f t="shared" si="66"/>
        <v>0.135299075773383</v>
      </c>
      <c r="AL198" s="9">
        <f t="shared" si="67"/>
        <v>3149290118.8</v>
      </c>
      <c r="AM198" s="16">
        <f t="shared" si="68"/>
        <v>0.00234244103303629</v>
      </c>
      <c r="AN198" s="16">
        <f t="shared" si="69"/>
        <v>0.013643492092709</v>
      </c>
      <c r="AO198" s="16">
        <f t="shared" si="70"/>
        <v>0.0117015829778707</v>
      </c>
      <c r="AP198" s="16">
        <f t="shared" si="71"/>
        <v>0.0270881819257874</v>
      </c>
      <c r="AQ198" s="12">
        <f t="shared" si="72"/>
        <v>1910052284.74999</v>
      </c>
      <c r="AR198" s="12">
        <f t="shared" si="73"/>
        <v>1586003091.27999</v>
      </c>
      <c r="AS198" s="12">
        <f>AR198-VLOOKUP(A198,[1]选股结果!$A$2:$BJ$3005,48,FALSE)*0.08</f>
        <v>-310489361.22641</v>
      </c>
      <c r="AT198" s="12">
        <f t="shared" si="74"/>
        <v>1854827303.22999</v>
      </c>
      <c r="AU198" s="12">
        <f t="shared" si="75"/>
        <v>1641228072.79999</v>
      </c>
      <c r="AV198" s="12">
        <f t="shared" si="76"/>
        <v>568489291.709996</v>
      </c>
      <c r="AW198" s="12">
        <f t="shared" si="77"/>
        <v>474413514.89</v>
      </c>
      <c r="AX198" s="12">
        <f t="shared" si="78"/>
        <v>-73905856.36</v>
      </c>
      <c r="AY198" s="21">
        <f t="shared" si="79"/>
        <v>34382696537</v>
      </c>
    </row>
    <row r="199" spans="1:51">
      <c r="A199" s="5" t="s">
        <v>445</v>
      </c>
      <c r="B199" s="5" t="s">
        <v>446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60"/>
        <v>37375076708.85</v>
      </c>
      <c r="AF199" s="9">
        <f t="shared" si="61"/>
        <v>35330135865.89</v>
      </c>
      <c r="AG199" s="9">
        <f t="shared" si="62"/>
        <v>2740792730.76999</v>
      </c>
      <c r="AH199" s="9">
        <f t="shared" si="63"/>
        <v>2742657478.31999</v>
      </c>
      <c r="AI199" s="9">
        <f t="shared" si="64"/>
        <v>2529644578.49999</v>
      </c>
      <c r="AJ199" s="12">
        <f t="shared" si="65"/>
        <v>2980391895.99</v>
      </c>
      <c r="AK199" s="16">
        <f t="shared" si="66"/>
        <v>0.0797427633181091</v>
      </c>
      <c r="AL199" s="9">
        <f t="shared" si="67"/>
        <v>654918637.73</v>
      </c>
      <c r="AM199" s="16">
        <f t="shared" si="68"/>
        <v>0.00589599242689502</v>
      </c>
      <c r="AN199" s="16">
        <f t="shared" si="69"/>
        <v>0.000927097271797577</v>
      </c>
      <c r="AO199" s="16">
        <f t="shared" si="70"/>
        <v>0.00985797376899449</v>
      </c>
      <c r="AP199" s="16">
        <f t="shared" si="71"/>
        <v>0.000788222092746213</v>
      </c>
      <c r="AQ199" s="12">
        <f t="shared" si="72"/>
        <v>2325473258.26</v>
      </c>
      <c r="AR199" s="12">
        <f t="shared" si="73"/>
        <v>1829925193.28</v>
      </c>
      <c r="AS199" s="12">
        <f>AR199-VLOOKUP(A199,[1]选股结果!$A$2:$BJ$3005,48,FALSE)*0.08</f>
        <v>837146365.4512</v>
      </c>
      <c r="AT199" s="12">
        <f t="shared" si="74"/>
        <v>2112460358.44</v>
      </c>
      <c r="AU199" s="12">
        <f t="shared" si="75"/>
        <v>2042938093.1</v>
      </c>
      <c r="AV199" s="12">
        <f t="shared" si="76"/>
        <v>2033611550.17</v>
      </c>
      <c r="AW199" s="12">
        <f t="shared" si="77"/>
        <v>2740792730.76999</v>
      </c>
      <c r="AX199" s="12">
        <f t="shared" si="78"/>
        <v>710130090.76</v>
      </c>
      <c r="AY199" s="21">
        <f t="shared" si="79"/>
        <v>35047600700.73</v>
      </c>
    </row>
    <row r="200" spans="1:51">
      <c r="A200" s="5" t="s">
        <v>447</v>
      </c>
      <c r="B200" s="5" t="s">
        <v>448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60"/>
        <v>37199513955.1</v>
      </c>
      <c r="AF200" s="9">
        <f t="shared" si="61"/>
        <v>37297621238.45</v>
      </c>
      <c r="AG200" s="9">
        <f t="shared" si="62"/>
        <v>233421841.319994</v>
      </c>
      <c r="AH200" s="9">
        <f t="shared" si="63"/>
        <v>267589221.139994</v>
      </c>
      <c r="AI200" s="9">
        <f t="shared" si="64"/>
        <v>194464055.369994</v>
      </c>
      <c r="AJ200" s="12">
        <f t="shared" si="65"/>
        <v>1183314147.32</v>
      </c>
      <c r="AK200" s="16">
        <f t="shared" si="66"/>
        <v>0.0318099357090597</v>
      </c>
      <c r="AL200" s="9">
        <f t="shared" si="67"/>
        <v>1044042729.65</v>
      </c>
      <c r="AM200" s="16">
        <f t="shared" si="68"/>
        <v>0.00232987089870613</v>
      </c>
      <c r="AN200" s="16">
        <f t="shared" si="69"/>
        <v>0.0115773384359221</v>
      </c>
      <c r="AO200" s="16">
        <f t="shared" si="70"/>
        <v>0.0144862630278028</v>
      </c>
      <c r="AP200" s="16">
        <f t="shared" si="71"/>
        <v>0.000698440589609853</v>
      </c>
      <c r="AQ200" s="12">
        <f t="shared" si="72"/>
        <v>139271417.67</v>
      </c>
      <c r="AR200" s="12">
        <f t="shared" si="73"/>
        <v>-133070156.93</v>
      </c>
      <c r="AS200" s="12">
        <f>AR200-VLOOKUP(A200,[1]选股结果!$A$2:$BJ$3005,48,FALSE)*0.08</f>
        <v>-571658355.7532</v>
      </c>
      <c r="AT200" s="12">
        <f t="shared" si="74"/>
        <v>66146251.8999997</v>
      </c>
      <c r="AU200" s="12">
        <f t="shared" si="75"/>
        <v>-59944991.1600003</v>
      </c>
      <c r="AV200" s="12">
        <f t="shared" si="76"/>
        <v>-155816402.38</v>
      </c>
      <c r="AW200" s="12">
        <f t="shared" si="77"/>
        <v>233421841.319994</v>
      </c>
      <c r="AX200" s="12">
        <f t="shared" si="78"/>
        <v>265385790.82</v>
      </c>
      <c r="AY200" s="21">
        <f t="shared" si="79"/>
        <v>37098404829.62</v>
      </c>
    </row>
    <row r="201" spans="1:51">
      <c r="A201" s="5" t="s">
        <v>449</v>
      </c>
      <c r="B201" s="5" t="s">
        <v>450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60"/>
        <v>36919825226.95</v>
      </c>
      <c r="AF201" s="9">
        <f t="shared" si="61"/>
        <v>36349617262.45</v>
      </c>
      <c r="AG201" s="9">
        <f t="shared" si="62"/>
        <v>697586623.750008</v>
      </c>
      <c r="AH201" s="9">
        <f t="shared" si="63"/>
        <v>702747878.280008</v>
      </c>
      <c r="AI201" s="9">
        <f t="shared" si="64"/>
        <v>562342990.350008</v>
      </c>
      <c r="AJ201" s="12">
        <f t="shared" si="65"/>
        <v>1119372532.32</v>
      </c>
      <c r="AK201" s="16">
        <f t="shared" si="66"/>
        <v>0.0303190095142407</v>
      </c>
      <c r="AL201" s="9">
        <f t="shared" si="67"/>
        <v>628544752.74</v>
      </c>
      <c r="AM201" s="16">
        <f t="shared" si="68"/>
        <v>0.00168305867235367</v>
      </c>
      <c r="AN201" s="16">
        <f t="shared" si="69"/>
        <v>0.00918194658035777</v>
      </c>
      <c r="AO201" s="16">
        <f t="shared" si="70"/>
        <v>0.00286549335566125</v>
      </c>
      <c r="AP201" s="16">
        <f t="shared" si="71"/>
        <v>0.000100730713028547</v>
      </c>
      <c r="AQ201" s="12">
        <f t="shared" si="72"/>
        <v>490827779.58</v>
      </c>
      <c r="AR201" s="12">
        <f t="shared" si="73"/>
        <v>311904893.05</v>
      </c>
      <c r="AS201" s="12">
        <f>AR201-VLOOKUP(A201,[1]选股结果!$A$2:$BJ$3005,48,FALSE)*0.08</f>
        <v>-193689526.218</v>
      </c>
      <c r="AT201" s="12">
        <f t="shared" si="74"/>
        <v>350422891.65</v>
      </c>
      <c r="AU201" s="12">
        <f t="shared" si="75"/>
        <v>452309780.98</v>
      </c>
      <c r="AV201" s="12">
        <f t="shared" si="76"/>
        <v>416592913.46</v>
      </c>
      <c r="AW201" s="12">
        <f t="shared" si="77"/>
        <v>697586623.750008</v>
      </c>
      <c r="AX201" s="12">
        <f t="shared" si="78"/>
        <v>250832720.05</v>
      </c>
      <c r="AY201" s="21">
        <f t="shared" si="79"/>
        <v>36311099263.85</v>
      </c>
    </row>
    <row r="202" spans="1:51">
      <c r="A202" s="5" t="s">
        <v>451</v>
      </c>
      <c r="B202" s="5" t="s">
        <v>452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60"/>
        <v>36569209112.2</v>
      </c>
      <c r="AF202" s="9">
        <f t="shared" si="61"/>
        <v>34314130299.16</v>
      </c>
      <c r="AG202" s="9">
        <f t="shared" si="62"/>
        <v>2282888276.23999</v>
      </c>
      <c r="AH202" s="9">
        <f t="shared" si="63"/>
        <v>2291331077.11999</v>
      </c>
      <c r="AI202" s="9">
        <f t="shared" si="64"/>
        <v>1864994452.52999</v>
      </c>
      <c r="AJ202" s="12">
        <f t="shared" si="65"/>
        <v>3818588007.82</v>
      </c>
      <c r="AK202" s="16">
        <f t="shared" si="66"/>
        <v>0.104420852966876</v>
      </c>
      <c r="AL202" s="9">
        <f t="shared" si="67"/>
        <v>1171039616.72</v>
      </c>
      <c r="AM202" s="16">
        <f t="shared" si="68"/>
        <v>0.00197099622168076</v>
      </c>
      <c r="AN202" s="16">
        <f t="shared" si="69"/>
        <v>0.00146497402324535</v>
      </c>
      <c r="AO202" s="16">
        <f t="shared" si="70"/>
        <v>0.00977220373521229</v>
      </c>
      <c r="AP202" s="16">
        <f t="shared" si="71"/>
        <v>0.0189449544507341</v>
      </c>
      <c r="AQ202" s="12">
        <f t="shared" si="72"/>
        <v>2647548391.1</v>
      </c>
      <c r="AR202" s="12">
        <f t="shared" si="73"/>
        <v>1833517048.93</v>
      </c>
      <c r="AS202" s="12">
        <f>AR202-VLOOKUP(A202,[1]选股结果!$A$2:$BJ$3005,48,FALSE)*0.08</f>
        <v>544920240.4724</v>
      </c>
      <c r="AT202" s="12">
        <f t="shared" si="74"/>
        <v>2221211766.51</v>
      </c>
      <c r="AU202" s="12">
        <f t="shared" si="75"/>
        <v>2259853673.52</v>
      </c>
      <c r="AV202" s="12">
        <f t="shared" si="76"/>
        <v>2202503503.23</v>
      </c>
      <c r="AW202" s="12">
        <f t="shared" si="77"/>
        <v>2282888276.23999</v>
      </c>
      <c r="AX202" s="12">
        <f t="shared" si="78"/>
        <v>30387947.19</v>
      </c>
      <c r="AY202" s="21">
        <f t="shared" si="79"/>
        <v>33926435581.58</v>
      </c>
    </row>
    <row r="203" spans="1:51">
      <c r="A203" s="5" t="s">
        <v>453</v>
      </c>
      <c r="B203" s="5" t="s">
        <v>454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80">C203</f>
        <v>36517833898.05</v>
      </c>
      <c r="AF203" s="9">
        <f t="shared" ref="AF203:AF266" si="81">(G203+O203+P203+Q203+R203)+S203</f>
        <v>35393672295.28</v>
      </c>
      <c r="AG203" s="9">
        <f t="shared" ref="AG203:AG266" si="82">AE203-AF203+T203+V203+W203-X203-Y203+Z203+AA203</f>
        <v>1231120591</v>
      </c>
      <c r="AH203" s="9">
        <f t="shared" ref="AH203:AH266" si="83">AG203+AB203-AC203</f>
        <v>1240625997.24</v>
      </c>
      <c r="AI203" s="9">
        <f t="shared" ref="AI203:AI266" si="84">AH203-AD203</f>
        <v>1082057065.08</v>
      </c>
      <c r="AJ203" s="12">
        <f t="shared" si="65"/>
        <v>3591788726.38</v>
      </c>
      <c r="AK203" s="16">
        <f t="shared" si="66"/>
        <v>0.0983571133054472</v>
      </c>
      <c r="AL203" s="9">
        <f t="shared" si="67"/>
        <v>2316117859.19</v>
      </c>
      <c r="AM203" s="16">
        <f t="shared" si="68"/>
        <v>0.00106015685700535</v>
      </c>
      <c r="AN203" s="16">
        <f t="shared" si="69"/>
        <v>0.00947005964251529</v>
      </c>
      <c r="AO203" s="16">
        <f t="shared" si="70"/>
        <v>0.0224298979445694</v>
      </c>
      <c r="AP203" s="16">
        <f t="shared" si="71"/>
        <v>0.0308215356357733</v>
      </c>
      <c r="AQ203" s="12">
        <f t="shared" si="72"/>
        <v>1275670867.19001</v>
      </c>
      <c r="AR203" s="12">
        <f t="shared" si="73"/>
        <v>978642514.780005</v>
      </c>
      <c r="AS203" s="12">
        <f>AR203-VLOOKUP(A203,[1]选股结果!$A$2:$BJ$3005,48,FALSE)*0.08</f>
        <v>-8076529.33279502</v>
      </c>
      <c r="AT203" s="12">
        <f t="shared" si="74"/>
        <v>1117101935.03001</v>
      </c>
      <c r="AU203" s="12">
        <f t="shared" si="75"/>
        <v>1137211446.94001</v>
      </c>
      <c r="AV203" s="12">
        <f t="shared" si="76"/>
        <v>1114034568.79001</v>
      </c>
      <c r="AW203" s="12">
        <f t="shared" si="77"/>
        <v>1231120591</v>
      </c>
      <c r="AX203" s="12">
        <f t="shared" si="78"/>
        <v>93730622</v>
      </c>
      <c r="AY203" s="21">
        <f t="shared" si="79"/>
        <v>35255212875.03</v>
      </c>
    </row>
    <row r="204" spans="1:51">
      <c r="A204" s="5" t="s">
        <v>455</v>
      </c>
      <c r="B204" s="5" t="s">
        <v>456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80"/>
        <v>35488151296.07</v>
      </c>
      <c r="AF204" s="9">
        <f t="shared" si="81"/>
        <v>50467211.23</v>
      </c>
      <c r="AG204" s="9">
        <f t="shared" si="82"/>
        <v>42570721785.5</v>
      </c>
      <c r="AH204" s="9">
        <f t="shared" si="83"/>
        <v>42546225506.44</v>
      </c>
      <c r="AI204" s="9">
        <f t="shared" si="84"/>
        <v>42777617750.06</v>
      </c>
      <c r="AJ204" s="12">
        <f t="shared" si="65"/>
        <v>35488151296.07</v>
      </c>
      <c r="AK204" s="16">
        <f t="shared" si="66"/>
        <v>1</v>
      </c>
      <c r="AL204" s="9">
        <f t="shared" si="67"/>
        <v>563849107.81</v>
      </c>
      <c r="AM204" s="16">
        <f t="shared" si="68"/>
        <v>0.00142208622841362</v>
      </c>
      <c r="AN204" s="16">
        <f t="shared" si="69"/>
        <v>0</v>
      </c>
      <c r="AO204" s="16">
        <f t="shared" si="70"/>
        <v>0</v>
      </c>
      <c r="AP204" s="16">
        <f t="shared" si="71"/>
        <v>0</v>
      </c>
      <c r="AQ204" s="12">
        <f t="shared" si="72"/>
        <v>34924302188.26</v>
      </c>
      <c r="AR204" s="12">
        <f t="shared" si="73"/>
        <v>35155694431.88</v>
      </c>
      <c r="AS204" s="12">
        <f>AR204-VLOOKUP(A204,[1]选股结果!$A$2:$BJ$3005,48,FALSE)*0.08</f>
        <v>33364979651.592</v>
      </c>
      <c r="AT204" s="12">
        <f t="shared" si="74"/>
        <v>35155694431.88</v>
      </c>
      <c r="AU204" s="12">
        <f t="shared" si="75"/>
        <v>34924302188.26</v>
      </c>
      <c r="AV204" s="12">
        <f t="shared" si="76"/>
        <v>34948710449.68</v>
      </c>
      <c r="AW204" s="12">
        <f t="shared" si="77"/>
        <v>42570721785.5</v>
      </c>
      <c r="AX204" s="12">
        <f t="shared" si="78"/>
        <v>7376077768.69</v>
      </c>
      <c r="AY204" s="21">
        <f t="shared" si="79"/>
        <v>50467211.23</v>
      </c>
    </row>
    <row r="205" spans="1:51">
      <c r="A205" s="5" t="s">
        <v>457</v>
      </c>
      <c r="B205" s="5" t="s">
        <v>458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80"/>
        <v>35151941940.39</v>
      </c>
      <c r="AF205" s="9">
        <f t="shared" si="81"/>
        <v>34811827163.47</v>
      </c>
      <c r="AG205" s="9">
        <f t="shared" si="82"/>
        <v>374166151.309998</v>
      </c>
      <c r="AH205" s="9">
        <f t="shared" si="83"/>
        <v>443206103.669998</v>
      </c>
      <c r="AI205" s="9">
        <f t="shared" si="84"/>
        <v>360069759.909998</v>
      </c>
      <c r="AJ205" s="12">
        <f t="shared" si="65"/>
        <v>1157235572.67</v>
      </c>
      <c r="AK205" s="16">
        <f t="shared" si="66"/>
        <v>0.0329209571019552</v>
      </c>
      <c r="AL205" s="9">
        <f t="shared" si="67"/>
        <v>783760088.44</v>
      </c>
      <c r="AM205" s="16">
        <f t="shared" si="68"/>
        <v>0.000786391064450344</v>
      </c>
      <c r="AN205" s="16">
        <f t="shared" si="69"/>
        <v>0.0130627260169202</v>
      </c>
      <c r="AO205" s="16">
        <f t="shared" si="70"/>
        <v>0.010775356976076</v>
      </c>
      <c r="AP205" s="16">
        <f t="shared" si="71"/>
        <v>7.07257221867276e-5</v>
      </c>
      <c r="AQ205" s="12">
        <f t="shared" si="72"/>
        <v>373475484.229998</v>
      </c>
      <c r="AR205" s="12">
        <f t="shared" si="73"/>
        <v>341302573.579998</v>
      </c>
      <c r="AS205" s="12">
        <f>AR205-VLOOKUP(A205,[1]选股结果!$A$2:$BJ$3005,48,FALSE)*0.08</f>
        <v>-205165201.803202</v>
      </c>
      <c r="AT205" s="12">
        <f t="shared" si="74"/>
        <v>290339140.469998</v>
      </c>
      <c r="AU205" s="12">
        <f t="shared" si="75"/>
        <v>424438917.339998</v>
      </c>
      <c r="AV205" s="12">
        <f t="shared" si="76"/>
        <v>239013387.399998</v>
      </c>
      <c r="AW205" s="12">
        <f t="shared" si="77"/>
        <v>374166151.309998</v>
      </c>
      <c r="AX205" s="12">
        <f t="shared" si="78"/>
        <v>55724580.27</v>
      </c>
      <c r="AY205" s="21">
        <f t="shared" si="79"/>
        <v>34862790596.58</v>
      </c>
    </row>
    <row r="206" spans="1:51">
      <c r="A206" s="5" t="s">
        <v>459</v>
      </c>
      <c r="B206" s="5" t="s">
        <v>460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80"/>
        <v>34839100000.88</v>
      </c>
      <c r="AF206" s="9">
        <f t="shared" si="81"/>
        <v>216699512.09</v>
      </c>
      <c r="AG206" s="9">
        <f t="shared" si="82"/>
        <v>44652000866.85</v>
      </c>
      <c r="AH206" s="9">
        <f t="shared" si="83"/>
        <v>44682155001.71</v>
      </c>
      <c r="AI206" s="9">
        <f t="shared" si="84"/>
        <v>40559036059.25</v>
      </c>
      <c r="AJ206" s="12">
        <f t="shared" si="65"/>
        <v>34839100000.88</v>
      </c>
      <c r="AK206" s="16">
        <f t="shared" si="66"/>
        <v>1</v>
      </c>
      <c r="AL206" s="9">
        <f t="shared" si="67"/>
        <v>236118390.24</v>
      </c>
      <c r="AM206" s="16">
        <f t="shared" si="68"/>
        <v>0.00622000890047465</v>
      </c>
      <c r="AN206" s="16">
        <f t="shared" si="69"/>
        <v>0</v>
      </c>
      <c r="AO206" s="16">
        <f t="shared" si="70"/>
        <v>0</v>
      </c>
      <c r="AP206" s="16">
        <f t="shared" si="71"/>
        <v>0</v>
      </c>
      <c r="AQ206" s="12">
        <f t="shared" si="72"/>
        <v>34602981610.64</v>
      </c>
      <c r="AR206" s="12">
        <f t="shared" si="73"/>
        <v>30479862668.18</v>
      </c>
      <c r="AS206" s="12">
        <f>AR206-VLOOKUP(A206,[1]选股结果!$A$2:$BJ$3005,48,FALSE)*0.08</f>
        <v>17513599714.0216</v>
      </c>
      <c r="AT206" s="12">
        <f t="shared" si="74"/>
        <v>30479862668.18</v>
      </c>
      <c r="AU206" s="12">
        <f t="shared" si="75"/>
        <v>34602981610.64</v>
      </c>
      <c r="AV206" s="12">
        <f t="shared" si="76"/>
        <v>32988744797.28</v>
      </c>
      <c r="AW206" s="12">
        <f t="shared" si="77"/>
        <v>44652000866.85</v>
      </c>
      <c r="AX206" s="12">
        <f t="shared" si="78"/>
        <v>10747317801.79</v>
      </c>
      <c r="AY206" s="21">
        <f t="shared" si="79"/>
        <v>216699512.09</v>
      </c>
    </row>
    <row r="207" spans="1:51">
      <c r="A207" s="5" t="s">
        <v>461</v>
      </c>
      <c r="B207" s="5" t="s">
        <v>462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80"/>
        <v>34291981941.33</v>
      </c>
      <c r="AF207" s="9">
        <f t="shared" si="81"/>
        <v>32682947594.55</v>
      </c>
      <c r="AG207" s="9">
        <f t="shared" si="82"/>
        <v>1723070842.68</v>
      </c>
      <c r="AH207" s="9">
        <f t="shared" si="83"/>
        <v>1723041818.1</v>
      </c>
      <c r="AI207" s="9">
        <f t="shared" si="84"/>
        <v>1340909982.66</v>
      </c>
      <c r="AJ207" s="12">
        <f t="shared" si="65"/>
        <v>2657890093.98</v>
      </c>
      <c r="AK207" s="16">
        <f t="shared" si="66"/>
        <v>0.0775076255005434</v>
      </c>
      <c r="AL207" s="9">
        <f t="shared" si="67"/>
        <v>1084694918.21</v>
      </c>
      <c r="AM207" s="16">
        <f t="shared" si="68"/>
        <v>0.0025332401807112</v>
      </c>
      <c r="AN207" s="16">
        <f t="shared" si="69"/>
        <v>0.0194364364252943</v>
      </c>
      <c r="AO207" s="16">
        <f t="shared" si="70"/>
        <v>0.00785715570628082</v>
      </c>
      <c r="AP207" s="16">
        <f t="shared" si="71"/>
        <v>0.0011453367421923</v>
      </c>
      <c r="AQ207" s="12">
        <f t="shared" si="72"/>
        <v>1573195175.77</v>
      </c>
      <c r="AR207" s="12">
        <f t="shared" si="73"/>
        <v>1204304655.03</v>
      </c>
      <c r="AS207" s="12">
        <f>AR207-VLOOKUP(A207,[1]选股结果!$A$2:$BJ$3005,48,FALSE)*0.08</f>
        <v>218326589.526</v>
      </c>
      <c r="AT207" s="12">
        <f t="shared" si="74"/>
        <v>1191063340.33</v>
      </c>
      <c r="AU207" s="12">
        <f t="shared" si="75"/>
        <v>1586436490.47</v>
      </c>
      <c r="AV207" s="12">
        <f t="shared" si="76"/>
        <v>1485578390.6</v>
      </c>
      <c r="AW207" s="12">
        <f t="shared" si="77"/>
        <v>1723070842.68</v>
      </c>
      <c r="AX207" s="12">
        <f t="shared" si="78"/>
        <v>-71333209.21</v>
      </c>
      <c r="AY207" s="21">
        <f t="shared" si="79"/>
        <v>32696188909.25</v>
      </c>
    </row>
    <row r="208" spans="1:51">
      <c r="A208" s="5" t="s">
        <v>463</v>
      </c>
      <c r="B208" s="5" t="s">
        <v>464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80"/>
        <v>34106864952.13</v>
      </c>
      <c r="AF208" s="9">
        <f t="shared" si="81"/>
        <v>34456476113.63</v>
      </c>
      <c r="AG208" s="9">
        <f t="shared" si="82"/>
        <v>-274019167.560004</v>
      </c>
      <c r="AH208" s="9">
        <f t="shared" si="83"/>
        <v>-274443994.860004</v>
      </c>
      <c r="AI208" s="9">
        <f t="shared" si="84"/>
        <v>-356897915.570004</v>
      </c>
      <c r="AJ208" s="12">
        <f t="shared" si="65"/>
        <v>4512290670.14</v>
      </c>
      <c r="AK208" s="16">
        <f t="shared" si="66"/>
        <v>0.132298605470574</v>
      </c>
      <c r="AL208" s="9">
        <f t="shared" si="67"/>
        <v>4378744275.67</v>
      </c>
      <c r="AM208" s="16">
        <f t="shared" si="68"/>
        <v>0.00239992591916274</v>
      </c>
      <c r="AN208" s="16">
        <f t="shared" si="69"/>
        <v>0.0174791957383573</v>
      </c>
      <c r="AO208" s="16">
        <f t="shared" si="70"/>
        <v>0.0569972439023187</v>
      </c>
      <c r="AP208" s="16">
        <f t="shared" si="71"/>
        <v>0.0497896662919161</v>
      </c>
      <c r="AQ208" s="12">
        <f t="shared" si="72"/>
        <v>133546394.47</v>
      </c>
      <c r="AR208" s="12">
        <f t="shared" si="73"/>
        <v>-490628115.49</v>
      </c>
      <c r="AS208" s="12">
        <f>AR208-VLOOKUP(A208,[1]选股结果!$A$2:$BJ$3005,48,FALSE)*0.08</f>
        <v>-1646748019.8308</v>
      </c>
      <c r="AT208" s="12">
        <f t="shared" si="74"/>
        <v>51092473.7600003</v>
      </c>
      <c r="AU208" s="12">
        <f t="shared" si="75"/>
        <v>-408174194.78</v>
      </c>
      <c r="AV208" s="12">
        <f t="shared" si="76"/>
        <v>-584640650.800001</v>
      </c>
      <c r="AW208" s="12">
        <f t="shared" si="77"/>
        <v>-274019167.560004</v>
      </c>
      <c r="AX208" s="12">
        <f t="shared" si="78"/>
        <v>59068585.86</v>
      </c>
      <c r="AY208" s="21">
        <f t="shared" si="79"/>
        <v>33914755524.38</v>
      </c>
    </row>
    <row r="209" spans="1:51">
      <c r="A209" s="5" t="s">
        <v>465</v>
      </c>
      <c r="B209" s="5" t="s">
        <v>466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80"/>
        <v>33921101269.94</v>
      </c>
      <c r="AF209" s="9">
        <f t="shared" si="81"/>
        <v>33226516867.72</v>
      </c>
      <c r="AG209" s="9">
        <f t="shared" si="82"/>
        <v>933028908.369997</v>
      </c>
      <c r="AH209" s="9">
        <f t="shared" si="83"/>
        <v>953877868.519997</v>
      </c>
      <c r="AI209" s="9">
        <f t="shared" si="84"/>
        <v>824174680.309997</v>
      </c>
      <c r="AJ209" s="12">
        <f t="shared" si="65"/>
        <v>5270457656.89</v>
      </c>
      <c r="AK209" s="16">
        <f t="shared" si="66"/>
        <v>0.155374013801861</v>
      </c>
      <c r="AL209" s="9">
        <f t="shared" si="67"/>
        <v>4558615739.41</v>
      </c>
      <c r="AM209" s="16">
        <f t="shared" si="68"/>
        <v>0.00346289644623344</v>
      </c>
      <c r="AN209" s="16">
        <f t="shared" si="69"/>
        <v>0.0773061469617976</v>
      </c>
      <c r="AO209" s="16">
        <f t="shared" si="70"/>
        <v>0.013586263058576</v>
      </c>
      <c r="AP209" s="16">
        <f t="shared" si="71"/>
        <v>0.0396491277015777</v>
      </c>
      <c r="AQ209" s="12">
        <f t="shared" si="72"/>
        <v>711841917.479999</v>
      </c>
      <c r="AR209" s="12">
        <f t="shared" si="73"/>
        <v>551843456.639999</v>
      </c>
      <c r="AS209" s="12">
        <f>AR209-VLOOKUP(A209,[1]选股结果!$A$2:$BJ$3005,48,FALSE)*0.08</f>
        <v>-694473663.913601</v>
      </c>
      <c r="AT209" s="12">
        <f t="shared" si="74"/>
        <v>582138729.269999</v>
      </c>
      <c r="AU209" s="12">
        <f t="shared" si="75"/>
        <v>681546644.849999</v>
      </c>
      <c r="AV209" s="12">
        <f t="shared" si="76"/>
        <v>638621774.989999</v>
      </c>
      <c r="AW209" s="12">
        <f t="shared" si="77"/>
        <v>933028908.369997</v>
      </c>
      <c r="AX209" s="12">
        <f t="shared" si="78"/>
        <v>232669704.73</v>
      </c>
      <c r="AY209" s="21">
        <f t="shared" si="79"/>
        <v>33196221595.09</v>
      </c>
    </row>
    <row r="210" spans="1:51">
      <c r="A210" s="5" t="s">
        <v>467</v>
      </c>
      <c r="B210" s="5" t="s">
        <v>468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80"/>
        <v>33664587254.68</v>
      </c>
      <c r="AF210" s="9">
        <f t="shared" si="81"/>
        <v>33225888326.5</v>
      </c>
      <c r="AG210" s="9">
        <f t="shared" si="82"/>
        <v>602984791.899997</v>
      </c>
      <c r="AH210" s="9">
        <f t="shared" si="83"/>
        <v>605297686.189997</v>
      </c>
      <c r="AI210" s="9">
        <f t="shared" si="84"/>
        <v>545356046.319997</v>
      </c>
      <c r="AJ210" s="12">
        <f t="shared" si="65"/>
        <v>1403974016.94</v>
      </c>
      <c r="AK210" s="16">
        <f t="shared" si="66"/>
        <v>0.0417047744063703</v>
      </c>
      <c r="AL210" s="9">
        <f t="shared" si="67"/>
        <v>716570986.26</v>
      </c>
      <c r="AM210" s="16">
        <f t="shared" si="68"/>
        <v>0.00100579007500806</v>
      </c>
      <c r="AN210" s="16">
        <f t="shared" si="69"/>
        <v>0.0111986956732283</v>
      </c>
      <c r="AO210" s="16">
        <f t="shared" si="70"/>
        <v>0.00908026991263659</v>
      </c>
      <c r="AP210" s="16">
        <f t="shared" si="71"/>
        <v>6.95498326561098e-5</v>
      </c>
      <c r="AQ210" s="12">
        <f t="shared" si="72"/>
        <v>687403030.679999</v>
      </c>
      <c r="AR210" s="12">
        <f t="shared" si="73"/>
        <v>381070182.599999</v>
      </c>
      <c r="AS210" s="12">
        <f>AR210-VLOOKUP(A210,[1]选股结果!$A$2:$BJ$3005,48,FALSE)*0.08</f>
        <v>-142102965.681601</v>
      </c>
      <c r="AT210" s="12">
        <f t="shared" si="74"/>
        <v>627461390.809999</v>
      </c>
      <c r="AU210" s="12">
        <f t="shared" si="75"/>
        <v>441011822.469999</v>
      </c>
      <c r="AV210" s="12">
        <f t="shared" si="76"/>
        <v>464271662.749999</v>
      </c>
      <c r="AW210" s="12">
        <f t="shared" si="77"/>
        <v>602984791.899997</v>
      </c>
      <c r="AX210" s="12">
        <f t="shared" si="78"/>
        <v>-66672397.2</v>
      </c>
      <c r="AY210" s="21">
        <f t="shared" si="79"/>
        <v>32979497118.29</v>
      </c>
    </row>
    <row r="211" spans="1:51">
      <c r="A211" s="5" t="s">
        <v>469</v>
      </c>
      <c r="B211" s="5" t="s">
        <v>470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80"/>
        <v>33550244023.33</v>
      </c>
      <c r="AF211" s="9">
        <f t="shared" si="81"/>
        <v>30694580682.87</v>
      </c>
      <c r="AG211" s="9">
        <f t="shared" si="82"/>
        <v>3518637312.06</v>
      </c>
      <c r="AH211" s="9">
        <f t="shared" si="83"/>
        <v>3510188225.65</v>
      </c>
      <c r="AI211" s="9">
        <f t="shared" si="84"/>
        <v>2837098786.42</v>
      </c>
      <c r="AJ211" s="12">
        <f t="shared" si="65"/>
        <v>8817640455.21</v>
      </c>
      <c r="AK211" s="16">
        <f t="shared" si="66"/>
        <v>0.262818966356204</v>
      </c>
      <c r="AL211" s="9">
        <f t="shared" si="67"/>
        <v>5217177047.24</v>
      </c>
      <c r="AM211" s="16">
        <f t="shared" si="68"/>
        <v>0.00438539181407112</v>
      </c>
      <c r="AN211" s="16">
        <f t="shared" si="69"/>
        <v>0.0828577950353186</v>
      </c>
      <c r="AO211" s="16">
        <f t="shared" si="70"/>
        <v>0.0388901939518738</v>
      </c>
      <c r="AP211" s="16">
        <f t="shared" si="71"/>
        <v>0.0245877473727573</v>
      </c>
      <c r="AQ211" s="12">
        <f t="shared" si="72"/>
        <v>3600463407.97</v>
      </c>
      <c r="AR211" s="12">
        <f t="shared" si="73"/>
        <v>2022127483.7</v>
      </c>
      <c r="AS211" s="12">
        <f>AR211-VLOOKUP(A211,[1]选股结果!$A$2:$BJ$3005,48,FALSE)*0.08</f>
        <v>-731534331.4872</v>
      </c>
      <c r="AT211" s="12">
        <f t="shared" si="74"/>
        <v>2927373968.74</v>
      </c>
      <c r="AU211" s="12">
        <f t="shared" si="75"/>
        <v>2695216922.93</v>
      </c>
      <c r="AV211" s="12">
        <f t="shared" si="76"/>
        <v>2324083071.6</v>
      </c>
      <c r="AW211" s="12">
        <f t="shared" si="77"/>
        <v>3518637312.06</v>
      </c>
      <c r="AX211" s="12">
        <f t="shared" si="78"/>
        <v>1047715623.01</v>
      </c>
      <c r="AY211" s="21">
        <f t="shared" si="79"/>
        <v>29789334197.83</v>
      </c>
    </row>
    <row r="212" spans="1:51">
      <c r="A212" s="5" t="s">
        <v>471</v>
      </c>
      <c r="B212" s="5" t="s">
        <v>472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80"/>
        <v>33507450180.95</v>
      </c>
      <c r="AF212" s="9">
        <f t="shared" si="81"/>
        <v>31537656032.72</v>
      </c>
      <c r="AG212" s="9">
        <f t="shared" si="82"/>
        <v>1981588223.17</v>
      </c>
      <c r="AH212" s="9">
        <f t="shared" si="83"/>
        <v>1979716541.46</v>
      </c>
      <c r="AI212" s="9">
        <f t="shared" si="84"/>
        <v>1646223781.77</v>
      </c>
      <c r="AJ212" s="12">
        <f t="shared" si="65"/>
        <v>3079645751.11</v>
      </c>
      <c r="AK212" s="16">
        <f t="shared" si="66"/>
        <v>0.0919092838899712</v>
      </c>
      <c r="AL212" s="9">
        <f t="shared" si="67"/>
        <v>1124861447.47</v>
      </c>
      <c r="AM212" s="16">
        <f t="shared" si="68"/>
        <v>0.00284278698574788</v>
      </c>
      <c r="AN212" s="16">
        <f t="shared" si="69"/>
        <v>0.00338353633618043</v>
      </c>
      <c r="AO212" s="16">
        <f t="shared" si="70"/>
        <v>0.00519855685435093</v>
      </c>
      <c r="AP212" s="16">
        <f t="shared" si="71"/>
        <v>0.0220897489493489</v>
      </c>
      <c r="AQ212" s="12">
        <f t="shared" si="72"/>
        <v>1954784303.64</v>
      </c>
      <c r="AR212" s="12">
        <f t="shared" si="73"/>
        <v>1634429706.83</v>
      </c>
      <c r="AS212" s="12">
        <f>AR212-VLOOKUP(A212,[1]选股结果!$A$2:$BJ$3005,48,FALSE)*0.08</f>
        <v>778791702.0308</v>
      </c>
      <c r="AT212" s="12">
        <f t="shared" si="74"/>
        <v>1621291543.95</v>
      </c>
      <c r="AU212" s="12">
        <f t="shared" si="75"/>
        <v>1967922466.52</v>
      </c>
      <c r="AV212" s="12">
        <f t="shared" si="76"/>
        <v>1905093245.04</v>
      </c>
      <c r="AW212" s="12">
        <f t="shared" si="77"/>
        <v>1981588223.17</v>
      </c>
      <c r="AX212" s="12">
        <f t="shared" si="78"/>
        <v>-6747575.33</v>
      </c>
      <c r="AY212" s="21">
        <f t="shared" si="79"/>
        <v>31550794195.6</v>
      </c>
    </row>
    <row r="213" spans="1:51">
      <c r="A213" s="5" t="s">
        <v>473</v>
      </c>
      <c r="B213" s="5" t="s">
        <v>474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80"/>
        <v>33396828052.12</v>
      </c>
      <c r="AF213" s="9">
        <f t="shared" si="81"/>
        <v>32726986068.77</v>
      </c>
      <c r="AG213" s="9">
        <f t="shared" si="82"/>
        <v>578646494.439999</v>
      </c>
      <c r="AH213" s="9">
        <f t="shared" si="83"/>
        <v>572758503.199999</v>
      </c>
      <c r="AI213" s="9">
        <f t="shared" si="84"/>
        <v>412577392.879999</v>
      </c>
      <c r="AJ213" s="12">
        <f t="shared" si="65"/>
        <v>2155501907.17</v>
      </c>
      <c r="AK213" s="16">
        <f t="shared" si="66"/>
        <v>0.0645421147123931</v>
      </c>
      <c r="AL213" s="9">
        <f t="shared" si="67"/>
        <v>1168775457.81</v>
      </c>
      <c r="AM213" s="16">
        <f t="shared" si="68"/>
        <v>0.00181020331259161</v>
      </c>
      <c r="AN213" s="16">
        <f t="shared" si="69"/>
        <v>0.0231611906841224</v>
      </c>
      <c r="AO213" s="16">
        <f t="shared" si="70"/>
        <v>0.00935755649615239</v>
      </c>
      <c r="AP213" s="16">
        <f t="shared" si="71"/>
        <v>0.000491891586361513</v>
      </c>
      <c r="AQ213" s="12">
        <f t="shared" si="72"/>
        <v>986726449.359998</v>
      </c>
      <c r="AR213" s="12">
        <f t="shared" si="73"/>
        <v>503791090.769998</v>
      </c>
      <c r="AS213" s="12">
        <f>AR213-VLOOKUP(A213,[1]选股结果!$A$2:$BJ$3005,48,FALSE)*0.08</f>
        <v>148730707.181198</v>
      </c>
      <c r="AT213" s="12">
        <f t="shared" si="74"/>
        <v>826545339.039998</v>
      </c>
      <c r="AU213" s="12">
        <f t="shared" si="75"/>
        <v>663972201.089998</v>
      </c>
      <c r="AV213" s="12">
        <f t="shared" si="76"/>
        <v>684645843.719998</v>
      </c>
      <c r="AW213" s="12">
        <f t="shared" si="77"/>
        <v>578646494.439999</v>
      </c>
      <c r="AX213" s="12">
        <f t="shared" si="78"/>
        <v>-63633057.19</v>
      </c>
      <c r="AY213" s="21">
        <f t="shared" si="79"/>
        <v>32404231820.5</v>
      </c>
    </row>
    <row r="214" spans="1:51">
      <c r="A214" s="5" t="s">
        <v>475</v>
      </c>
      <c r="B214" s="5" t="s">
        <v>476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80"/>
        <v>32635134874.82</v>
      </c>
      <c r="AF214" s="9">
        <f t="shared" si="81"/>
        <v>31535819717.08</v>
      </c>
      <c r="AG214" s="9">
        <f t="shared" si="82"/>
        <v>1472192935.23</v>
      </c>
      <c r="AH214" s="9">
        <f t="shared" si="83"/>
        <v>1476815016.8</v>
      </c>
      <c r="AI214" s="9">
        <f t="shared" si="84"/>
        <v>1208058777.51</v>
      </c>
      <c r="AJ214" s="12">
        <f t="shared" si="65"/>
        <v>5576747327.75</v>
      </c>
      <c r="AK214" s="16">
        <f t="shared" si="66"/>
        <v>0.170881700018737</v>
      </c>
      <c r="AL214" s="9">
        <f t="shared" si="67"/>
        <v>4659632078.56</v>
      </c>
      <c r="AM214" s="16">
        <f t="shared" si="68"/>
        <v>0.00443399262803868</v>
      </c>
      <c r="AN214" s="16">
        <f t="shared" si="69"/>
        <v>0.0291003271337097</v>
      </c>
      <c r="AO214" s="16">
        <f t="shared" si="70"/>
        <v>0.056904992603627</v>
      </c>
      <c r="AP214" s="16">
        <f t="shared" si="71"/>
        <v>0.0467665123837923</v>
      </c>
      <c r="AQ214" s="12">
        <f t="shared" si="72"/>
        <v>917115249.190001</v>
      </c>
      <c r="AR214" s="12">
        <f t="shared" si="73"/>
        <v>648657436.190001</v>
      </c>
      <c r="AS214" s="12">
        <f>AR214-VLOOKUP(A214,[1]选股结果!$A$2:$BJ$3005,48,FALSE)*0.08</f>
        <v>-1929736612.3332</v>
      </c>
      <c r="AT214" s="12">
        <f t="shared" si="74"/>
        <v>648359009.900002</v>
      </c>
      <c r="AU214" s="12">
        <f t="shared" si="75"/>
        <v>917413675.480001</v>
      </c>
      <c r="AV214" s="12">
        <f t="shared" si="76"/>
        <v>971460287.85</v>
      </c>
      <c r="AW214" s="12">
        <f t="shared" si="77"/>
        <v>1472192935.23</v>
      </c>
      <c r="AX214" s="12">
        <f t="shared" si="78"/>
        <v>283662411.58</v>
      </c>
      <c r="AY214" s="21">
        <f t="shared" si="79"/>
        <v>31536118143.37</v>
      </c>
    </row>
    <row r="215" spans="1:51">
      <c r="A215" s="5" t="s">
        <v>477</v>
      </c>
      <c r="B215" s="5" t="s">
        <v>478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80"/>
        <v>32310181592.77</v>
      </c>
      <c r="AF215" s="9">
        <f t="shared" si="81"/>
        <v>25001997063.52</v>
      </c>
      <c r="AG215" s="9">
        <f t="shared" si="82"/>
        <v>7365688434.2</v>
      </c>
      <c r="AH215" s="9">
        <f t="shared" si="83"/>
        <v>7525043801.05</v>
      </c>
      <c r="AI215" s="9">
        <f t="shared" si="84"/>
        <v>6140910325.58</v>
      </c>
      <c r="AJ215" s="12">
        <f t="shared" si="65"/>
        <v>11904189962.73</v>
      </c>
      <c r="AK215" s="16">
        <f t="shared" si="66"/>
        <v>0.368434635025195</v>
      </c>
      <c r="AL215" s="9">
        <f t="shared" si="67"/>
        <v>1392391903.45</v>
      </c>
      <c r="AM215" s="16">
        <f t="shared" si="68"/>
        <v>0.021451340824562</v>
      </c>
      <c r="AN215" s="16">
        <f t="shared" si="69"/>
        <v>0.000551640102635275</v>
      </c>
      <c r="AO215" s="16">
        <f t="shared" si="70"/>
        <v>0.025667092690546</v>
      </c>
      <c r="AP215" s="16">
        <f t="shared" si="71"/>
        <v>0.000323671750651508</v>
      </c>
      <c r="AQ215" s="12">
        <f t="shared" si="72"/>
        <v>10511798059.28</v>
      </c>
      <c r="AR215" s="12">
        <f t="shared" si="73"/>
        <v>6082345778.5</v>
      </c>
      <c r="AS215" s="12">
        <f>AR215-VLOOKUP(A215,[1]选股结果!$A$2:$BJ$3005,48,FALSE)*0.08</f>
        <v>2247432482.0848</v>
      </c>
      <c r="AT215" s="12">
        <f t="shared" si="74"/>
        <v>9127664583.81</v>
      </c>
      <c r="AU215" s="12">
        <f t="shared" si="75"/>
        <v>7466479253.97</v>
      </c>
      <c r="AV215" s="12">
        <f t="shared" si="76"/>
        <v>7099885749.94</v>
      </c>
      <c r="AW215" s="12">
        <f t="shared" si="77"/>
        <v>7365688434.2</v>
      </c>
      <c r="AX215" s="12">
        <f t="shared" si="78"/>
        <v>120822898.48</v>
      </c>
      <c r="AY215" s="21">
        <f t="shared" si="79"/>
        <v>21956678258.21</v>
      </c>
    </row>
    <row r="216" spans="1:51">
      <c r="A216" s="5" t="s">
        <v>479</v>
      </c>
      <c r="B216" s="5" t="s">
        <v>480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80"/>
        <v>32230647939.82</v>
      </c>
      <c r="AF216" s="9">
        <f t="shared" si="81"/>
        <v>31635163559.59</v>
      </c>
      <c r="AG216" s="9">
        <f t="shared" si="82"/>
        <v>2062448771.33</v>
      </c>
      <c r="AH216" s="9">
        <f t="shared" si="83"/>
        <v>2111361305.04</v>
      </c>
      <c r="AI216" s="9">
        <f t="shared" si="84"/>
        <v>1804915514.18</v>
      </c>
      <c r="AJ216" s="12">
        <f t="shared" si="65"/>
        <v>6270618387.69</v>
      </c>
      <c r="AK216" s="16">
        <f t="shared" si="66"/>
        <v>0.194554524606464</v>
      </c>
      <c r="AL216" s="9">
        <f t="shared" si="67"/>
        <v>4654225662.31</v>
      </c>
      <c r="AM216" s="16">
        <f t="shared" si="68"/>
        <v>0.0226913367136014</v>
      </c>
      <c r="AN216" s="16">
        <f t="shared" si="69"/>
        <v>0.0549619444550916</v>
      </c>
      <c r="AO216" s="16">
        <f t="shared" si="70"/>
        <v>0.066739574990127</v>
      </c>
      <c r="AP216" s="16">
        <f t="shared" si="71"/>
        <v>0.00158621110178915</v>
      </c>
      <c r="AQ216" s="12">
        <f t="shared" si="72"/>
        <v>1616392725.38</v>
      </c>
      <c r="AR216" s="12">
        <f t="shared" si="73"/>
        <v>339812850.519999</v>
      </c>
      <c r="AS216" s="12">
        <f>AR216-VLOOKUP(A216,[1]选股结果!$A$2:$BJ$3005,48,FALSE)*0.08</f>
        <v>-2324822409.044</v>
      </c>
      <c r="AT216" s="12">
        <f t="shared" si="74"/>
        <v>1309946934.52</v>
      </c>
      <c r="AU216" s="12">
        <f t="shared" si="75"/>
        <v>646258641.379999</v>
      </c>
      <c r="AV216" s="12">
        <f t="shared" si="76"/>
        <v>783609857.76</v>
      </c>
      <c r="AW216" s="12">
        <f t="shared" si="77"/>
        <v>2062448771.33</v>
      </c>
      <c r="AX216" s="12">
        <f t="shared" si="78"/>
        <v>399835541.33</v>
      </c>
      <c r="AY216" s="21">
        <f t="shared" si="79"/>
        <v>30665029475.59</v>
      </c>
    </row>
    <row r="217" spans="1:51">
      <c r="A217" s="5" t="s">
        <v>481</v>
      </c>
      <c r="B217" s="5" t="s">
        <v>482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80"/>
        <v>32122388657.93</v>
      </c>
      <c r="AF217" s="9">
        <f t="shared" si="81"/>
        <v>26467170834.64</v>
      </c>
      <c r="AG217" s="9">
        <f t="shared" si="82"/>
        <v>4489508036.65999</v>
      </c>
      <c r="AH217" s="9">
        <f t="shared" si="83"/>
        <v>4488288513.79999</v>
      </c>
      <c r="AI217" s="9">
        <f t="shared" si="84"/>
        <v>3920881349.85999</v>
      </c>
      <c r="AJ217" s="12">
        <f t="shared" si="65"/>
        <v>7876920537.78</v>
      </c>
      <c r="AK217" s="16">
        <f t="shared" si="66"/>
        <v>0.245215902891314</v>
      </c>
      <c r="AL217" s="9">
        <f t="shared" si="67"/>
        <v>2954310889.96</v>
      </c>
      <c r="AM217" s="16">
        <f t="shared" si="68"/>
        <v>0.00731401587913979</v>
      </c>
      <c r="AN217" s="16">
        <f t="shared" si="69"/>
        <v>0.0169967700314595</v>
      </c>
      <c r="AO217" s="16">
        <f t="shared" si="70"/>
        <v>0.0301435170662802</v>
      </c>
      <c r="AP217" s="16">
        <f t="shared" si="71"/>
        <v>0.00130422486652958</v>
      </c>
      <c r="AQ217" s="12">
        <f t="shared" si="72"/>
        <v>4922609647.82</v>
      </c>
      <c r="AR217" s="12">
        <f t="shared" si="73"/>
        <v>3924596871.77</v>
      </c>
      <c r="AS217" s="12">
        <f>AR217-VLOOKUP(A217,[1]选股结果!$A$2:$BJ$3005,48,FALSE)*0.08</f>
        <v>2715709264.5044</v>
      </c>
      <c r="AT217" s="12">
        <f t="shared" si="74"/>
        <v>4355202483.88</v>
      </c>
      <c r="AU217" s="12">
        <f t="shared" si="75"/>
        <v>4492004035.71</v>
      </c>
      <c r="AV217" s="12">
        <f t="shared" si="76"/>
        <v>4483434264.98</v>
      </c>
      <c r="AW217" s="12">
        <f t="shared" si="77"/>
        <v>4489508036.65999</v>
      </c>
      <c r="AX217" s="12">
        <f t="shared" si="78"/>
        <v>65005.6699999999</v>
      </c>
      <c r="AY217" s="21">
        <f t="shared" si="79"/>
        <v>26036565222.53</v>
      </c>
    </row>
    <row r="218" spans="1:51">
      <c r="A218" s="5" t="s">
        <v>483</v>
      </c>
      <c r="B218" s="5" t="s">
        <v>484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80"/>
        <v>32087700523.95</v>
      </c>
      <c r="AF218" s="9">
        <f t="shared" si="81"/>
        <v>31171837706.95</v>
      </c>
      <c r="AG218" s="9">
        <f t="shared" si="82"/>
        <v>1210313503.31</v>
      </c>
      <c r="AH218" s="9">
        <f t="shared" si="83"/>
        <v>1213854867.36</v>
      </c>
      <c r="AI218" s="9">
        <f t="shared" si="84"/>
        <v>992118272.81</v>
      </c>
      <c r="AJ218" s="12">
        <f t="shared" si="65"/>
        <v>1971911410.19</v>
      </c>
      <c r="AK218" s="16">
        <f t="shared" si="66"/>
        <v>0.0614538087177105</v>
      </c>
      <c r="AL218" s="9">
        <f t="shared" si="67"/>
        <v>920038797.5</v>
      </c>
      <c r="AM218" s="16">
        <f t="shared" si="68"/>
        <v>0.00540671641523546</v>
      </c>
      <c r="AN218" s="16">
        <f t="shared" si="69"/>
        <v>0.00552114246540567</v>
      </c>
      <c r="AO218" s="16">
        <f t="shared" si="70"/>
        <v>0.0109362812167882</v>
      </c>
      <c r="AP218" s="16">
        <f t="shared" si="71"/>
        <v>0.00709150438624165</v>
      </c>
      <c r="AQ218" s="12">
        <f t="shared" si="72"/>
        <v>1051872612.69</v>
      </c>
      <c r="AR218" s="12">
        <f t="shared" si="73"/>
        <v>703207473.620003</v>
      </c>
      <c r="AS218" s="12">
        <f>AR218-VLOOKUP(A218,[1]选股结果!$A$2:$BJ$3005,48,FALSE)*0.08</f>
        <v>-347147301.853597</v>
      </c>
      <c r="AT218" s="12">
        <f t="shared" si="74"/>
        <v>830136018.140002</v>
      </c>
      <c r="AU218" s="12">
        <f t="shared" si="75"/>
        <v>924944068.170002</v>
      </c>
      <c r="AV218" s="12">
        <f t="shared" si="76"/>
        <v>913050171.150002</v>
      </c>
      <c r="AW218" s="12">
        <f t="shared" si="77"/>
        <v>1210313503.31</v>
      </c>
      <c r="AX218" s="12">
        <f t="shared" si="78"/>
        <v>232452453.35</v>
      </c>
      <c r="AY218" s="21">
        <f t="shared" si="79"/>
        <v>31044909162.43</v>
      </c>
    </row>
    <row r="219" spans="1:51">
      <c r="A219" s="5" t="s">
        <v>485</v>
      </c>
      <c r="B219" s="5" t="s">
        <v>486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80"/>
        <v>31906608416</v>
      </c>
      <c r="AF219" s="9">
        <f t="shared" si="81"/>
        <v>137944171</v>
      </c>
      <c r="AG219" s="9">
        <f t="shared" si="82"/>
        <v>40994158073</v>
      </c>
      <c r="AH219" s="9">
        <f t="shared" si="83"/>
        <v>40962049867</v>
      </c>
      <c r="AI219" s="9">
        <f t="shared" si="84"/>
        <v>38005093592</v>
      </c>
      <c r="AJ219" s="12">
        <f t="shared" si="65"/>
        <v>31906608416</v>
      </c>
      <c r="AK219" s="16">
        <f t="shared" si="66"/>
        <v>1</v>
      </c>
      <c r="AL219" s="9">
        <f t="shared" si="67"/>
        <v>204456717</v>
      </c>
      <c r="AM219" s="16">
        <f t="shared" si="68"/>
        <v>0.00432337305179782</v>
      </c>
      <c r="AN219" s="16">
        <f t="shared" si="69"/>
        <v>0</v>
      </c>
      <c r="AO219" s="16">
        <f t="shared" si="70"/>
        <v>0</v>
      </c>
      <c r="AP219" s="16">
        <f t="shared" si="71"/>
        <v>0</v>
      </c>
      <c r="AQ219" s="12">
        <f t="shared" si="72"/>
        <v>31702151699</v>
      </c>
      <c r="AR219" s="12">
        <f t="shared" si="73"/>
        <v>28745195424</v>
      </c>
      <c r="AS219" s="12">
        <f>AR219-VLOOKUP(A219,[1]选股结果!$A$2:$BJ$3005,48,FALSE)*0.08</f>
        <v>17246004176.4</v>
      </c>
      <c r="AT219" s="12">
        <f t="shared" si="74"/>
        <v>28745195424</v>
      </c>
      <c r="AU219" s="12">
        <f t="shared" si="75"/>
        <v>31702151699</v>
      </c>
      <c r="AV219" s="12">
        <f t="shared" si="76"/>
        <v>31439085823</v>
      </c>
      <c r="AW219" s="12">
        <f t="shared" si="77"/>
        <v>40994158073</v>
      </c>
      <c r="AX219" s="12">
        <f t="shared" si="78"/>
        <v>9167001810</v>
      </c>
      <c r="AY219" s="21">
        <f t="shared" si="79"/>
        <v>137944171</v>
      </c>
    </row>
    <row r="220" spans="1:51">
      <c r="A220" s="5" t="s">
        <v>487</v>
      </c>
      <c r="B220" s="5" t="s">
        <v>488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80"/>
        <v>31888170207.82</v>
      </c>
      <c r="AF220" s="9">
        <f t="shared" si="81"/>
        <v>28571653039.65</v>
      </c>
      <c r="AG220" s="9">
        <f t="shared" si="82"/>
        <v>3566095977.65</v>
      </c>
      <c r="AH220" s="9">
        <f t="shared" si="83"/>
        <v>3579852901.34</v>
      </c>
      <c r="AI220" s="9">
        <f t="shared" si="84"/>
        <v>2855966419.74</v>
      </c>
      <c r="AJ220" s="12">
        <f t="shared" si="65"/>
        <v>5358464093.85</v>
      </c>
      <c r="AK220" s="16">
        <f t="shared" si="66"/>
        <v>0.168039246495741</v>
      </c>
      <c r="AL220" s="9">
        <f t="shared" si="67"/>
        <v>1853132218.81</v>
      </c>
      <c r="AM220" s="16">
        <f t="shared" si="68"/>
        <v>0.00482114060631484</v>
      </c>
      <c r="AN220" s="16">
        <f t="shared" si="69"/>
        <v>0.0160974056029128</v>
      </c>
      <c r="AO220" s="16">
        <f t="shared" si="70"/>
        <v>0.0244662711555859</v>
      </c>
      <c r="AP220" s="16">
        <f t="shared" si="71"/>
        <v>0.0114224625911799</v>
      </c>
      <c r="AQ220" s="12">
        <f t="shared" si="72"/>
        <v>3505331875.04</v>
      </c>
      <c r="AR220" s="12">
        <f t="shared" si="73"/>
        <v>2550978680.04</v>
      </c>
      <c r="AS220" s="12">
        <f>AR220-VLOOKUP(A220,[1]选股结果!$A$2:$BJ$3005,48,FALSE)*0.08</f>
        <v>874221524.4816</v>
      </c>
      <c r="AT220" s="12">
        <f t="shared" si="74"/>
        <v>2781445393.44</v>
      </c>
      <c r="AU220" s="12">
        <f t="shared" si="75"/>
        <v>3274865161.64</v>
      </c>
      <c r="AV220" s="12">
        <f t="shared" si="76"/>
        <v>3209844676.7</v>
      </c>
      <c r="AW220" s="12">
        <f t="shared" si="77"/>
        <v>3566095977.65</v>
      </c>
      <c r="AX220" s="12">
        <f t="shared" si="78"/>
        <v>106246212.97</v>
      </c>
      <c r="AY220" s="21">
        <f t="shared" si="79"/>
        <v>28341186326.25</v>
      </c>
    </row>
    <row r="221" spans="1:51">
      <c r="A221" s="5" t="s">
        <v>489</v>
      </c>
      <c r="B221" s="5" t="s">
        <v>490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80"/>
        <v>31818622116.68</v>
      </c>
      <c r="AF221" s="9">
        <f t="shared" si="81"/>
        <v>31050746948.27</v>
      </c>
      <c r="AG221" s="9">
        <f t="shared" si="82"/>
        <v>422459745.719996</v>
      </c>
      <c r="AH221" s="9">
        <f t="shared" si="83"/>
        <v>390046239.809996</v>
      </c>
      <c r="AI221" s="9">
        <f t="shared" si="84"/>
        <v>319596907.799996</v>
      </c>
      <c r="AJ221" s="12">
        <f t="shared" si="65"/>
        <v>1685836378.05</v>
      </c>
      <c r="AK221" s="16">
        <f t="shared" si="66"/>
        <v>0.0529826958523841</v>
      </c>
      <c r="AL221" s="9">
        <f t="shared" si="67"/>
        <v>870025738.79</v>
      </c>
      <c r="AM221" s="16">
        <f t="shared" si="68"/>
        <v>0.00240575167112193</v>
      </c>
      <c r="AN221" s="16">
        <f t="shared" si="69"/>
        <v>0.000525797664293882</v>
      </c>
      <c r="AO221" s="16">
        <f t="shared" si="70"/>
        <v>0.0144515353136222</v>
      </c>
      <c r="AP221" s="16">
        <f t="shared" si="71"/>
        <v>0.00270497071005727</v>
      </c>
      <c r="AQ221" s="12">
        <f t="shared" si="72"/>
        <v>815810639.259999</v>
      </c>
      <c r="AR221" s="12">
        <f t="shared" si="73"/>
        <v>466574340.139999</v>
      </c>
      <c r="AS221" s="12">
        <f>AR221-VLOOKUP(A221,[1]选股结果!$A$2:$BJ$3005,48,FALSE)*0.08</f>
        <v>-153627763.179201</v>
      </c>
      <c r="AT221" s="12">
        <f t="shared" si="74"/>
        <v>745361307.249999</v>
      </c>
      <c r="AU221" s="12">
        <f t="shared" si="75"/>
        <v>537023672.149999</v>
      </c>
      <c r="AV221" s="12">
        <f t="shared" si="76"/>
        <v>570410261.599999</v>
      </c>
      <c r="AW221" s="12">
        <f t="shared" si="77"/>
        <v>422459745.719996</v>
      </c>
      <c r="AX221" s="12">
        <f t="shared" si="78"/>
        <v>-161697572.77</v>
      </c>
      <c r="AY221" s="21">
        <f t="shared" si="79"/>
        <v>30771959981.16</v>
      </c>
    </row>
    <row r="222" spans="1:51">
      <c r="A222" s="5" t="s">
        <v>491</v>
      </c>
      <c r="B222" s="5" t="s">
        <v>492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80"/>
        <v>31764218000</v>
      </c>
      <c r="AF222" s="9">
        <f t="shared" si="81"/>
        <v>28758515000</v>
      </c>
      <c r="AG222" s="9">
        <f t="shared" si="82"/>
        <v>3006013000</v>
      </c>
      <c r="AH222" s="9">
        <f t="shared" si="83"/>
        <v>2838840000</v>
      </c>
      <c r="AI222" s="9">
        <f t="shared" si="84"/>
        <v>2839457000</v>
      </c>
      <c r="AJ222" s="12">
        <f t="shared" ref="AJ222:AJ285" si="85">C222-G222</f>
        <v>3995608000</v>
      </c>
      <c r="AK222" s="16">
        <f t="shared" ref="AK222:AK285" si="86">AJ222/C222</f>
        <v>0.125789591294204</v>
      </c>
      <c r="AL222" s="9">
        <f t="shared" ref="AL222:AL285" si="87">O222+P222+Q222+R222+Y222-AB222+AC222</f>
        <v>849057000</v>
      </c>
      <c r="AM222" s="16">
        <f t="shared" ref="AM222:AM285" si="88">O222/C222</f>
        <v>0.00392728069049268</v>
      </c>
      <c r="AN222" s="16">
        <f t="shared" ref="AN222:AN285" si="89">P222/C222</f>
        <v>0.00202702928181641</v>
      </c>
      <c r="AO222" s="16">
        <f t="shared" ref="AO222:AO285" si="90">Q222/C222</f>
        <v>0.0118176370657071</v>
      </c>
      <c r="AP222" s="16">
        <f t="shared" ref="AP222:AP285" si="91">R222/C222</f>
        <v>0.00369510119846174</v>
      </c>
      <c r="AQ222" s="12">
        <f t="shared" ref="AQ222:AQ285" si="92">C222-G222-AL222</f>
        <v>3146551000</v>
      </c>
      <c r="AR222" s="12">
        <f t="shared" ref="AR222:AR285" si="93">AQ222-S222-AD222</f>
        <v>2839147000</v>
      </c>
      <c r="AS222" s="12">
        <f>AR222-VLOOKUP(A222,[1]选股结果!$A$2:$BJ$3005,48,FALSE)*0.08</f>
        <v>999866520</v>
      </c>
      <c r="AT222" s="12">
        <f t="shared" si="74"/>
        <v>3147168000</v>
      </c>
      <c r="AU222" s="12">
        <f t="shared" si="75"/>
        <v>2838530000</v>
      </c>
      <c r="AV222" s="12">
        <f t="shared" si="76"/>
        <v>2935212000</v>
      </c>
      <c r="AW222" s="12">
        <f t="shared" si="77"/>
        <v>3006013000</v>
      </c>
      <c r="AX222" s="12">
        <f t="shared" si="78"/>
        <v>310000</v>
      </c>
      <c r="AY222" s="21">
        <f t="shared" si="79"/>
        <v>28450494000</v>
      </c>
    </row>
    <row r="223" spans="1:51">
      <c r="A223" s="5" t="s">
        <v>493</v>
      </c>
      <c r="B223" s="5" t="s">
        <v>494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80"/>
        <v>31698437831.33</v>
      </c>
      <c r="AF223" s="9">
        <f t="shared" si="81"/>
        <v>31266992063.75</v>
      </c>
      <c r="AG223" s="9">
        <f t="shared" si="82"/>
        <v>271141180.770006</v>
      </c>
      <c r="AH223" s="9">
        <f t="shared" si="83"/>
        <v>265696826.450006</v>
      </c>
      <c r="AI223" s="9">
        <f t="shared" si="84"/>
        <v>166623976.460006</v>
      </c>
      <c r="AJ223" s="12">
        <f t="shared" si="85"/>
        <v>2044935814.67</v>
      </c>
      <c r="AK223" s="16">
        <f t="shared" si="86"/>
        <v>0.064512195381718</v>
      </c>
      <c r="AL223" s="9">
        <f t="shared" si="87"/>
        <v>1543791568.5</v>
      </c>
      <c r="AM223" s="16">
        <f t="shared" si="88"/>
        <v>0.00266020971250058</v>
      </c>
      <c r="AN223" s="16">
        <f t="shared" si="89"/>
        <v>0.0142152970416932</v>
      </c>
      <c r="AO223" s="16">
        <f t="shared" si="90"/>
        <v>0.0208371552763768</v>
      </c>
      <c r="AP223" s="16">
        <f t="shared" si="91"/>
        <v>0.0108047148308201</v>
      </c>
      <c r="AQ223" s="12">
        <f t="shared" si="92"/>
        <v>501144246.170002</v>
      </c>
      <c r="AR223" s="12">
        <f t="shared" si="93"/>
        <v>326506403.270002</v>
      </c>
      <c r="AS223" s="12">
        <f>AR223-VLOOKUP(A223,[1]选股结果!$A$2:$BJ$3005,48,FALSE)*0.08</f>
        <v>-515214927.397998</v>
      </c>
      <c r="AT223" s="12">
        <f t="shared" si="74"/>
        <v>402071396.180002</v>
      </c>
      <c r="AU223" s="12">
        <f t="shared" si="75"/>
        <v>425579253.260002</v>
      </c>
      <c r="AV223" s="12">
        <f t="shared" si="76"/>
        <v>204561050.920002</v>
      </c>
      <c r="AW223" s="12">
        <f t="shared" si="77"/>
        <v>271141180.770006</v>
      </c>
      <c r="AX223" s="12">
        <f t="shared" si="78"/>
        <v>78401525.48</v>
      </c>
      <c r="AY223" s="21">
        <f t="shared" si="79"/>
        <v>31191427070.84</v>
      </c>
    </row>
    <row r="224" spans="1:51">
      <c r="A224" s="5" t="s">
        <v>495</v>
      </c>
      <c r="B224" s="5" t="s">
        <v>496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80"/>
        <v>31626746378.63</v>
      </c>
      <c r="AF224" s="9">
        <f t="shared" si="81"/>
        <v>32958502701.12</v>
      </c>
      <c r="AG224" s="9">
        <f t="shared" si="82"/>
        <v>-903968915.199994</v>
      </c>
      <c r="AH224" s="9">
        <f t="shared" si="83"/>
        <v>-847179907.699994</v>
      </c>
      <c r="AI224" s="9">
        <f t="shared" si="84"/>
        <v>-888709041.559994</v>
      </c>
      <c r="AJ224" s="12">
        <f t="shared" si="85"/>
        <v>1419761314.08</v>
      </c>
      <c r="AK224" s="16">
        <f t="shared" si="86"/>
        <v>0.0448911594345767</v>
      </c>
      <c r="AL224" s="9">
        <f t="shared" si="87"/>
        <v>2056162495.19</v>
      </c>
      <c r="AM224" s="16">
        <f t="shared" si="88"/>
        <v>0.0020644363472721</v>
      </c>
      <c r="AN224" s="16">
        <f t="shared" si="89"/>
        <v>0.0323833480168555</v>
      </c>
      <c r="AO224" s="16">
        <f t="shared" si="90"/>
        <v>0.017489068115579</v>
      </c>
      <c r="AP224" s="16">
        <f t="shared" si="91"/>
        <v>0.0136932299593936</v>
      </c>
      <c r="AQ224" s="12">
        <f t="shared" si="92"/>
        <v>-636401181.109998</v>
      </c>
      <c r="AR224" s="12">
        <f t="shared" si="93"/>
        <v>-1353781979.43</v>
      </c>
      <c r="AS224" s="12">
        <f>AR224-VLOOKUP(A224,[1]选股结果!$A$2:$BJ$3005,48,FALSE)*0.08</f>
        <v>-1999041352.2956</v>
      </c>
      <c r="AT224" s="12">
        <f t="shared" si="74"/>
        <v>-677930314.969998</v>
      </c>
      <c r="AU224" s="12">
        <f t="shared" si="75"/>
        <v>-1312252845.57</v>
      </c>
      <c r="AV224" s="12">
        <f t="shared" si="76"/>
        <v>-1519733945.81</v>
      </c>
      <c r="AW224" s="12">
        <f t="shared" si="77"/>
        <v>-903968915.199994</v>
      </c>
      <c r="AX224" s="12">
        <f t="shared" si="78"/>
        <v>472498910.33</v>
      </c>
      <c r="AY224" s="21">
        <f t="shared" si="79"/>
        <v>32282651036.66</v>
      </c>
    </row>
    <row r="225" spans="1:51">
      <c r="A225" s="5" t="s">
        <v>497</v>
      </c>
      <c r="B225" s="5" t="s">
        <v>498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80"/>
        <v>31615170510.28</v>
      </c>
      <c r="AF225" s="9">
        <f t="shared" si="81"/>
        <v>31152238742.18</v>
      </c>
      <c r="AG225" s="9">
        <f t="shared" si="82"/>
        <v>441566025.319995</v>
      </c>
      <c r="AH225" s="9">
        <f t="shared" si="83"/>
        <v>443492208.619995</v>
      </c>
      <c r="AI225" s="9">
        <f t="shared" si="84"/>
        <v>342473075.639995</v>
      </c>
      <c r="AJ225" s="12">
        <f t="shared" si="85"/>
        <v>1966992485.69</v>
      </c>
      <c r="AK225" s="16">
        <f t="shared" si="86"/>
        <v>0.0622167286762034</v>
      </c>
      <c r="AL225" s="9">
        <f t="shared" si="87"/>
        <v>1133738680.39</v>
      </c>
      <c r="AM225" s="16">
        <f t="shared" si="88"/>
        <v>0.00142070233261577</v>
      </c>
      <c r="AN225" s="16">
        <f t="shared" si="89"/>
        <v>0.00959828060333661</v>
      </c>
      <c r="AO225" s="16">
        <f t="shared" si="90"/>
        <v>0.0105487197819021</v>
      </c>
      <c r="AP225" s="16">
        <f t="shared" si="91"/>
        <v>0.0143538136099074</v>
      </c>
      <c r="AQ225" s="12">
        <f t="shared" si="92"/>
        <v>833253805.299999</v>
      </c>
      <c r="AR225" s="12">
        <f t="shared" si="93"/>
        <v>363838818.419999</v>
      </c>
      <c r="AS225" s="12">
        <f>AR225-VLOOKUP(A225,[1]选股结果!$A$2:$BJ$3005,48,FALSE)*0.08</f>
        <v>-8915733.14080101</v>
      </c>
      <c r="AT225" s="12">
        <f t="shared" si="74"/>
        <v>732234672.319999</v>
      </c>
      <c r="AU225" s="12">
        <f t="shared" si="75"/>
        <v>464857951.399999</v>
      </c>
      <c r="AV225" s="12">
        <f t="shared" si="76"/>
        <v>411103759.029999</v>
      </c>
      <c r="AW225" s="12">
        <f t="shared" si="77"/>
        <v>441566025.319995</v>
      </c>
      <c r="AX225" s="12">
        <f t="shared" si="78"/>
        <v>6131517.8</v>
      </c>
      <c r="AY225" s="21">
        <f t="shared" si="79"/>
        <v>30783842888.28</v>
      </c>
    </row>
    <row r="226" spans="1:51">
      <c r="A226" s="5" t="s">
        <v>499</v>
      </c>
      <c r="B226" s="5" t="s">
        <v>500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80"/>
        <v>30926255664.54</v>
      </c>
      <c r="AF226" s="9">
        <f t="shared" si="81"/>
        <v>23186794805.09</v>
      </c>
      <c r="AG226" s="9">
        <f t="shared" si="82"/>
        <v>7810063690.7</v>
      </c>
      <c r="AH226" s="9">
        <f t="shared" si="83"/>
        <v>7750906770.92</v>
      </c>
      <c r="AI226" s="9">
        <f t="shared" si="84"/>
        <v>6448361541.79</v>
      </c>
      <c r="AJ226" s="12">
        <f t="shared" si="85"/>
        <v>13789106337.48</v>
      </c>
      <c r="AK226" s="16">
        <f t="shared" si="86"/>
        <v>0.445870540781003</v>
      </c>
      <c r="AL226" s="9">
        <f t="shared" si="87"/>
        <v>5209865240.75</v>
      </c>
      <c r="AM226" s="16">
        <f t="shared" si="88"/>
        <v>0.0775648382300108</v>
      </c>
      <c r="AN226" s="16">
        <f t="shared" si="89"/>
        <v>0.00232735574072512</v>
      </c>
      <c r="AO226" s="16">
        <f t="shared" si="90"/>
        <v>0.0609718462187474</v>
      </c>
      <c r="AP226" s="16">
        <f t="shared" si="91"/>
        <v>0.0257420400777069</v>
      </c>
      <c r="AQ226" s="12">
        <f t="shared" si="92"/>
        <v>8579241096.73</v>
      </c>
      <c r="AR226" s="12">
        <f t="shared" si="93"/>
        <v>6379552623.18</v>
      </c>
      <c r="AS226" s="12">
        <f>AR226-VLOOKUP(A226,[1]选股结果!$A$2:$BJ$3005,48,FALSE)*0.08</f>
        <v>3716197226.6152</v>
      </c>
      <c r="AT226" s="12">
        <f t="shared" si="74"/>
        <v>7276695867.6</v>
      </c>
      <c r="AU226" s="12">
        <f t="shared" si="75"/>
        <v>7682097852.31</v>
      </c>
      <c r="AV226" s="12">
        <f t="shared" si="76"/>
        <v>7618702867.49</v>
      </c>
      <c r="AW226" s="12">
        <f t="shared" si="77"/>
        <v>7810063690.7</v>
      </c>
      <c r="AX226" s="12">
        <f t="shared" si="78"/>
        <v>18383248.64</v>
      </c>
      <c r="AY226" s="21">
        <f t="shared" si="79"/>
        <v>22289651560.67</v>
      </c>
    </row>
    <row r="227" spans="1:51">
      <c r="A227" s="5" t="s">
        <v>501</v>
      </c>
      <c r="B227" s="5" t="s">
        <v>502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80"/>
        <v>30775630066.91</v>
      </c>
      <c r="AF227" s="9">
        <f t="shared" si="81"/>
        <v>30266436133.25</v>
      </c>
      <c r="AG227" s="9">
        <f t="shared" si="82"/>
        <v>509474252.68</v>
      </c>
      <c r="AH227" s="9">
        <f t="shared" si="83"/>
        <v>509580878.19</v>
      </c>
      <c r="AI227" s="9">
        <f t="shared" si="84"/>
        <v>329979466.24</v>
      </c>
      <c r="AJ227" s="12">
        <f t="shared" si="85"/>
        <v>3599759730.73</v>
      </c>
      <c r="AK227" s="16">
        <f t="shared" si="86"/>
        <v>0.116967864602729</v>
      </c>
      <c r="AL227" s="9">
        <f t="shared" si="87"/>
        <v>2457217381.38</v>
      </c>
      <c r="AM227" s="16">
        <f t="shared" si="88"/>
        <v>0.00274786359519335</v>
      </c>
      <c r="AN227" s="16">
        <f t="shared" si="89"/>
        <v>0.0425154909129493</v>
      </c>
      <c r="AO227" s="16">
        <f t="shared" si="90"/>
        <v>0.0329670798123117</v>
      </c>
      <c r="AP227" s="16">
        <f t="shared" si="91"/>
        <v>0.00158072192134601</v>
      </c>
      <c r="AQ227" s="12">
        <f t="shared" si="92"/>
        <v>1142542349.35</v>
      </c>
      <c r="AR227" s="12">
        <f t="shared" si="93"/>
        <v>328613760.039999</v>
      </c>
      <c r="AS227" s="12">
        <f>AR227-VLOOKUP(A227,[1]选股结果!$A$2:$BJ$3005,48,FALSE)*0.08</f>
        <v>-145325866.063201</v>
      </c>
      <c r="AT227" s="12">
        <f t="shared" si="74"/>
        <v>962940937.399999</v>
      </c>
      <c r="AU227" s="12">
        <f t="shared" si="75"/>
        <v>508215171.989999</v>
      </c>
      <c r="AV227" s="12">
        <f t="shared" si="76"/>
        <v>534330149.719999</v>
      </c>
      <c r="AW227" s="12">
        <f t="shared" si="77"/>
        <v>509474252.68</v>
      </c>
      <c r="AX227" s="12">
        <f t="shared" si="78"/>
        <v>11940124.58</v>
      </c>
      <c r="AY227" s="21">
        <f t="shared" si="79"/>
        <v>29632108955.89</v>
      </c>
    </row>
    <row r="228" spans="1:51">
      <c r="A228" s="5" t="s">
        <v>503</v>
      </c>
      <c r="B228" s="5" t="s">
        <v>504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80"/>
        <v>30725956617.09</v>
      </c>
      <c r="AF228" s="9">
        <f t="shared" si="81"/>
        <v>31874343827.99</v>
      </c>
      <c r="AG228" s="9">
        <f t="shared" si="82"/>
        <v>-655491410.079998</v>
      </c>
      <c r="AH228" s="9">
        <f t="shared" si="83"/>
        <v>-635967970.739998</v>
      </c>
      <c r="AI228" s="9">
        <f t="shared" si="84"/>
        <v>-547260585.279998</v>
      </c>
      <c r="AJ228" s="12">
        <f t="shared" si="85"/>
        <v>2695750557.2</v>
      </c>
      <c r="AK228" s="16">
        <f t="shared" si="86"/>
        <v>0.087735284886154</v>
      </c>
      <c r="AL228" s="9">
        <f t="shared" si="87"/>
        <v>3752824239.58</v>
      </c>
      <c r="AM228" s="16">
        <f t="shared" si="88"/>
        <v>0.0125604560557552</v>
      </c>
      <c r="AN228" s="16">
        <f t="shared" si="89"/>
        <v>0.0332260148428436</v>
      </c>
      <c r="AO228" s="16">
        <f t="shared" si="90"/>
        <v>0.0429885102208771</v>
      </c>
      <c r="AP228" s="16">
        <f t="shared" si="91"/>
        <v>0.0304502613373347</v>
      </c>
      <c r="AQ228" s="12">
        <f t="shared" si="92"/>
        <v>-1057073682.38</v>
      </c>
      <c r="AR228" s="12">
        <f t="shared" si="93"/>
        <v>-1149194437.63</v>
      </c>
      <c r="AS228" s="12">
        <f>AR228-VLOOKUP(A228,[1]选股结果!$A$2:$BJ$3005,48,FALSE)*0.08</f>
        <v>-2207882329.986</v>
      </c>
      <c r="AT228" s="12">
        <f t="shared" si="74"/>
        <v>-968366296.919999</v>
      </c>
      <c r="AU228" s="12">
        <f t="shared" si="75"/>
        <v>-1237901823.09</v>
      </c>
      <c r="AV228" s="12">
        <f t="shared" si="76"/>
        <v>-995285415.199999</v>
      </c>
      <c r="AW228" s="12">
        <f t="shared" si="77"/>
        <v>-655491410.079998</v>
      </c>
      <c r="AX228" s="12">
        <f t="shared" si="78"/>
        <v>25837431.16</v>
      </c>
      <c r="AY228" s="21">
        <f t="shared" si="79"/>
        <v>31693515687.28</v>
      </c>
    </row>
    <row r="229" spans="1:51">
      <c r="A229" s="5" t="s">
        <v>505</v>
      </c>
      <c r="B229" s="5" t="s">
        <v>506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80"/>
        <v>30541639422.8</v>
      </c>
      <c r="AF229" s="9">
        <f t="shared" si="81"/>
        <v>29413071005.79</v>
      </c>
      <c r="AG229" s="9">
        <f t="shared" si="82"/>
        <v>1126810975.14</v>
      </c>
      <c r="AH229" s="9">
        <f t="shared" si="83"/>
        <v>1105753184.02</v>
      </c>
      <c r="AI229" s="9">
        <f t="shared" si="84"/>
        <v>888716523.86</v>
      </c>
      <c r="AJ229" s="12">
        <f t="shared" si="85"/>
        <v>2089976910.8</v>
      </c>
      <c r="AK229" s="16">
        <f t="shared" si="86"/>
        <v>0.0684304100990658</v>
      </c>
      <c r="AL229" s="9">
        <f t="shared" si="87"/>
        <v>978423652.96</v>
      </c>
      <c r="AM229" s="16">
        <f t="shared" si="88"/>
        <v>0.00307439529129873</v>
      </c>
      <c r="AN229" s="16">
        <f t="shared" si="89"/>
        <v>0.00269846551061287</v>
      </c>
      <c r="AO229" s="16">
        <f t="shared" si="90"/>
        <v>0.024466942588948</v>
      </c>
      <c r="AP229" s="16">
        <f t="shared" si="91"/>
        <v>0.00110136248137646</v>
      </c>
      <c r="AQ229" s="12">
        <f t="shared" si="92"/>
        <v>1111553257.84</v>
      </c>
      <c r="AR229" s="12">
        <f t="shared" si="93"/>
        <v>890318691.049999</v>
      </c>
      <c r="AS229" s="12">
        <f>AR229-VLOOKUP(A229,[1]选股结果!$A$2:$BJ$3005,48,FALSE)*0.08</f>
        <v>-520074617.768401</v>
      </c>
      <c r="AT229" s="12">
        <f t="shared" si="74"/>
        <v>894516597.679999</v>
      </c>
      <c r="AU229" s="12">
        <f t="shared" si="75"/>
        <v>1107355351.21</v>
      </c>
      <c r="AV229" s="12">
        <f t="shared" si="76"/>
        <v>1051052803.2</v>
      </c>
      <c r="AW229" s="12">
        <f t="shared" si="77"/>
        <v>1126810975.14</v>
      </c>
      <c r="AX229" s="12">
        <f t="shared" si="78"/>
        <v>14522516.73</v>
      </c>
      <c r="AY229" s="21">
        <f t="shared" si="79"/>
        <v>29408873099.16</v>
      </c>
    </row>
    <row r="230" spans="1:51">
      <c r="A230" s="5" t="s">
        <v>507</v>
      </c>
      <c r="B230" s="5" t="s">
        <v>508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80"/>
        <v>30516700827.66</v>
      </c>
      <c r="AF230" s="9">
        <f t="shared" si="81"/>
        <v>25391905399.83</v>
      </c>
      <c r="AG230" s="9">
        <f t="shared" si="82"/>
        <v>4571149480.22</v>
      </c>
      <c r="AH230" s="9">
        <f t="shared" si="83"/>
        <v>4464156957.32</v>
      </c>
      <c r="AI230" s="9">
        <f t="shared" si="84"/>
        <v>2646930211.37</v>
      </c>
      <c r="AJ230" s="12">
        <f t="shared" si="85"/>
        <v>8417091310.37</v>
      </c>
      <c r="AK230" s="16">
        <f t="shared" si="86"/>
        <v>0.275819177109107</v>
      </c>
      <c r="AL230" s="9">
        <f t="shared" si="87"/>
        <v>2783079359.82</v>
      </c>
      <c r="AM230" s="16">
        <f t="shared" si="88"/>
        <v>0.0400617551387433</v>
      </c>
      <c r="AN230" s="16">
        <f t="shared" si="89"/>
        <v>0.0115344066312358</v>
      </c>
      <c r="AO230" s="16">
        <f t="shared" si="90"/>
        <v>0.0318352677026422</v>
      </c>
      <c r="AP230" s="16">
        <f t="shared" si="91"/>
        <v>0.00426110492134647</v>
      </c>
      <c r="AQ230" s="12">
        <f t="shared" si="92"/>
        <v>5634011950.55</v>
      </c>
      <c r="AR230" s="12">
        <f t="shared" si="93"/>
        <v>3200576158.98</v>
      </c>
      <c r="AS230" s="12">
        <f>AR230-VLOOKUP(A230,[1]选股结果!$A$2:$BJ$3005,48,FALSE)*0.08</f>
        <v>2336803036.972</v>
      </c>
      <c r="AT230" s="12">
        <f t="shared" si="74"/>
        <v>3816785204.6</v>
      </c>
      <c r="AU230" s="12">
        <f t="shared" si="75"/>
        <v>5017802904.93</v>
      </c>
      <c r="AV230" s="12">
        <f t="shared" si="76"/>
        <v>4472861709.47</v>
      </c>
      <c r="AW230" s="12">
        <f t="shared" si="77"/>
        <v>4571149480.22</v>
      </c>
      <c r="AX230" s="12">
        <f t="shared" si="78"/>
        <v>0</v>
      </c>
      <c r="AY230" s="21">
        <f t="shared" si="79"/>
        <v>24775696354.21</v>
      </c>
    </row>
    <row r="231" spans="1:51">
      <c r="A231" s="5" t="s">
        <v>509</v>
      </c>
      <c r="B231" s="5" t="s">
        <v>510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80"/>
        <v>30301566000</v>
      </c>
      <c r="AF231" s="9">
        <f t="shared" si="81"/>
        <v>351839000</v>
      </c>
      <c r="AG231" s="9">
        <f t="shared" si="82"/>
        <v>27754335000</v>
      </c>
      <c r="AH231" s="9">
        <f t="shared" si="83"/>
        <v>27749617000</v>
      </c>
      <c r="AI231" s="9">
        <f t="shared" si="84"/>
        <v>25360039000</v>
      </c>
      <c r="AJ231" s="12">
        <f t="shared" si="85"/>
        <v>30301566000</v>
      </c>
      <c r="AK231" s="16">
        <f t="shared" si="86"/>
        <v>1</v>
      </c>
      <c r="AL231" s="9">
        <f t="shared" si="87"/>
        <v>356557000</v>
      </c>
      <c r="AM231" s="16">
        <f t="shared" si="88"/>
        <v>0.0116112480787297</v>
      </c>
      <c r="AN231" s="16">
        <f t="shared" si="89"/>
        <v>0</v>
      </c>
      <c r="AO231" s="16">
        <f t="shared" si="90"/>
        <v>0</v>
      </c>
      <c r="AP231" s="16">
        <f t="shared" si="91"/>
        <v>0</v>
      </c>
      <c r="AQ231" s="12">
        <f t="shared" si="92"/>
        <v>29945009000</v>
      </c>
      <c r="AR231" s="12">
        <f t="shared" si="93"/>
        <v>27555431000</v>
      </c>
      <c r="AS231" s="12">
        <f>AR231-VLOOKUP(A231,[1]选股结果!$A$2:$BJ$3005,48,FALSE)*0.08</f>
        <v>18133134440</v>
      </c>
      <c r="AT231" s="12">
        <f t="shared" si="74"/>
        <v>27555431000</v>
      </c>
      <c r="AU231" s="12">
        <f t="shared" si="75"/>
        <v>29945009000</v>
      </c>
      <c r="AV231" s="12">
        <f t="shared" si="76"/>
        <v>22737944000</v>
      </c>
      <c r="AW231" s="12">
        <f t="shared" si="77"/>
        <v>27754335000</v>
      </c>
      <c r="AX231" s="12">
        <f t="shared" si="78"/>
        <v>4697702000</v>
      </c>
      <c r="AY231" s="21">
        <f t="shared" si="79"/>
        <v>351839000</v>
      </c>
    </row>
    <row r="232" spans="1:51">
      <c r="A232" s="5" t="s">
        <v>511</v>
      </c>
      <c r="B232" s="5" t="s">
        <v>512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80"/>
        <v>29936023300.96</v>
      </c>
      <c r="AF232" s="9">
        <f t="shared" si="81"/>
        <v>29004441935.15</v>
      </c>
      <c r="AG232" s="9">
        <f t="shared" si="82"/>
        <v>971662508.820001</v>
      </c>
      <c r="AH232" s="9">
        <f t="shared" si="83"/>
        <v>971491812.680001</v>
      </c>
      <c r="AI232" s="9">
        <f t="shared" si="84"/>
        <v>679728608.030001</v>
      </c>
      <c r="AJ232" s="12">
        <f t="shared" si="85"/>
        <v>2406583243.16</v>
      </c>
      <c r="AK232" s="16">
        <f t="shared" si="86"/>
        <v>0.0803908795422011</v>
      </c>
      <c r="AL232" s="9">
        <f t="shared" si="87"/>
        <v>1313822725.11</v>
      </c>
      <c r="AM232" s="16">
        <f t="shared" si="88"/>
        <v>0.00265490055245418</v>
      </c>
      <c r="AN232" s="16">
        <f t="shared" si="89"/>
        <v>0.00073318309547468</v>
      </c>
      <c r="AO232" s="16">
        <f t="shared" si="90"/>
        <v>0.014528566116063</v>
      </c>
      <c r="AP232" s="16">
        <f t="shared" si="91"/>
        <v>0.0248156173487538</v>
      </c>
      <c r="AQ232" s="12">
        <f t="shared" si="92"/>
        <v>1092760518.05</v>
      </c>
      <c r="AR232" s="12">
        <f t="shared" si="93"/>
        <v>605229580.04</v>
      </c>
      <c r="AS232" s="12">
        <f>AR232-VLOOKUP(A232,[1]选股结果!$A$2:$BJ$3005,48,FALSE)*0.08</f>
        <v>-126512494.9104</v>
      </c>
      <c r="AT232" s="12">
        <f t="shared" si="74"/>
        <v>800997313.4</v>
      </c>
      <c r="AU232" s="12">
        <f t="shared" si="75"/>
        <v>896992784.69</v>
      </c>
      <c r="AV232" s="12">
        <f t="shared" si="76"/>
        <v>889449912.29</v>
      </c>
      <c r="AW232" s="12">
        <f t="shared" si="77"/>
        <v>971662508.820001</v>
      </c>
      <c r="AX232" s="12">
        <f t="shared" si="78"/>
        <v>28201745.44</v>
      </c>
      <c r="AY232" s="21">
        <f t="shared" si="79"/>
        <v>28808674201.79</v>
      </c>
    </row>
    <row r="233" spans="1:51">
      <c r="A233" s="5" t="s">
        <v>513</v>
      </c>
      <c r="B233" s="5" t="s">
        <v>514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80"/>
        <v>29811867174.32</v>
      </c>
      <c r="AF233" s="9">
        <f t="shared" si="81"/>
        <v>28392226066.89</v>
      </c>
      <c r="AG233" s="9">
        <f t="shared" si="82"/>
        <v>1432824476.52</v>
      </c>
      <c r="AH233" s="9">
        <f t="shared" si="83"/>
        <v>1455783062.8</v>
      </c>
      <c r="AI233" s="9">
        <f t="shared" si="84"/>
        <v>1208628889.02</v>
      </c>
      <c r="AJ233" s="12">
        <f t="shared" si="85"/>
        <v>4905795698.38</v>
      </c>
      <c r="AK233" s="16">
        <f t="shared" si="86"/>
        <v>0.164558485038665</v>
      </c>
      <c r="AL233" s="9">
        <f t="shared" si="87"/>
        <v>3019675537.14</v>
      </c>
      <c r="AM233" s="16">
        <f t="shared" si="88"/>
        <v>0.00316006511565134</v>
      </c>
      <c r="AN233" s="16">
        <f t="shared" si="89"/>
        <v>0.0259143519754268</v>
      </c>
      <c r="AO233" s="16">
        <f t="shared" si="90"/>
        <v>0.0305726678007309</v>
      </c>
      <c r="AP233" s="16">
        <f t="shared" si="91"/>
        <v>0.0425649851815746</v>
      </c>
      <c r="AQ233" s="12">
        <f t="shared" si="92"/>
        <v>1886120161.24</v>
      </c>
      <c r="AR233" s="12">
        <f t="shared" si="93"/>
        <v>1199944053.15</v>
      </c>
      <c r="AS233" s="12">
        <f>AR233-VLOOKUP(A233,[1]选股结果!$A$2:$BJ$3005,48,FALSE)*0.08</f>
        <v>-467696513.054</v>
      </c>
      <c r="AT233" s="12">
        <f t="shared" si="74"/>
        <v>1638965987.46</v>
      </c>
      <c r="AU233" s="12">
        <f t="shared" si="75"/>
        <v>1447098226.93</v>
      </c>
      <c r="AV233" s="12">
        <f t="shared" si="76"/>
        <v>1258635546.91</v>
      </c>
      <c r="AW233" s="12">
        <f t="shared" si="77"/>
        <v>1432824476.52</v>
      </c>
      <c r="AX233" s="12">
        <f t="shared" si="78"/>
        <v>113169611.26</v>
      </c>
      <c r="AY233" s="21">
        <f t="shared" si="79"/>
        <v>27953204132.58</v>
      </c>
    </row>
    <row r="234" spans="1:51">
      <c r="A234" s="5" t="s">
        <v>515</v>
      </c>
      <c r="B234" s="5" t="s">
        <v>516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80"/>
        <v>29692372072.65</v>
      </c>
      <c r="AF234" s="9">
        <f t="shared" si="81"/>
        <v>25153283653.91</v>
      </c>
      <c r="AG234" s="9">
        <f t="shared" si="82"/>
        <v>4661693443.88</v>
      </c>
      <c r="AH234" s="9">
        <f t="shared" si="83"/>
        <v>4685882541.52</v>
      </c>
      <c r="AI234" s="9">
        <f t="shared" si="84"/>
        <v>3509366869.19</v>
      </c>
      <c r="AJ234" s="12">
        <f t="shared" si="85"/>
        <v>8947630583.1</v>
      </c>
      <c r="AK234" s="16">
        <f t="shared" si="86"/>
        <v>0.301344418061559</v>
      </c>
      <c r="AL234" s="9">
        <f t="shared" si="87"/>
        <v>3690434435.83</v>
      </c>
      <c r="AM234" s="16">
        <f t="shared" si="88"/>
        <v>0.0503274630573034</v>
      </c>
      <c r="AN234" s="16">
        <f t="shared" si="89"/>
        <v>0.0068825697684234</v>
      </c>
      <c r="AO234" s="16">
        <f t="shared" si="90"/>
        <v>0.0563615190613716</v>
      </c>
      <c r="AP234" s="16">
        <f t="shared" si="91"/>
        <v>0.0115320782432671</v>
      </c>
      <c r="AQ234" s="12">
        <f t="shared" si="92"/>
        <v>5257196147.27</v>
      </c>
      <c r="AR234" s="12">
        <f t="shared" si="93"/>
        <v>3386761844.05</v>
      </c>
      <c r="AS234" s="12">
        <f>AR234-VLOOKUP(A234,[1]选股结果!$A$2:$BJ$3005,48,FALSE)*0.08</f>
        <v>1624350620.0676</v>
      </c>
      <c r="AT234" s="12">
        <f t="shared" si="74"/>
        <v>4080680474.94</v>
      </c>
      <c r="AU234" s="12">
        <f t="shared" si="75"/>
        <v>4563277516.38</v>
      </c>
      <c r="AV234" s="12">
        <f t="shared" si="76"/>
        <v>4692945010.26</v>
      </c>
      <c r="AW234" s="12">
        <f t="shared" si="77"/>
        <v>4661693443.88</v>
      </c>
      <c r="AX234" s="12">
        <f t="shared" si="78"/>
        <v>-30625909.67</v>
      </c>
      <c r="AY234" s="21">
        <f t="shared" si="79"/>
        <v>24459365023.02</v>
      </c>
    </row>
    <row r="235" spans="1:51">
      <c r="A235" s="5" t="s">
        <v>517</v>
      </c>
      <c r="B235" s="5" t="s">
        <v>518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80"/>
        <v>29593491981.42</v>
      </c>
      <c r="AF235" s="9">
        <f t="shared" si="81"/>
        <v>27523641361.46</v>
      </c>
      <c r="AG235" s="9">
        <f t="shared" si="82"/>
        <v>1912705207.64</v>
      </c>
      <c r="AH235" s="9">
        <f t="shared" si="83"/>
        <v>1896426700.16</v>
      </c>
      <c r="AI235" s="9">
        <f t="shared" si="84"/>
        <v>1551627663.38</v>
      </c>
      <c r="AJ235" s="12">
        <f t="shared" si="85"/>
        <v>5236214109.07</v>
      </c>
      <c r="AK235" s="16">
        <f t="shared" si="86"/>
        <v>0.176938027873071</v>
      </c>
      <c r="AL235" s="9">
        <f t="shared" si="87"/>
        <v>2710760032.3</v>
      </c>
      <c r="AM235" s="16">
        <f t="shared" si="88"/>
        <v>0.00568334740440894</v>
      </c>
      <c r="AN235" s="16">
        <f t="shared" si="89"/>
        <v>0.0176480507328402</v>
      </c>
      <c r="AO235" s="16">
        <f t="shared" si="90"/>
        <v>0.0288056795435027</v>
      </c>
      <c r="AP235" s="16">
        <f t="shared" si="91"/>
        <v>0.0370498529922858</v>
      </c>
      <c r="AQ235" s="12">
        <f t="shared" si="92"/>
        <v>2525454076.77</v>
      </c>
      <c r="AR235" s="12">
        <f t="shared" si="93"/>
        <v>1653644268.6</v>
      </c>
      <c r="AS235" s="12">
        <f>AR235-VLOOKUP(A235,[1]选股结果!$A$2:$BJ$3005,48,FALSE)*0.08</f>
        <v>451180488.4576</v>
      </c>
      <c r="AT235" s="12">
        <f t="shared" si="74"/>
        <v>2180655039.99</v>
      </c>
      <c r="AU235" s="12">
        <f t="shared" si="75"/>
        <v>1998443305.38</v>
      </c>
      <c r="AV235" s="12">
        <f t="shared" si="76"/>
        <v>1995955206.61</v>
      </c>
      <c r="AW235" s="12">
        <f t="shared" si="77"/>
        <v>1912705207.64</v>
      </c>
      <c r="AX235" s="12">
        <f t="shared" si="78"/>
        <v>-1537482.09</v>
      </c>
      <c r="AY235" s="21">
        <f t="shared" si="79"/>
        <v>26996630590.07</v>
      </c>
    </row>
    <row r="236" spans="1:51">
      <c r="A236" s="5" t="s">
        <v>519</v>
      </c>
      <c r="B236" s="5" t="s">
        <v>520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80"/>
        <v>29089053073.51</v>
      </c>
      <c r="AF236" s="9">
        <f t="shared" si="81"/>
        <v>26156168925.72</v>
      </c>
      <c r="AG236" s="9">
        <f t="shared" si="82"/>
        <v>3390085592.49</v>
      </c>
      <c r="AH236" s="9">
        <f t="shared" si="83"/>
        <v>3399657166.56</v>
      </c>
      <c r="AI236" s="9">
        <f t="shared" si="84"/>
        <v>3083838504.53</v>
      </c>
      <c r="AJ236" s="12">
        <f t="shared" si="85"/>
        <v>5823483634.99</v>
      </c>
      <c r="AK236" s="16">
        <f t="shared" si="86"/>
        <v>0.200195022514953</v>
      </c>
      <c r="AL236" s="9">
        <f t="shared" si="87"/>
        <v>2709823947.87</v>
      </c>
      <c r="AM236" s="16">
        <f t="shared" si="88"/>
        <v>0.00421611809123085</v>
      </c>
      <c r="AN236" s="16">
        <f t="shared" si="89"/>
        <v>0.00309214533737817</v>
      </c>
      <c r="AO236" s="16">
        <f t="shared" si="90"/>
        <v>0.0222684146102332</v>
      </c>
      <c r="AP236" s="16">
        <f t="shared" si="91"/>
        <v>0.0488746619897603</v>
      </c>
      <c r="AQ236" s="12">
        <f t="shared" si="92"/>
        <v>3113659687.12</v>
      </c>
      <c r="AR236" s="12">
        <f t="shared" si="93"/>
        <v>2189316731.67</v>
      </c>
      <c r="AS236" s="12">
        <f>AR236-VLOOKUP(A236,[1]选股结果!$A$2:$BJ$3005,48,FALSE)*0.08</f>
        <v>470244543.622</v>
      </c>
      <c r="AT236" s="12">
        <f t="shared" si="74"/>
        <v>2797841025.09</v>
      </c>
      <c r="AU236" s="12">
        <f t="shared" si="75"/>
        <v>2505135393.7</v>
      </c>
      <c r="AV236" s="12">
        <f t="shared" si="76"/>
        <v>2467122854.75</v>
      </c>
      <c r="AW236" s="12">
        <f t="shared" si="77"/>
        <v>3390085592.49</v>
      </c>
      <c r="AX236" s="12">
        <f t="shared" si="78"/>
        <v>183254305.86</v>
      </c>
      <c r="AY236" s="21">
        <f t="shared" si="79"/>
        <v>25547644632.3</v>
      </c>
    </row>
    <row r="237" spans="1:51">
      <c r="A237" s="5" t="s">
        <v>521</v>
      </c>
      <c r="B237" s="5" t="s">
        <v>522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80"/>
        <v>29062001665</v>
      </c>
      <c r="AF237" s="9">
        <f t="shared" si="81"/>
        <v>25128750309</v>
      </c>
      <c r="AG237" s="9">
        <f t="shared" si="82"/>
        <v>3821770573</v>
      </c>
      <c r="AH237" s="9">
        <f t="shared" si="83"/>
        <v>3907838734</v>
      </c>
      <c r="AI237" s="9">
        <f t="shared" si="84"/>
        <v>3437286323</v>
      </c>
      <c r="AJ237" s="12">
        <f t="shared" si="85"/>
        <v>5727842256</v>
      </c>
      <c r="AK237" s="16">
        <f t="shared" si="86"/>
        <v>0.197090424879377</v>
      </c>
      <c r="AL237" s="9">
        <f t="shared" si="87"/>
        <v>1035560882</v>
      </c>
      <c r="AM237" s="16">
        <f t="shared" si="88"/>
        <v>0.0173790412588224</v>
      </c>
      <c r="AN237" s="16">
        <f t="shared" si="89"/>
        <v>0.00140018555738391</v>
      </c>
      <c r="AO237" s="16">
        <f t="shared" si="90"/>
        <v>0.0176427929125576</v>
      </c>
      <c r="AP237" s="16">
        <f t="shared" si="91"/>
        <v>0.00237455911659071</v>
      </c>
      <c r="AQ237" s="12">
        <f t="shared" si="92"/>
        <v>4692281374</v>
      </c>
      <c r="AR237" s="12">
        <f t="shared" si="93"/>
        <v>3554644302</v>
      </c>
      <c r="AS237" s="12">
        <f>AR237-VLOOKUP(A237,[1]选股结果!$A$2:$BJ$3005,48,FALSE)*0.08</f>
        <v>2538967974.72</v>
      </c>
      <c r="AT237" s="12">
        <f t="shared" si="74"/>
        <v>4221728963</v>
      </c>
      <c r="AU237" s="12">
        <f t="shared" si="75"/>
        <v>4025196713</v>
      </c>
      <c r="AV237" s="12">
        <f t="shared" si="76"/>
        <v>3922798317</v>
      </c>
      <c r="AW237" s="12">
        <f t="shared" si="77"/>
        <v>3821770573</v>
      </c>
      <c r="AX237" s="12">
        <f t="shared" si="78"/>
        <v>-72514844</v>
      </c>
      <c r="AY237" s="21">
        <f t="shared" si="79"/>
        <v>24461665648</v>
      </c>
    </row>
    <row r="238" spans="1:51">
      <c r="A238" s="5" t="s">
        <v>523</v>
      </c>
      <c r="B238" s="5" t="s">
        <v>524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80"/>
        <v>28864903081</v>
      </c>
      <c r="AF238" s="9">
        <f t="shared" si="81"/>
        <v>29978070774</v>
      </c>
      <c r="AG238" s="9">
        <f t="shared" si="82"/>
        <v>-308956586</v>
      </c>
      <c r="AH238" s="9">
        <f t="shared" si="83"/>
        <v>-327450875</v>
      </c>
      <c r="AI238" s="9">
        <f t="shared" si="84"/>
        <v>-344290048</v>
      </c>
      <c r="AJ238" s="12">
        <f t="shared" si="85"/>
        <v>775330032</v>
      </c>
      <c r="AK238" s="16">
        <f t="shared" si="86"/>
        <v>0.0268606490665944</v>
      </c>
      <c r="AL238" s="9">
        <f t="shared" si="87"/>
        <v>1004599117</v>
      </c>
      <c r="AM238" s="16">
        <f t="shared" si="88"/>
        <v>0.00602226262503625</v>
      </c>
      <c r="AN238" s="16">
        <f t="shared" si="89"/>
        <v>0.00163668254376011</v>
      </c>
      <c r="AO238" s="16">
        <f t="shared" si="90"/>
        <v>0.0187597462731976</v>
      </c>
      <c r="AP238" s="16">
        <f t="shared" si="91"/>
        <v>0.00774407103923856</v>
      </c>
      <c r="AQ238" s="12">
        <f t="shared" si="92"/>
        <v>-229269085</v>
      </c>
      <c r="AR238" s="12">
        <f t="shared" si="93"/>
        <v>-1148501155</v>
      </c>
      <c r="AS238" s="12">
        <f>AR238-VLOOKUP(A238,[1]选股结果!$A$2:$BJ$3005,48,FALSE)*0.08</f>
        <v>-3283929160.44</v>
      </c>
      <c r="AT238" s="12">
        <f t="shared" si="74"/>
        <v>-246108258</v>
      </c>
      <c r="AU238" s="12">
        <f t="shared" si="75"/>
        <v>-1131661982</v>
      </c>
      <c r="AV238" s="12">
        <f t="shared" si="76"/>
        <v>-1062737619</v>
      </c>
      <c r="AW238" s="12">
        <f t="shared" si="77"/>
        <v>-308956586</v>
      </c>
      <c r="AX238" s="12">
        <f t="shared" si="78"/>
        <v>87731408</v>
      </c>
      <c r="AY238" s="21">
        <f t="shared" si="79"/>
        <v>29075677877</v>
      </c>
    </row>
    <row r="239" spans="1:51">
      <c r="A239" s="5" t="s">
        <v>525</v>
      </c>
      <c r="B239" s="5" t="s">
        <v>526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80"/>
        <v>28669506960.57</v>
      </c>
      <c r="AF239" s="9">
        <f t="shared" si="81"/>
        <v>25260414172.49</v>
      </c>
      <c r="AG239" s="9">
        <f t="shared" si="82"/>
        <v>3927231372.25</v>
      </c>
      <c r="AH239" s="9">
        <f t="shared" si="83"/>
        <v>3820691645.17</v>
      </c>
      <c r="AI239" s="9">
        <f t="shared" si="84"/>
        <v>2805120212.81</v>
      </c>
      <c r="AJ239" s="12">
        <f t="shared" si="85"/>
        <v>7929158908.16</v>
      </c>
      <c r="AK239" s="16">
        <f t="shared" si="86"/>
        <v>0.276571163887304</v>
      </c>
      <c r="AL239" s="9">
        <f t="shared" si="87"/>
        <v>4430224757.5</v>
      </c>
      <c r="AM239" s="16">
        <f t="shared" si="88"/>
        <v>0.0643747260285395</v>
      </c>
      <c r="AN239" s="16">
        <f t="shared" si="89"/>
        <v>0.0372090709884601</v>
      </c>
      <c r="AO239" s="16">
        <f t="shared" si="90"/>
        <v>0.0483442428115772</v>
      </c>
      <c r="AP239" s="16">
        <f t="shared" si="91"/>
        <v>0.000883239778236373</v>
      </c>
      <c r="AQ239" s="12">
        <f t="shared" si="92"/>
        <v>3498934150.66</v>
      </c>
      <c r="AR239" s="12">
        <f t="shared" si="93"/>
        <v>2286981628.64</v>
      </c>
      <c r="AS239" s="12">
        <f>AR239-VLOOKUP(A239,[1]选股结果!$A$2:$BJ$3005,48,FALSE)*0.08</f>
        <v>544098874.4824</v>
      </c>
      <c r="AT239" s="12">
        <f t="shared" si="74"/>
        <v>2483362718.3</v>
      </c>
      <c r="AU239" s="12">
        <f t="shared" si="75"/>
        <v>3302553061</v>
      </c>
      <c r="AV239" s="12">
        <f t="shared" si="76"/>
        <v>2573127769.2</v>
      </c>
      <c r="AW239" s="12">
        <f t="shared" si="77"/>
        <v>3927231372.25</v>
      </c>
      <c r="AX239" s="12">
        <f t="shared" si="78"/>
        <v>355230908.86</v>
      </c>
      <c r="AY239" s="21">
        <f t="shared" si="79"/>
        <v>25064033082.83</v>
      </c>
    </row>
    <row r="240" spans="1:51">
      <c r="A240" s="5" t="s">
        <v>527</v>
      </c>
      <c r="B240" s="5" t="s">
        <v>528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80"/>
        <v>28651035708.51</v>
      </c>
      <c r="AF240" s="9">
        <f t="shared" si="81"/>
        <v>25306059100.85</v>
      </c>
      <c r="AG240" s="9">
        <f t="shared" si="82"/>
        <v>3341972190.15</v>
      </c>
      <c r="AH240" s="9">
        <f t="shared" si="83"/>
        <v>3346305191.14</v>
      </c>
      <c r="AI240" s="9">
        <f t="shared" si="84"/>
        <v>2787346987.75</v>
      </c>
      <c r="AJ240" s="12">
        <f t="shared" si="85"/>
        <v>7503597616.44</v>
      </c>
      <c r="AK240" s="16">
        <f t="shared" si="86"/>
        <v>0.261896208317916</v>
      </c>
      <c r="AL240" s="9">
        <f t="shared" si="87"/>
        <v>3210344807.14</v>
      </c>
      <c r="AM240" s="16">
        <f t="shared" si="88"/>
        <v>0.00418640961989286</v>
      </c>
      <c r="AN240" s="16">
        <f t="shared" si="89"/>
        <v>0.0410012253232814</v>
      </c>
      <c r="AO240" s="16">
        <f t="shared" si="90"/>
        <v>0.0362879905423869</v>
      </c>
      <c r="AP240" s="16">
        <f t="shared" si="91"/>
        <v>0.0308185918615059</v>
      </c>
      <c r="AQ240" s="12">
        <f t="shared" si="92"/>
        <v>4293252809.3</v>
      </c>
      <c r="AR240" s="12">
        <f t="shared" si="93"/>
        <v>2793019228.2</v>
      </c>
      <c r="AS240" s="12">
        <f>AR240-VLOOKUP(A240,[1]选股结果!$A$2:$BJ$3005,48,FALSE)*0.08</f>
        <v>234636684.4384</v>
      </c>
      <c r="AT240" s="12">
        <f t="shared" si="74"/>
        <v>3734294605.91</v>
      </c>
      <c r="AU240" s="12">
        <f t="shared" si="75"/>
        <v>3351977431.59</v>
      </c>
      <c r="AV240" s="12">
        <f t="shared" si="76"/>
        <v>3315613630.38</v>
      </c>
      <c r="AW240" s="12">
        <f t="shared" si="77"/>
        <v>3341972190.15</v>
      </c>
      <c r="AX240" s="12">
        <f t="shared" si="78"/>
        <v>-103442060.16</v>
      </c>
      <c r="AY240" s="21">
        <f t="shared" si="79"/>
        <v>24364783723.14</v>
      </c>
    </row>
    <row r="241" spans="1:51">
      <c r="A241" s="5" t="s">
        <v>529</v>
      </c>
      <c r="B241" s="5" t="s">
        <v>530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80"/>
        <v>28601221706.97</v>
      </c>
      <c r="AF241" s="9">
        <f t="shared" si="81"/>
        <v>27836376051.03</v>
      </c>
      <c r="AG241" s="9">
        <f t="shared" si="82"/>
        <v>790839332.489999</v>
      </c>
      <c r="AH241" s="9">
        <f t="shared" si="83"/>
        <v>742500335.669999</v>
      </c>
      <c r="AI241" s="9">
        <f t="shared" si="84"/>
        <v>462369626.509999</v>
      </c>
      <c r="AJ241" s="12">
        <f t="shared" si="85"/>
        <v>2524312314.55</v>
      </c>
      <c r="AK241" s="16">
        <f t="shared" si="86"/>
        <v>0.0882588981831793</v>
      </c>
      <c r="AL241" s="9">
        <f t="shared" si="87"/>
        <v>1635928137.21</v>
      </c>
      <c r="AM241" s="16">
        <f t="shared" si="88"/>
        <v>0.00263709041951937</v>
      </c>
      <c r="AN241" s="16">
        <f t="shared" si="89"/>
        <v>0.00749008521645752</v>
      </c>
      <c r="AO241" s="16">
        <f t="shared" si="90"/>
        <v>0.0370332470847523</v>
      </c>
      <c r="AP241" s="16">
        <f t="shared" si="91"/>
        <v>0.00834731595754944</v>
      </c>
      <c r="AQ241" s="12">
        <f t="shared" si="92"/>
        <v>888384177.340003</v>
      </c>
      <c r="AR241" s="12">
        <f t="shared" si="93"/>
        <v>436375949.960003</v>
      </c>
      <c r="AS241" s="12">
        <f>AR241-VLOOKUP(A241,[1]选股结果!$A$2:$BJ$3005,48,FALSE)*0.08</f>
        <v>-771125076.950397</v>
      </c>
      <c r="AT241" s="12">
        <f t="shared" si="74"/>
        <v>608253468.180003</v>
      </c>
      <c r="AU241" s="12">
        <f t="shared" si="75"/>
        <v>716506659.120003</v>
      </c>
      <c r="AV241" s="12">
        <f t="shared" si="76"/>
        <v>679908616.800003</v>
      </c>
      <c r="AW241" s="12">
        <f t="shared" si="77"/>
        <v>790839332.489999</v>
      </c>
      <c r="AX241" s="12">
        <f t="shared" si="78"/>
        <v>77528345.57</v>
      </c>
      <c r="AY241" s="21">
        <f t="shared" si="79"/>
        <v>27664498532.81</v>
      </c>
    </row>
    <row r="242" spans="1:51">
      <c r="A242" s="5" t="s">
        <v>531</v>
      </c>
      <c r="B242" s="5" t="s">
        <v>532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80"/>
        <v>28422467237.27</v>
      </c>
      <c r="AF242" s="9">
        <f t="shared" si="81"/>
        <v>40406600421.91</v>
      </c>
      <c r="AG242" s="9">
        <f t="shared" si="82"/>
        <v>-15049929639.62</v>
      </c>
      <c r="AH242" s="9">
        <f t="shared" si="83"/>
        <v>-15654585577.54</v>
      </c>
      <c r="AI242" s="9">
        <f t="shared" si="84"/>
        <v>-13142407336.76</v>
      </c>
      <c r="AJ242" s="12">
        <f t="shared" si="85"/>
        <v>2562907753.51</v>
      </c>
      <c r="AK242" s="16">
        <f t="shared" si="86"/>
        <v>0.0901718957793114</v>
      </c>
      <c r="AL242" s="9">
        <f t="shared" si="87"/>
        <v>8005991229.64</v>
      </c>
      <c r="AM242" s="16">
        <f t="shared" si="88"/>
        <v>0.0501706208210574</v>
      </c>
      <c r="AN242" s="16">
        <f t="shared" si="89"/>
        <v>0.0275567954031435</v>
      </c>
      <c r="AO242" s="16">
        <f t="shared" si="90"/>
        <v>0.115190209900105</v>
      </c>
      <c r="AP242" s="16">
        <f t="shared" si="91"/>
        <v>9.70461890930809e-5</v>
      </c>
      <c r="AQ242" s="12">
        <f t="shared" si="92"/>
        <v>-5443083476.13</v>
      </c>
      <c r="AR242" s="12">
        <f t="shared" si="93"/>
        <v>-11991992973.36</v>
      </c>
      <c r="AS242" s="12">
        <f>AR242-VLOOKUP(A242,[1]选股结果!$A$2:$BJ$3005,48,FALSE)*0.08</f>
        <v>-15896563788.788</v>
      </c>
      <c r="AT242" s="12">
        <f t="shared" si="74"/>
        <v>-2930905235.35</v>
      </c>
      <c r="AU242" s="12">
        <f t="shared" si="75"/>
        <v>-14504171214.14</v>
      </c>
      <c r="AV242" s="12">
        <f t="shared" si="76"/>
        <v>-15524351533.03</v>
      </c>
      <c r="AW242" s="12">
        <f t="shared" si="77"/>
        <v>-15049929639.62</v>
      </c>
      <c r="AX242" s="12">
        <f t="shared" si="78"/>
        <v>255983089.11</v>
      </c>
      <c r="AY242" s="21">
        <f t="shared" si="79"/>
        <v>31345512683.9</v>
      </c>
    </row>
    <row r="243" spans="1:51">
      <c r="A243" s="5" t="s">
        <v>533</v>
      </c>
      <c r="B243" s="5" t="s">
        <v>534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80"/>
        <v>28362522490</v>
      </c>
      <c r="AF243" s="9">
        <f t="shared" si="81"/>
        <v>24429801827.99</v>
      </c>
      <c r="AG243" s="9">
        <f t="shared" si="82"/>
        <v>2901712041.5</v>
      </c>
      <c r="AH243" s="9">
        <f t="shared" si="83"/>
        <v>2899955130.02</v>
      </c>
      <c r="AI243" s="9">
        <f t="shared" si="84"/>
        <v>2366118960.36</v>
      </c>
      <c r="AJ243" s="12">
        <f t="shared" si="85"/>
        <v>7952785570.26</v>
      </c>
      <c r="AK243" s="16">
        <f t="shared" si="86"/>
        <v>0.280397682295853</v>
      </c>
      <c r="AL243" s="9">
        <f t="shared" si="87"/>
        <v>4223164107.39</v>
      </c>
      <c r="AM243" s="16">
        <f t="shared" si="88"/>
        <v>0.00505664547011171</v>
      </c>
      <c r="AN243" s="16">
        <f t="shared" si="89"/>
        <v>0.101413890960656</v>
      </c>
      <c r="AO243" s="16">
        <f t="shared" si="90"/>
        <v>0.0354537438824257</v>
      </c>
      <c r="AP243" s="16">
        <f t="shared" si="91"/>
        <v>0.00689589318294799</v>
      </c>
      <c r="AQ243" s="12">
        <f t="shared" si="92"/>
        <v>3729621462.87</v>
      </c>
      <c r="AR243" s="12">
        <f t="shared" si="93"/>
        <v>3396635902.71</v>
      </c>
      <c r="AS243" s="12">
        <f>AR243-VLOOKUP(A243,[1]选股结果!$A$2:$BJ$3005,48,FALSE)*0.08</f>
        <v>361551554.5076</v>
      </c>
      <c r="AT243" s="12">
        <f t="shared" si="74"/>
        <v>3195785293.21</v>
      </c>
      <c r="AU243" s="12">
        <f t="shared" si="75"/>
        <v>3930472072.37</v>
      </c>
      <c r="AV243" s="12">
        <f t="shared" si="76"/>
        <v>3354662409.77</v>
      </c>
      <c r="AW243" s="12">
        <f t="shared" si="77"/>
        <v>2901712041.5</v>
      </c>
      <c r="AX243" s="12">
        <f t="shared" si="78"/>
        <v>-852712613.81</v>
      </c>
      <c r="AY243" s="21">
        <f t="shared" si="79"/>
        <v>24630652437.49</v>
      </c>
    </row>
    <row r="244" spans="1:51">
      <c r="A244" s="5" t="s">
        <v>535</v>
      </c>
      <c r="B244" s="5" t="s">
        <v>536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80"/>
        <v>28112942723.94</v>
      </c>
      <c r="AF244" s="9">
        <f t="shared" si="81"/>
        <v>27979799629.06</v>
      </c>
      <c r="AG244" s="9">
        <f t="shared" si="82"/>
        <v>498542892.859997</v>
      </c>
      <c r="AH244" s="9">
        <f t="shared" si="83"/>
        <v>562667993.309997</v>
      </c>
      <c r="AI244" s="9">
        <f t="shared" si="84"/>
        <v>661502518.479997</v>
      </c>
      <c r="AJ244" s="12">
        <f t="shared" si="85"/>
        <v>1803183250.38</v>
      </c>
      <c r="AK244" s="16">
        <f t="shared" si="86"/>
        <v>0.0641406795470212</v>
      </c>
      <c r="AL244" s="9">
        <f t="shared" si="87"/>
        <v>1085308123.16</v>
      </c>
      <c r="AM244" s="16">
        <f t="shared" si="88"/>
        <v>0.00361528725213992</v>
      </c>
      <c r="AN244" s="16">
        <f t="shared" si="89"/>
        <v>0.00613809239802755</v>
      </c>
      <c r="AO244" s="16">
        <f t="shared" si="90"/>
        <v>0.0168676262772089</v>
      </c>
      <c r="AP244" s="16">
        <f t="shared" si="91"/>
        <v>0.0123283305704906</v>
      </c>
      <c r="AQ244" s="12">
        <f t="shared" si="92"/>
        <v>717875127.219997</v>
      </c>
      <c r="AR244" s="12">
        <f t="shared" si="93"/>
        <v>241649962.989997</v>
      </c>
      <c r="AS244" s="12">
        <f>AR244-VLOOKUP(A244,[1]选股结果!$A$2:$BJ$3005,48,FALSE)*0.08</f>
        <v>-1246246629.978</v>
      </c>
      <c r="AT244" s="12">
        <f t="shared" si="74"/>
        <v>816709652.389997</v>
      </c>
      <c r="AU244" s="12">
        <f t="shared" si="75"/>
        <v>142815437.819997</v>
      </c>
      <c r="AV244" s="12">
        <f t="shared" si="76"/>
        <v>80068707.7399971</v>
      </c>
      <c r="AW244" s="12">
        <f t="shared" si="77"/>
        <v>498542892.859997</v>
      </c>
      <c r="AX244" s="12">
        <f t="shared" si="78"/>
        <v>236710650.95</v>
      </c>
      <c r="AY244" s="21">
        <f t="shared" si="79"/>
        <v>27404739939.66</v>
      </c>
    </row>
    <row r="245" spans="1:51">
      <c r="A245" s="5" t="s">
        <v>537</v>
      </c>
      <c r="B245" s="5" t="s">
        <v>538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80"/>
        <v>28003593809.65</v>
      </c>
      <c r="AF245" s="9">
        <f t="shared" si="81"/>
        <v>24354020735.93</v>
      </c>
      <c r="AG245" s="9">
        <f t="shared" si="82"/>
        <v>3570707260.71</v>
      </c>
      <c r="AH245" s="9">
        <f t="shared" si="83"/>
        <v>3550337062.34</v>
      </c>
      <c r="AI245" s="9">
        <f t="shared" si="84"/>
        <v>2623626748.01</v>
      </c>
      <c r="AJ245" s="12">
        <f t="shared" si="85"/>
        <v>6714660675.03</v>
      </c>
      <c r="AK245" s="16">
        <f t="shared" si="86"/>
        <v>0.239778534165002</v>
      </c>
      <c r="AL245" s="9">
        <f t="shared" si="87"/>
        <v>2609894160.85</v>
      </c>
      <c r="AM245" s="16">
        <f t="shared" si="88"/>
        <v>0.0522171459152541</v>
      </c>
      <c r="AN245" s="16">
        <f t="shared" si="89"/>
        <v>0.00323155554087545</v>
      </c>
      <c r="AO245" s="16">
        <f t="shared" si="90"/>
        <v>0.030172318231842</v>
      </c>
      <c r="AP245" s="16">
        <f t="shared" si="91"/>
        <v>0.00685011027062878</v>
      </c>
      <c r="AQ245" s="12">
        <f t="shared" si="92"/>
        <v>4104766514.18</v>
      </c>
      <c r="AR245" s="12">
        <f t="shared" si="93"/>
        <v>2702492561.02</v>
      </c>
      <c r="AS245" s="12">
        <f>AR245-VLOOKUP(A245,[1]选股结果!$A$2:$BJ$3005,48,FALSE)*0.08</f>
        <v>879415338.4136</v>
      </c>
      <c r="AT245" s="12">
        <f t="shared" si="74"/>
        <v>3178056199.85</v>
      </c>
      <c r="AU245" s="12">
        <f t="shared" si="75"/>
        <v>3629202875.35</v>
      </c>
      <c r="AV245" s="12">
        <f t="shared" si="76"/>
        <v>3460056326.87</v>
      </c>
      <c r="AW245" s="12">
        <f t="shared" si="77"/>
        <v>3570707260.71</v>
      </c>
      <c r="AX245" s="12">
        <f t="shared" si="78"/>
        <v>0</v>
      </c>
      <c r="AY245" s="21">
        <f t="shared" si="79"/>
        <v>23878457097.1</v>
      </c>
    </row>
    <row r="246" spans="1:51">
      <c r="A246" s="5" t="s">
        <v>539</v>
      </c>
      <c r="B246" s="5" t="s">
        <v>540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80"/>
        <v>27925122403.29</v>
      </c>
      <c r="AF246" s="9">
        <f t="shared" si="81"/>
        <v>27234846651.85</v>
      </c>
      <c r="AG246" s="9">
        <f t="shared" si="82"/>
        <v>753939461.699999</v>
      </c>
      <c r="AH246" s="9">
        <f t="shared" si="83"/>
        <v>752481651.119999</v>
      </c>
      <c r="AI246" s="9">
        <f t="shared" si="84"/>
        <v>413434363.849999</v>
      </c>
      <c r="AJ246" s="12">
        <f t="shared" si="85"/>
        <v>2851092022.47</v>
      </c>
      <c r="AK246" s="16">
        <f t="shared" si="86"/>
        <v>0.102097744865537</v>
      </c>
      <c r="AL246" s="9">
        <f t="shared" si="87"/>
        <v>1949766389.63</v>
      </c>
      <c r="AM246" s="16">
        <f t="shared" si="88"/>
        <v>0.00226786597084132</v>
      </c>
      <c r="AN246" s="16">
        <f t="shared" si="89"/>
        <v>0.0201116097859551</v>
      </c>
      <c r="AO246" s="16">
        <f t="shared" si="90"/>
        <v>0.0271314821162874</v>
      </c>
      <c r="AP246" s="16">
        <f t="shared" si="91"/>
        <v>0.019693651088355</v>
      </c>
      <c r="AQ246" s="12">
        <f t="shared" si="92"/>
        <v>901325632.840001</v>
      </c>
      <c r="AR246" s="12">
        <f t="shared" si="93"/>
        <v>334009250.660001</v>
      </c>
      <c r="AS246" s="12">
        <f>AR246-VLOOKUP(A246,[1]选股结果!$A$2:$BJ$3005,48,FALSE)*0.08</f>
        <v>-38640027.6871991</v>
      </c>
      <c r="AT246" s="12">
        <f t="shared" si="74"/>
        <v>562278345.570001</v>
      </c>
      <c r="AU246" s="12">
        <f t="shared" si="75"/>
        <v>673056537.930001</v>
      </c>
      <c r="AV246" s="12">
        <f t="shared" si="76"/>
        <v>653354442.030001</v>
      </c>
      <c r="AW246" s="12">
        <f t="shared" si="77"/>
        <v>753939461.699999</v>
      </c>
      <c r="AX246" s="12">
        <f t="shared" si="78"/>
        <v>111951159.34</v>
      </c>
      <c r="AY246" s="21">
        <f t="shared" si="79"/>
        <v>27006577556.94</v>
      </c>
    </row>
    <row r="247" spans="1:51">
      <c r="A247" s="5" t="s">
        <v>541</v>
      </c>
      <c r="B247" s="5" t="s">
        <v>542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80"/>
        <v>27368030054.3</v>
      </c>
      <c r="AF247" s="9">
        <f t="shared" si="81"/>
        <v>8864077.7</v>
      </c>
      <c r="AG247" s="9">
        <f t="shared" si="82"/>
        <v>27508543878.87</v>
      </c>
      <c r="AH247" s="9">
        <f t="shared" si="83"/>
        <v>27629056999.65</v>
      </c>
      <c r="AI247" s="9">
        <f t="shared" si="84"/>
        <v>27430223687.26</v>
      </c>
      <c r="AJ247" s="12">
        <f t="shared" si="85"/>
        <v>27368030054.3</v>
      </c>
      <c r="AK247" s="16">
        <f t="shared" si="86"/>
        <v>1</v>
      </c>
      <c r="AL247" s="9">
        <f t="shared" si="87"/>
        <v>130337793.7</v>
      </c>
      <c r="AM247" s="16">
        <f t="shared" si="88"/>
        <v>0.000323884389282425</v>
      </c>
      <c r="AN247" s="16">
        <f t="shared" si="89"/>
        <v>0</v>
      </c>
      <c r="AO247" s="16">
        <f t="shared" si="90"/>
        <v>0</v>
      </c>
      <c r="AP247" s="16">
        <f t="shared" si="91"/>
        <v>0</v>
      </c>
      <c r="AQ247" s="12">
        <f t="shared" si="92"/>
        <v>27237692260.6</v>
      </c>
      <c r="AR247" s="12">
        <f t="shared" si="93"/>
        <v>27038858948.21</v>
      </c>
      <c r="AS247" s="12">
        <f>AR247-VLOOKUP(A247,[1]选股结果!$A$2:$BJ$3005,48,FALSE)*0.08</f>
        <v>26732736081.2924</v>
      </c>
      <c r="AT247" s="12">
        <f t="shared" si="74"/>
        <v>27038858948.21</v>
      </c>
      <c r="AU247" s="12">
        <f t="shared" si="75"/>
        <v>27237692260.6</v>
      </c>
      <c r="AV247" s="12">
        <f t="shared" si="76"/>
        <v>27007309129.89</v>
      </c>
      <c r="AW247" s="12">
        <f t="shared" si="77"/>
        <v>27508543878.87</v>
      </c>
      <c r="AX247" s="12">
        <f t="shared" si="78"/>
        <v>211690965.02</v>
      </c>
      <c r="AY247" s="21">
        <f t="shared" si="79"/>
        <v>8864077.7</v>
      </c>
    </row>
    <row r="248" spans="1:51">
      <c r="A248" s="5" t="s">
        <v>543</v>
      </c>
      <c r="B248" s="5" t="s">
        <v>544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80"/>
        <v>27215533954.13</v>
      </c>
      <c r="AF248" s="9">
        <f t="shared" si="81"/>
        <v>26749825822.66</v>
      </c>
      <c r="AG248" s="9">
        <f t="shared" si="82"/>
        <v>354730679.919997</v>
      </c>
      <c r="AH248" s="9">
        <f t="shared" si="83"/>
        <v>354995986.039997</v>
      </c>
      <c r="AI248" s="9">
        <f t="shared" si="84"/>
        <v>310261935.989997</v>
      </c>
      <c r="AJ248" s="12">
        <f t="shared" si="85"/>
        <v>991569183.310001</v>
      </c>
      <c r="AK248" s="16">
        <f t="shared" si="86"/>
        <v>0.0364339419164521</v>
      </c>
      <c r="AL248" s="9">
        <f t="shared" si="87"/>
        <v>400989647.26</v>
      </c>
      <c r="AM248" s="16">
        <f t="shared" si="88"/>
        <v>0.00149566791004749</v>
      </c>
      <c r="AN248" s="16">
        <f t="shared" si="89"/>
        <v>0.00122090876651559</v>
      </c>
      <c r="AO248" s="16">
        <f t="shared" si="90"/>
        <v>0.00385667469052438</v>
      </c>
      <c r="AP248" s="16">
        <f t="shared" si="91"/>
        <v>0.00619136521127963</v>
      </c>
      <c r="AQ248" s="12">
        <f t="shared" si="92"/>
        <v>590579536.050001</v>
      </c>
      <c r="AR248" s="12">
        <f t="shared" si="93"/>
        <v>367380290.060001</v>
      </c>
      <c r="AS248" s="12">
        <f>AR248-VLOOKUP(A248,[1]选股结果!$A$2:$BJ$3005,48,FALSE)*0.08</f>
        <v>73873136.525601</v>
      </c>
      <c r="AT248" s="12">
        <f t="shared" si="74"/>
        <v>545845486.000001</v>
      </c>
      <c r="AU248" s="12">
        <f t="shared" si="75"/>
        <v>412114340.110001</v>
      </c>
      <c r="AV248" s="12">
        <f t="shared" si="76"/>
        <v>432645120.360001</v>
      </c>
      <c r="AW248" s="12">
        <f t="shared" si="77"/>
        <v>354730679.919997</v>
      </c>
      <c r="AX248" s="12">
        <f t="shared" si="78"/>
        <v>-24889999.7</v>
      </c>
      <c r="AY248" s="21">
        <f t="shared" si="79"/>
        <v>26571360626.72</v>
      </c>
    </row>
    <row r="249" spans="1:51">
      <c r="A249" s="5" t="s">
        <v>545</v>
      </c>
      <c r="B249" s="5" t="s">
        <v>546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80"/>
        <v>27175093811.32</v>
      </c>
      <c r="AF249" s="9">
        <f t="shared" si="81"/>
        <v>26888814226.39</v>
      </c>
      <c r="AG249" s="9">
        <f t="shared" si="82"/>
        <v>322585028.14</v>
      </c>
      <c r="AH249" s="9">
        <f t="shared" si="83"/>
        <v>296621172.15</v>
      </c>
      <c r="AI249" s="9">
        <f t="shared" si="84"/>
        <v>202123434.11</v>
      </c>
      <c r="AJ249" s="12">
        <f t="shared" si="85"/>
        <v>1685189281.97</v>
      </c>
      <c r="AK249" s="16">
        <f t="shared" si="86"/>
        <v>0.0620122710033855</v>
      </c>
      <c r="AL249" s="9">
        <f t="shared" si="87"/>
        <v>1316263440.13</v>
      </c>
      <c r="AM249" s="16">
        <f t="shared" si="88"/>
        <v>0.00268703101696682</v>
      </c>
      <c r="AN249" s="16">
        <f t="shared" si="89"/>
        <v>0.00314921104612161</v>
      </c>
      <c r="AO249" s="16">
        <f t="shared" si="90"/>
        <v>0.00889624595295029</v>
      </c>
      <c r="AP249" s="16">
        <f t="shared" si="91"/>
        <v>0.0327455201170022</v>
      </c>
      <c r="AQ249" s="12">
        <f t="shared" si="92"/>
        <v>368925841.840001</v>
      </c>
      <c r="AR249" s="12">
        <f t="shared" si="93"/>
        <v>165737731.750001</v>
      </c>
      <c r="AS249" s="12">
        <f>AR249-VLOOKUP(A249,[1]选股结果!$A$2:$BJ$3005,48,FALSE)*0.08</f>
        <v>-318920744.977999</v>
      </c>
      <c r="AT249" s="12">
        <f t="shared" si="74"/>
        <v>274428103.800001</v>
      </c>
      <c r="AU249" s="12">
        <f t="shared" si="75"/>
        <v>260235469.790001</v>
      </c>
      <c r="AV249" s="12">
        <f t="shared" si="76"/>
        <v>368068309.480001</v>
      </c>
      <c r="AW249" s="12">
        <f t="shared" si="77"/>
        <v>322585028.14</v>
      </c>
      <c r="AX249" s="12">
        <f t="shared" si="78"/>
        <v>-25223164.17</v>
      </c>
      <c r="AY249" s="21">
        <f t="shared" si="79"/>
        <v>26780123854.34</v>
      </c>
    </row>
    <row r="250" spans="1:51">
      <c r="A250" s="5" t="s">
        <v>547</v>
      </c>
      <c r="B250" s="5" t="s">
        <v>548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80"/>
        <v>27048280045.37</v>
      </c>
      <c r="AF250" s="9">
        <f t="shared" si="81"/>
        <v>25425602296.23</v>
      </c>
      <c r="AG250" s="9">
        <f t="shared" si="82"/>
        <v>4520691151.5</v>
      </c>
      <c r="AH250" s="9">
        <f t="shared" si="83"/>
        <v>4487682067.98</v>
      </c>
      <c r="AI250" s="9">
        <f t="shared" si="84"/>
        <v>3756416400.07</v>
      </c>
      <c r="AJ250" s="12">
        <f t="shared" si="85"/>
        <v>13666197062.86</v>
      </c>
      <c r="AK250" s="16">
        <f t="shared" si="86"/>
        <v>0.505251980530249</v>
      </c>
      <c r="AL250" s="9">
        <f t="shared" si="87"/>
        <v>11929359342.2</v>
      </c>
      <c r="AM250" s="16">
        <f t="shared" si="88"/>
        <v>0.00638983676411562</v>
      </c>
      <c r="AN250" s="16">
        <f t="shared" si="89"/>
        <v>0.251870913611979</v>
      </c>
      <c r="AO250" s="16">
        <f t="shared" si="90"/>
        <v>0.0832127458069289</v>
      </c>
      <c r="AP250" s="16">
        <f t="shared" si="91"/>
        <v>0.0892399634468877</v>
      </c>
      <c r="AQ250" s="12">
        <f t="shared" si="92"/>
        <v>1736837720.66</v>
      </c>
      <c r="AR250" s="12">
        <f t="shared" si="93"/>
        <v>612111014.409998</v>
      </c>
      <c r="AS250" s="12">
        <f>AR250-VLOOKUP(A250,[1]选股结果!$A$2:$BJ$3005,48,FALSE)*0.08</f>
        <v>-2502984071.3628</v>
      </c>
      <c r="AT250" s="12">
        <f t="shared" si="74"/>
        <v>1005572052.75</v>
      </c>
      <c r="AU250" s="12">
        <f t="shared" si="75"/>
        <v>1343376682.32</v>
      </c>
      <c r="AV250" s="12">
        <f t="shared" si="76"/>
        <v>1110103060.88</v>
      </c>
      <c r="AW250" s="12">
        <f t="shared" si="77"/>
        <v>4520691151.5</v>
      </c>
      <c r="AX250" s="12">
        <f t="shared" si="78"/>
        <v>1850815797.2</v>
      </c>
      <c r="AY250" s="21">
        <f t="shared" si="79"/>
        <v>25032141257.89</v>
      </c>
    </row>
    <row r="251" spans="1:51">
      <c r="A251" s="5" t="s">
        <v>549</v>
      </c>
      <c r="B251" s="5" t="s">
        <v>550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80"/>
        <v>26906878358.17</v>
      </c>
      <c r="AF251" s="9">
        <f t="shared" si="81"/>
        <v>177719446.69</v>
      </c>
      <c r="AG251" s="9">
        <f t="shared" si="82"/>
        <v>38576244725.67</v>
      </c>
      <c r="AH251" s="9">
        <f t="shared" si="83"/>
        <v>38553354788.12</v>
      </c>
      <c r="AI251" s="9">
        <f t="shared" si="84"/>
        <v>35415629499.28</v>
      </c>
      <c r="AJ251" s="12">
        <f t="shared" si="85"/>
        <v>26906878358.17</v>
      </c>
      <c r="AK251" s="16">
        <f t="shared" si="86"/>
        <v>1</v>
      </c>
      <c r="AL251" s="9">
        <f t="shared" si="87"/>
        <v>200634995.35</v>
      </c>
      <c r="AM251" s="16">
        <f t="shared" si="88"/>
        <v>0.00660498197986008</v>
      </c>
      <c r="AN251" s="16">
        <f t="shared" si="89"/>
        <v>0</v>
      </c>
      <c r="AO251" s="16">
        <f t="shared" si="90"/>
        <v>0</v>
      </c>
      <c r="AP251" s="16">
        <f t="shared" si="91"/>
        <v>0</v>
      </c>
      <c r="AQ251" s="12">
        <f t="shared" si="92"/>
        <v>26706243362.82</v>
      </c>
      <c r="AR251" s="12">
        <f t="shared" si="93"/>
        <v>23568518073.98</v>
      </c>
      <c r="AS251" s="12">
        <f>AR251-VLOOKUP(A251,[1]选股结果!$A$2:$BJ$3005,48,FALSE)*0.08</f>
        <v>12428284488.1712</v>
      </c>
      <c r="AT251" s="12">
        <f t="shared" si="74"/>
        <v>23568518073.98</v>
      </c>
      <c r="AU251" s="12">
        <f t="shared" si="75"/>
        <v>26706243362.82</v>
      </c>
      <c r="AV251" s="12">
        <f t="shared" si="76"/>
        <v>27185889375.69</v>
      </c>
      <c r="AW251" s="12">
        <f t="shared" si="77"/>
        <v>38576244725.67</v>
      </c>
      <c r="AX251" s="12">
        <f t="shared" si="78"/>
        <v>9545365743.58</v>
      </c>
      <c r="AY251" s="21">
        <f t="shared" si="79"/>
        <v>177719446.69</v>
      </c>
    </row>
    <row r="252" spans="1:51">
      <c r="A252" s="5" t="s">
        <v>551</v>
      </c>
      <c r="B252" s="5" t="s">
        <v>552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80"/>
        <v>26870759283.59</v>
      </c>
      <c r="AF252" s="9">
        <f t="shared" si="81"/>
        <v>172959730.57</v>
      </c>
      <c r="AG252" s="9">
        <f t="shared" si="82"/>
        <v>32314409755.2</v>
      </c>
      <c r="AH252" s="9">
        <f t="shared" si="83"/>
        <v>32282834883.16</v>
      </c>
      <c r="AI252" s="9">
        <f t="shared" si="84"/>
        <v>29874627870.45</v>
      </c>
      <c r="AJ252" s="12">
        <f t="shared" si="85"/>
        <v>26870759283.59</v>
      </c>
      <c r="AK252" s="16">
        <f t="shared" si="86"/>
        <v>1</v>
      </c>
      <c r="AL252" s="9">
        <f t="shared" si="87"/>
        <v>206819028.9</v>
      </c>
      <c r="AM252" s="16">
        <f t="shared" si="88"/>
        <v>0.00643672658240166</v>
      </c>
      <c r="AN252" s="16">
        <f t="shared" si="89"/>
        <v>0</v>
      </c>
      <c r="AO252" s="16">
        <f t="shared" si="90"/>
        <v>0</v>
      </c>
      <c r="AP252" s="16">
        <f t="shared" si="91"/>
        <v>0</v>
      </c>
      <c r="AQ252" s="12">
        <f t="shared" si="92"/>
        <v>26663940254.69</v>
      </c>
      <c r="AR252" s="12">
        <f t="shared" si="93"/>
        <v>24255733241.98</v>
      </c>
      <c r="AS252" s="12">
        <f>AR252-VLOOKUP(A252,[1]选股结果!$A$2:$BJ$3005,48,FALSE)*0.08</f>
        <v>15927754783.92</v>
      </c>
      <c r="AT252" s="12">
        <f t="shared" si="74"/>
        <v>24255733241.98</v>
      </c>
      <c r="AU252" s="12">
        <f t="shared" si="75"/>
        <v>26663940254.69</v>
      </c>
      <c r="AV252" s="12">
        <f t="shared" si="76"/>
        <v>26292267010.29</v>
      </c>
      <c r="AW252" s="12">
        <f t="shared" si="77"/>
        <v>32314409755.2</v>
      </c>
      <c r="AX252" s="12">
        <f t="shared" si="78"/>
        <v>5084077955.17</v>
      </c>
      <c r="AY252" s="21">
        <f t="shared" si="79"/>
        <v>172959730.57</v>
      </c>
    </row>
    <row r="253" spans="1:51">
      <c r="A253" s="5" t="s">
        <v>553</v>
      </c>
      <c r="B253" s="5" t="s">
        <v>554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80"/>
        <v>26771391438</v>
      </c>
      <c r="AF253" s="9">
        <f t="shared" si="81"/>
        <v>22531063216</v>
      </c>
      <c r="AG253" s="9">
        <f t="shared" si="82"/>
        <v>4468138584</v>
      </c>
      <c r="AH253" s="9">
        <f t="shared" si="83"/>
        <v>4490192896</v>
      </c>
      <c r="AI253" s="9">
        <f t="shared" si="84"/>
        <v>3272154172</v>
      </c>
      <c r="AJ253" s="12">
        <f t="shared" si="85"/>
        <v>11687196163</v>
      </c>
      <c r="AK253" s="16">
        <f t="shared" si="86"/>
        <v>0.436555424848441</v>
      </c>
      <c r="AL253" s="9">
        <f t="shared" si="87"/>
        <v>7618843273</v>
      </c>
      <c r="AM253" s="16">
        <f t="shared" si="88"/>
        <v>0.0742561812897878</v>
      </c>
      <c r="AN253" s="16">
        <f t="shared" si="89"/>
        <v>0.168362523682733</v>
      </c>
      <c r="AO253" s="16">
        <f t="shared" si="90"/>
        <v>0.0422919668789761</v>
      </c>
      <c r="AP253" s="16">
        <f t="shared" si="91"/>
        <v>0.000501813999138314</v>
      </c>
      <c r="AQ253" s="12">
        <f t="shared" si="92"/>
        <v>4068352890</v>
      </c>
      <c r="AR253" s="12">
        <f t="shared" si="93"/>
        <v>3044335605</v>
      </c>
      <c r="AS253" s="12">
        <f>AR253-VLOOKUP(A253,[1]选股结果!$A$2:$BJ$3005,48,FALSE)*0.08</f>
        <v>1171823503</v>
      </c>
      <c r="AT253" s="12">
        <f t="shared" si="74"/>
        <v>2850314166</v>
      </c>
      <c r="AU253" s="12">
        <f t="shared" si="75"/>
        <v>4262374329</v>
      </c>
      <c r="AV253" s="12">
        <f t="shared" si="76"/>
        <v>3922998202</v>
      </c>
      <c r="AW253" s="12">
        <f t="shared" si="77"/>
        <v>4468138584</v>
      </c>
      <c r="AX253" s="12">
        <f t="shared" si="78"/>
        <v>305327528</v>
      </c>
      <c r="AY253" s="21">
        <f t="shared" si="79"/>
        <v>22725084655</v>
      </c>
    </row>
    <row r="254" spans="1:51">
      <c r="A254" s="5" t="s">
        <v>555</v>
      </c>
      <c r="B254" s="5" t="s">
        <v>556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80"/>
        <v>26728052655.98</v>
      </c>
      <c r="AF254" s="9">
        <f t="shared" si="81"/>
        <v>25536200929.76</v>
      </c>
      <c r="AG254" s="9">
        <f t="shared" si="82"/>
        <v>1196340539.85999</v>
      </c>
      <c r="AH254" s="9">
        <f t="shared" si="83"/>
        <v>1199906254.91999</v>
      </c>
      <c r="AI254" s="9">
        <f t="shared" si="84"/>
        <v>950635102.55999</v>
      </c>
      <c r="AJ254" s="12">
        <f t="shared" si="85"/>
        <v>3723721909.8</v>
      </c>
      <c r="AK254" s="16">
        <f t="shared" si="86"/>
        <v>0.139318863133371</v>
      </c>
      <c r="AL254" s="9">
        <f t="shared" si="87"/>
        <v>2403668092.74</v>
      </c>
      <c r="AM254" s="16">
        <f t="shared" si="88"/>
        <v>0.00270456003961167</v>
      </c>
      <c r="AN254" s="16">
        <f t="shared" si="89"/>
        <v>0.0613800075716683</v>
      </c>
      <c r="AO254" s="16">
        <f t="shared" si="90"/>
        <v>0.0238053905082248</v>
      </c>
      <c r="AP254" s="16">
        <f t="shared" si="91"/>
        <v>0.00135229019245116</v>
      </c>
      <c r="AQ254" s="12">
        <f t="shared" si="92"/>
        <v>1320053817.06</v>
      </c>
      <c r="AR254" s="12">
        <f t="shared" si="93"/>
        <v>924183993.139999</v>
      </c>
      <c r="AS254" s="12">
        <f>AR254-VLOOKUP(A254,[1]选股结果!$A$2:$BJ$3005,48,FALSE)*0.08</f>
        <v>88374475.3671991</v>
      </c>
      <c r="AT254" s="12">
        <f t="shared" si="74"/>
        <v>1070782664.7</v>
      </c>
      <c r="AU254" s="12">
        <f t="shared" si="75"/>
        <v>1173455145.5</v>
      </c>
      <c r="AV254" s="12">
        <f t="shared" si="76"/>
        <v>1135240875.19</v>
      </c>
      <c r="AW254" s="12">
        <f t="shared" si="77"/>
        <v>1196340539.85999</v>
      </c>
      <c r="AX254" s="12">
        <f t="shared" si="78"/>
        <v>-23424340.16</v>
      </c>
      <c r="AY254" s="21">
        <f t="shared" si="79"/>
        <v>25389602258.2</v>
      </c>
    </row>
    <row r="255" spans="1:51">
      <c r="A255" s="5" t="s">
        <v>557</v>
      </c>
      <c r="B255" s="5" t="s">
        <v>558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80"/>
        <v>26550994886.35</v>
      </c>
      <c r="AF255" s="9">
        <f t="shared" si="81"/>
        <v>25653119682.38</v>
      </c>
      <c r="AG255" s="9">
        <f t="shared" si="82"/>
        <v>959389962.569997</v>
      </c>
      <c r="AH255" s="9">
        <f t="shared" si="83"/>
        <v>969906502.949997</v>
      </c>
      <c r="AI255" s="9">
        <f t="shared" si="84"/>
        <v>751115048.649997</v>
      </c>
      <c r="AJ255" s="12">
        <f t="shared" si="85"/>
        <v>2026909045.8</v>
      </c>
      <c r="AK255" s="16">
        <f t="shared" si="86"/>
        <v>0.0763402296025466</v>
      </c>
      <c r="AL255" s="9">
        <f t="shared" si="87"/>
        <v>1102624442.23</v>
      </c>
      <c r="AM255" s="16">
        <f t="shared" si="88"/>
        <v>0.00172606152184379</v>
      </c>
      <c r="AN255" s="16">
        <f t="shared" si="89"/>
        <v>0.0206604346020953</v>
      </c>
      <c r="AO255" s="16">
        <f t="shared" si="90"/>
        <v>0.0177442539285867</v>
      </c>
      <c r="AP255" s="16">
        <f t="shared" si="91"/>
        <v>0.000396424137214202</v>
      </c>
      <c r="AQ255" s="12">
        <f t="shared" si="92"/>
        <v>924284603.569999</v>
      </c>
      <c r="AR255" s="12">
        <f t="shared" si="93"/>
        <v>652496102.109999</v>
      </c>
      <c r="AS255" s="12">
        <f>AR255-VLOOKUP(A255,[1]选股结果!$A$2:$BJ$3005,48,FALSE)*0.08</f>
        <v>387731296.958799</v>
      </c>
      <c r="AT255" s="12">
        <f t="shared" si="74"/>
        <v>705493149.269999</v>
      </c>
      <c r="AU255" s="12">
        <f t="shared" si="75"/>
        <v>871287556.409999</v>
      </c>
      <c r="AV255" s="12">
        <f t="shared" si="76"/>
        <v>847109020.769999</v>
      </c>
      <c r="AW255" s="12">
        <f t="shared" si="77"/>
        <v>959389962.569997</v>
      </c>
      <c r="AX255" s="12">
        <f t="shared" si="78"/>
        <v>79970302.92</v>
      </c>
      <c r="AY255" s="21">
        <f t="shared" si="79"/>
        <v>25600122635.22</v>
      </c>
    </row>
    <row r="256" spans="1:51">
      <c r="A256" s="5" t="s">
        <v>559</v>
      </c>
      <c r="B256" s="5" t="s">
        <v>560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80"/>
        <v>26510710957.59</v>
      </c>
      <c r="AF256" s="9">
        <f t="shared" si="81"/>
        <v>25681734110.35</v>
      </c>
      <c r="AG256" s="9">
        <f t="shared" si="82"/>
        <v>944858922.369998</v>
      </c>
      <c r="AH256" s="9">
        <f t="shared" si="83"/>
        <v>995639279.959998</v>
      </c>
      <c r="AI256" s="9">
        <f t="shared" si="84"/>
        <v>557661771.599998</v>
      </c>
      <c r="AJ256" s="12">
        <f t="shared" si="85"/>
        <v>7080067654.23</v>
      </c>
      <c r="AK256" s="16">
        <f t="shared" si="86"/>
        <v>0.267064420322646</v>
      </c>
      <c r="AL256" s="9">
        <f t="shared" si="87"/>
        <v>6089711532.82</v>
      </c>
      <c r="AM256" s="16">
        <f t="shared" si="88"/>
        <v>0.00988684177271975</v>
      </c>
      <c r="AN256" s="16">
        <f t="shared" si="89"/>
        <v>0.158546918845895</v>
      </c>
      <c r="AO256" s="16">
        <f t="shared" si="90"/>
        <v>0.0623931720977266</v>
      </c>
      <c r="AP256" s="16">
        <f t="shared" si="91"/>
        <v>0.000645285354940746</v>
      </c>
      <c r="AQ256" s="12">
        <f t="shared" si="92"/>
        <v>990356121.409999</v>
      </c>
      <c r="AR256" s="12">
        <f t="shared" si="93"/>
        <v>437780874.059999</v>
      </c>
      <c r="AS256" s="12">
        <f>AR256-VLOOKUP(A256,[1]选股结果!$A$2:$BJ$3005,48,FALSE)*0.08</f>
        <v>-982741438.392001</v>
      </c>
      <c r="AT256" s="12">
        <f t="shared" si="74"/>
        <v>552378613.049999</v>
      </c>
      <c r="AU256" s="12">
        <f t="shared" si="75"/>
        <v>875758382.419999</v>
      </c>
      <c r="AV256" s="12">
        <f t="shared" si="76"/>
        <v>499245052.119999</v>
      </c>
      <c r="AW256" s="12">
        <f t="shared" si="77"/>
        <v>944858922.369998</v>
      </c>
      <c r="AX256" s="12">
        <f t="shared" si="78"/>
        <v>112202804.08</v>
      </c>
      <c r="AY256" s="21">
        <f t="shared" si="79"/>
        <v>25567136371.36</v>
      </c>
    </row>
    <row r="257" spans="1:51">
      <c r="A257" s="5" t="s">
        <v>561</v>
      </c>
      <c r="B257" s="5" t="s">
        <v>562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80"/>
        <v>26237762344.32</v>
      </c>
      <c r="AF257" s="9">
        <f t="shared" si="81"/>
        <v>19834140695</v>
      </c>
      <c r="AG257" s="9">
        <f t="shared" si="82"/>
        <v>14015615094.53</v>
      </c>
      <c r="AH257" s="9">
        <f t="shared" si="83"/>
        <v>14080789350.09</v>
      </c>
      <c r="AI257" s="9">
        <f t="shared" si="84"/>
        <v>11973206991.66</v>
      </c>
      <c r="AJ257" s="12">
        <f t="shared" si="85"/>
        <v>11635387469.61</v>
      </c>
      <c r="AK257" s="16">
        <f t="shared" si="86"/>
        <v>0.443459595255037</v>
      </c>
      <c r="AL257" s="9">
        <f t="shared" si="87"/>
        <v>4470007298.44</v>
      </c>
      <c r="AM257" s="16">
        <f t="shared" si="88"/>
        <v>0.0299698262691303</v>
      </c>
      <c r="AN257" s="16">
        <f t="shared" si="89"/>
        <v>0.00436371131224862</v>
      </c>
      <c r="AO257" s="16">
        <f t="shared" si="90"/>
        <v>0.136924368497367</v>
      </c>
      <c r="AP257" s="16">
        <f t="shared" si="91"/>
        <v>0.00159149679656427</v>
      </c>
      <c r="AQ257" s="12">
        <f t="shared" si="92"/>
        <v>7165380171.17</v>
      </c>
      <c r="AR257" s="12">
        <f t="shared" si="93"/>
        <v>4361213546.45</v>
      </c>
      <c r="AS257" s="12">
        <f>AR257-VLOOKUP(A257,[1]选股结果!$A$2:$BJ$3005,48,FALSE)*0.08</f>
        <v>-3310822457.9092</v>
      </c>
      <c r="AT257" s="12">
        <f t="shared" si="74"/>
        <v>5057797812.74</v>
      </c>
      <c r="AU257" s="12">
        <f t="shared" si="75"/>
        <v>6468795904.88</v>
      </c>
      <c r="AV257" s="12">
        <f t="shared" si="76"/>
        <v>6129744307.22</v>
      </c>
      <c r="AW257" s="12">
        <f t="shared" si="77"/>
        <v>14015615094.53</v>
      </c>
      <c r="AX257" s="12">
        <f t="shared" si="78"/>
        <v>458999053.51</v>
      </c>
      <c r="AY257" s="21">
        <f t="shared" si="79"/>
        <v>19137556428.71</v>
      </c>
    </row>
    <row r="258" spans="1:51">
      <c r="A258" s="5" t="s">
        <v>563</v>
      </c>
      <c r="B258" s="5" t="s">
        <v>564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80"/>
        <v>26203722464.9</v>
      </c>
      <c r="AF258" s="9">
        <f t="shared" si="81"/>
        <v>23366447921.2</v>
      </c>
      <c r="AG258" s="9">
        <f t="shared" si="82"/>
        <v>3110166291.35</v>
      </c>
      <c r="AH258" s="9">
        <f t="shared" si="83"/>
        <v>3312548520.16</v>
      </c>
      <c r="AI258" s="9">
        <f t="shared" si="84"/>
        <v>2528570657.5</v>
      </c>
      <c r="AJ258" s="12">
        <f t="shared" si="85"/>
        <v>7239593746.98</v>
      </c>
      <c r="AK258" s="16">
        <f t="shared" si="86"/>
        <v>0.276281118328797</v>
      </c>
      <c r="AL258" s="9">
        <f t="shared" si="87"/>
        <v>3727895520.79</v>
      </c>
      <c r="AM258" s="16">
        <f t="shared" si="88"/>
        <v>0.015389288353598</v>
      </c>
      <c r="AN258" s="16">
        <f t="shared" si="89"/>
        <v>0.0312336714894726</v>
      </c>
      <c r="AO258" s="16">
        <f t="shared" si="90"/>
        <v>0.0979114451206958</v>
      </c>
      <c r="AP258" s="16">
        <f t="shared" si="91"/>
        <v>0.0054467883996704</v>
      </c>
      <c r="AQ258" s="12">
        <f t="shared" si="92"/>
        <v>3511698226.19</v>
      </c>
      <c r="AR258" s="12">
        <f t="shared" si="93"/>
        <v>2255466726.1</v>
      </c>
      <c r="AS258" s="12">
        <f>AR258-VLOOKUP(A258,[1]选股结果!$A$2:$BJ$3005,48,FALSE)*0.08</f>
        <v>690393932.8216</v>
      </c>
      <c r="AT258" s="12">
        <f t="shared" si="74"/>
        <v>2727720363.53</v>
      </c>
      <c r="AU258" s="12">
        <f t="shared" si="75"/>
        <v>3039444588.76</v>
      </c>
      <c r="AV258" s="12">
        <f t="shared" si="76"/>
        <v>2722908325.82</v>
      </c>
      <c r="AW258" s="12">
        <f t="shared" si="77"/>
        <v>3110166291.35</v>
      </c>
      <c r="AX258" s="12">
        <f t="shared" si="78"/>
        <v>47961518.24</v>
      </c>
      <c r="AY258" s="21">
        <f t="shared" si="79"/>
        <v>22894194283.77</v>
      </c>
    </row>
    <row r="259" spans="1:51">
      <c r="A259" s="5" t="s">
        <v>565</v>
      </c>
      <c r="B259" s="5" t="s">
        <v>566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80"/>
        <v>26103859760.42</v>
      </c>
      <c r="AF259" s="9">
        <f t="shared" si="81"/>
        <v>24770121478.48</v>
      </c>
      <c r="AG259" s="9">
        <f t="shared" si="82"/>
        <v>1330980846.56</v>
      </c>
      <c r="AH259" s="9">
        <f t="shared" si="83"/>
        <v>1331274359</v>
      </c>
      <c r="AI259" s="9">
        <f t="shared" si="84"/>
        <v>1029956711.48</v>
      </c>
      <c r="AJ259" s="12">
        <f t="shared" si="85"/>
        <v>3546466931.19</v>
      </c>
      <c r="AK259" s="16">
        <f t="shared" si="86"/>
        <v>0.135859867611124</v>
      </c>
      <c r="AL259" s="9">
        <f t="shared" si="87"/>
        <v>2141215358.86</v>
      </c>
      <c r="AM259" s="16">
        <f t="shared" si="88"/>
        <v>0.00149498494468513</v>
      </c>
      <c r="AN259" s="16">
        <f t="shared" si="89"/>
        <v>0.0528506717903775</v>
      </c>
      <c r="AO259" s="16">
        <f t="shared" si="90"/>
        <v>0.0250170921405338</v>
      </c>
      <c r="AP259" s="16">
        <f t="shared" si="91"/>
        <v>0.00265361659638664</v>
      </c>
      <c r="AQ259" s="12">
        <f t="shared" si="92"/>
        <v>1405251572.33</v>
      </c>
      <c r="AR259" s="12">
        <f t="shared" si="93"/>
        <v>1032148977.9</v>
      </c>
      <c r="AS259" s="12">
        <f>AR259-VLOOKUP(A259,[1]选股结果!$A$2:$BJ$3005,48,FALSE)*0.08</f>
        <v>247403194.968</v>
      </c>
      <c r="AT259" s="12">
        <f t="shared" ref="AT259:AT322" si="94">AQ259-AD259</f>
        <v>1103933924.81</v>
      </c>
      <c r="AU259" s="12">
        <f t="shared" ref="AU259:AU322" si="95">AQ259-S259</f>
        <v>1333466625.42</v>
      </c>
      <c r="AV259" s="12">
        <f t="shared" ref="AV259:AV322" si="96">AJ259-O259-P259-Q259-R259-X259-Y259+Z259-H259</f>
        <v>1258080566.84</v>
      </c>
      <c r="AW259" s="12">
        <f t="shared" ref="AW259:AW322" si="97">AG259</f>
        <v>1330980846.56</v>
      </c>
      <c r="AX259" s="12">
        <f t="shared" ref="AX259:AX322" si="98">T259-U259+V259+W259+AA259</f>
        <v>76655402.94</v>
      </c>
      <c r="AY259" s="21">
        <f t="shared" ref="AY259:AY322" si="99">AF259-S259</f>
        <v>24698336531.57</v>
      </c>
    </row>
    <row r="260" spans="1:51">
      <c r="A260" s="5" t="s">
        <v>567</v>
      </c>
      <c r="B260" s="5" t="s">
        <v>568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80"/>
        <v>26102972051.11</v>
      </c>
      <c r="AF260" s="9">
        <f t="shared" si="81"/>
        <v>114333787.59</v>
      </c>
      <c r="AG260" s="9">
        <f t="shared" si="82"/>
        <v>31039397564.14</v>
      </c>
      <c r="AH260" s="9">
        <f t="shared" si="83"/>
        <v>30960123046.28</v>
      </c>
      <c r="AI260" s="9">
        <f t="shared" si="84"/>
        <v>29175198170.67</v>
      </c>
      <c r="AJ260" s="12">
        <f t="shared" si="85"/>
        <v>26102972051.11</v>
      </c>
      <c r="AK260" s="16">
        <f t="shared" si="86"/>
        <v>1</v>
      </c>
      <c r="AL260" s="9">
        <f t="shared" si="87"/>
        <v>195757005.05</v>
      </c>
      <c r="AM260" s="16">
        <f t="shared" si="88"/>
        <v>0.0043801061184195</v>
      </c>
      <c r="AN260" s="16">
        <f t="shared" si="89"/>
        <v>0</v>
      </c>
      <c r="AO260" s="16">
        <f t="shared" si="90"/>
        <v>0</v>
      </c>
      <c r="AP260" s="16">
        <f t="shared" si="91"/>
        <v>0</v>
      </c>
      <c r="AQ260" s="12">
        <f t="shared" si="92"/>
        <v>25907215046.06</v>
      </c>
      <c r="AR260" s="12">
        <f t="shared" si="93"/>
        <v>24122290170.45</v>
      </c>
      <c r="AS260" s="12">
        <f>AR260-VLOOKUP(A260,[1]选股结果!$A$2:$BJ$3005,48,FALSE)*0.08</f>
        <v>16430820137.4444</v>
      </c>
      <c r="AT260" s="12">
        <f t="shared" si="94"/>
        <v>24122290170.45</v>
      </c>
      <c r="AU260" s="12">
        <f t="shared" si="95"/>
        <v>25907215046.06</v>
      </c>
      <c r="AV260" s="12">
        <f t="shared" si="96"/>
        <v>26038925567.69</v>
      </c>
      <c r="AW260" s="12">
        <f t="shared" si="97"/>
        <v>31039397564.14</v>
      </c>
      <c r="AX260" s="12">
        <f t="shared" si="98"/>
        <v>4962386893.07</v>
      </c>
      <c r="AY260" s="21">
        <f t="shared" si="99"/>
        <v>114333787.59</v>
      </c>
    </row>
    <row r="261" spans="1:51">
      <c r="A261" s="5" t="s">
        <v>569</v>
      </c>
      <c r="B261" s="5" t="s">
        <v>570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80"/>
        <v>26097222011.68</v>
      </c>
      <c r="AF261" s="9">
        <f t="shared" si="81"/>
        <v>24704758713.92</v>
      </c>
      <c r="AG261" s="9">
        <f t="shared" si="82"/>
        <v>1471327437.04</v>
      </c>
      <c r="AH261" s="9">
        <f t="shared" si="83"/>
        <v>1428098601.09</v>
      </c>
      <c r="AI261" s="9">
        <f t="shared" si="84"/>
        <v>1200489771.64</v>
      </c>
      <c r="AJ261" s="12">
        <f t="shared" si="85"/>
        <v>3647764190.55</v>
      </c>
      <c r="AK261" s="16">
        <f t="shared" si="86"/>
        <v>0.139775957338195</v>
      </c>
      <c r="AL261" s="9">
        <f t="shared" si="87"/>
        <v>1914068563.85</v>
      </c>
      <c r="AM261" s="16">
        <f t="shared" si="88"/>
        <v>0.00397452174003722</v>
      </c>
      <c r="AN261" s="16">
        <f t="shared" si="89"/>
        <v>0.0201341289979</v>
      </c>
      <c r="AO261" s="16">
        <f t="shared" si="90"/>
        <v>0.0309864827002689</v>
      </c>
      <c r="AP261" s="16">
        <f t="shared" si="91"/>
        <v>0.0130517183578986</v>
      </c>
      <c r="AQ261" s="12">
        <f t="shared" si="92"/>
        <v>1733695626.7</v>
      </c>
      <c r="AR261" s="12">
        <f t="shared" si="93"/>
        <v>1029229425.18</v>
      </c>
      <c r="AS261" s="12">
        <f>AR261-VLOOKUP(A261,[1]选股结果!$A$2:$BJ$3005,48,FALSE)*0.08</f>
        <v>-231928125.2576</v>
      </c>
      <c r="AT261" s="12">
        <f t="shared" si="94"/>
        <v>1506086797.25</v>
      </c>
      <c r="AU261" s="12">
        <f t="shared" si="95"/>
        <v>1256838254.63</v>
      </c>
      <c r="AV261" s="12">
        <f t="shared" si="96"/>
        <v>1429993739.16</v>
      </c>
      <c r="AW261" s="12">
        <f t="shared" si="97"/>
        <v>1471327437.04</v>
      </c>
      <c r="AX261" s="12">
        <f t="shared" si="98"/>
        <v>172333333.48</v>
      </c>
      <c r="AY261" s="21">
        <f t="shared" si="99"/>
        <v>24227901341.85</v>
      </c>
    </row>
    <row r="262" spans="1:51">
      <c r="A262" s="5" t="s">
        <v>571</v>
      </c>
      <c r="B262" s="5" t="s">
        <v>572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80"/>
        <v>25927477363.27</v>
      </c>
      <c r="AF262" s="9">
        <f t="shared" si="81"/>
        <v>23721020429.04</v>
      </c>
      <c r="AG262" s="9">
        <f t="shared" si="82"/>
        <v>2111096607.18</v>
      </c>
      <c r="AH262" s="9">
        <f t="shared" si="83"/>
        <v>2108647134.15</v>
      </c>
      <c r="AI262" s="9">
        <f t="shared" si="84"/>
        <v>1784211381.72</v>
      </c>
      <c r="AJ262" s="12">
        <f t="shared" si="85"/>
        <v>8107212771.15</v>
      </c>
      <c r="AK262" s="16">
        <f t="shared" si="86"/>
        <v>0.312688066700814</v>
      </c>
      <c r="AL262" s="9">
        <f t="shared" si="87"/>
        <v>5884251474.17</v>
      </c>
      <c r="AM262" s="16">
        <f t="shared" si="88"/>
        <v>0.00509388708780047</v>
      </c>
      <c r="AN262" s="16">
        <f t="shared" si="89"/>
        <v>0.16065024644745</v>
      </c>
      <c r="AO262" s="16">
        <f t="shared" si="90"/>
        <v>0.0331668555502518</v>
      </c>
      <c r="AP262" s="16">
        <f t="shared" si="91"/>
        <v>0.0280627625405141</v>
      </c>
      <c r="AQ262" s="12">
        <f t="shared" si="92"/>
        <v>2222961296.98</v>
      </c>
      <c r="AR262" s="12">
        <f t="shared" si="93"/>
        <v>1882626514.97</v>
      </c>
      <c r="AS262" s="12">
        <f>AR262-VLOOKUP(A262,[1]选股结果!$A$2:$BJ$3005,48,FALSE)*0.08</f>
        <v>582579674.7396</v>
      </c>
      <c r="AT262" s="12">
        <f t="shared" si="94"/>
        <v>1898525544.55</v>
      </c>
      <c r="AU262" s="12">
        <f t="shared" si="95"/>
        <v>2207062267.4</v>
      </c>
      <c r="AV262" s="12">
        <f t="shared" si="96"/>
        <v>2127036418.61</v>
      </c>
      <c r="AW262" s="12">
        <f t="shared" si="97"/>
        <v>2111096607.18</v>
      </c>
      <c r="AX262" s="12">
        <f t="shared" si="98"/>
        <v>-41031151.42</v>
      </c>
      <c r="AY262" s="21">
        <f t="shared" si="99"/>
        <v>23705121399.46</v>
      </c>
    </row>
    <row r="263" spans="1:51">
      <c r="A263" s="5" t="s">
        <v>573</v>
      </c>
      <c r="B263" s="5" t="s">
        <v>574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80"/>
        <v>25761617244.09</v>
      </c>
      <c r="AF263" s="9">
        <f t="shared" si="81"/>
        <v>23446218592.39</v>
      </c>
      <c r="AG263" s="9">
        <f t="shared" si="82"/>
        <v>2221456739.91</v>
      </c>
      <c r="AH263" s="9">
        <f t="shared" si="83"/>
        <v>2276731068.74</v>
      </c>
      <c r="AI263" s="9">
        <f t="shared" si="84"/>
        <v>1974116389.07</v>
      </c>
      <c r="AJ263" s="12">
        <f t="shared" si="85"/>
        <v>6621609887.22</v>
      </c>
      <c r="AK263" s="16">
        <f t="shared" si="86"/>
        <v>0.257033936358909</v>
      </c>
      <c r="AL263" s="9">
        <f t="shared" si="87"/>
        <v>2238794473.53</v>
      </c>
      <c r="AM263" s="16">
        <f t="shared" si="88"/>
        <v>0.00840055898857232</v>
      </c>
      <c r="AN263" s="16">
        <f t="shared" si="89"/>
        <v>0.00851202274617701</v>
      </c>
      <c r="AO263" s="16">
        <f t="shared" si="90"/>
        <v>0.0297125473605738</v>
      </c>
      <c r="AP263" s="16">
        <f t="shared" si="91"/>
        <v>0.042424746175465</v>
      </c>
      <c r="AQ263" s="12">
        <f t="shared" si="92"/>
        <v>4382815413.69</v>
      </c>
      <c r="AR263" s="12">
        <f t="shared" si="93"/>
        <v>2068058300.86</v>
      </c>
      <c r="AS263" s="12">
        <f>AR263-VLOOKUP(A263,[1]选股结果!$A$2:$BJ$3005,48,FALSE)*0.08</f>
        <v>387711052.432</v>
      </c>
      <c r="AT263" s="12">
        <f t="shared" si="94"/>
        <v>4080200734.02</v>
      </c>
      <c r="AU263" s="12">
        <f t="shared" si="95"/>
        <v>2370672980.53</v>
      </c>
      <c r="AV263" s="12">
        <f t="shared" si="96"/>
        <v>1825136631.96</v>
      </c>
      <c r="AW263" s="12">
        <f t="shared" si="97"/>
        <v>2221456739.91</v>
      </c>
      <c r="AX263" s="12">
        <f t="shared" si="98"/>
        <v>51091974.41</v>
      </c>
      <c r="AY263" s="21">
        <f t="shared" si="99"/>
        <v>21434076159.23</v>
      </c>
    </row>
    <row r="264" spans="1:51">
      <c r="A264" s="5" t="s">
        <v>575</v>
      </c>
      <c r="B264" s="5" t="s">
        <v>576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80"/>
        <v>25755541024.23</v>
      </c>
      <c r="AF264" s="9">
        <f t="shared" si="81"/>
        <v>23227526278.96</v>
      </c>
      <c r="AG264" s="9">
        <f t="shared" si="82"/>
        <v>2560328463.71</v>
      </c>
      <c r="AH264" s="9">
        <f t="shared" si="83"/>
        <v>2552484022.42</v>
      </c>
      <c r="AI264" s="9">
        <f t="shared" si="84"/>
        <v>2199802488.49</v>
      </c>
      <c r="AJ264" s="12">
        <f t="shared" si="85"/>
        <v>3557432384.43</v>
      </c>
      <c r="AK264" s="16">
        <f t="shared" si="86"/>
        <v>0.138122991906219</v>
      </c>
      <c r="AL264" s="9">
        <f t="shared" si="87"/>
        <v>882354486.46</v>
      </c>
      <c r="AM264" s="16">
        <f t="shared" si="88"/>
        <v>0.00310757430700848</v>
      </c>
      <c r="AN264" s="16">
        <f t="shared" si="89"/>
        <v>0.00424998608054953</v>
      </c>
      <c r="AO264" s="16">
        <f t="shared" si="90"/>
        <v>0.0112318843365725</v>
      </c>
      <c r="AP264" s="16">
        <f t="shared" si="91"/>
        <v>0.0160297086887672</v>
      </c>
      <c r="AQ264" s="12">
        <f t="shared" si="92"/>
        <v>2675077897.97</v>
      </c>
      <c r="AR264" s="12">
        <f t="shared" si="93"/>
        <v>2184613750.83</v>
      </c>
      <c r="AS264" s="12">
        <f>AR264-VLOOKUP(A264,[1]选股结果!$A$2:$BJ$3005,48,FALSE)*0.08</f>
        <v>1188239511.5452</v>
      </c>
      <c r="AT264" s="12">
        <f t="shared" si="94"/>
        <v>2322396364.04</v>
      </c>
      <c r="AU264" s="12">
        <f t="shared" si="95"/>
        <v>2537295284.76</v>
      </c>
      <c r="AV264" s="12">
        <f t="shared" si="96"/>
        <v>2521517029.87</v>
      </c>
      <c r="AW264" s="12">
        <f t="shared" si="97"/>
        <v>2560328463.71</v>
      </c>
      <c r="AX264" s="12">
        <f t="shared" si="98"/>
        <v>33087408.63</v>
      </c>
      <c r="AY264" s="21">
        <f t="shared" si="99"/>
        <v>23089743665.75</v>
      </c>
    </row>
    <row r="265" spans="1:51">
      <c r="A265" s="5" t="s">
        <v>577</v>
      </c>
      <c r="B265" s="5" t="s">
        <v>578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80"/>
        <v>25530429696.7</v>
      </c>
      <c r="AF265" s="9">
        <f t="shared" si="81"/>
        <v>19316290304.58</v>
      </c>
      <c r="AG265" s="9">
        <f t="shared" si="82"/>
        <v>6265519761.86</v>
      </c>
      <c r="AH265" s="9">
        <f t="shared" si="83"/>
        <v>6254970346.43</v>
      </c>
      <c r="AI265" s="9">
        <f t="shared" si="84"/>
        <v>5076953811.45</v>
      </c>
      <c r="AJ265" s="12">
        <f t="shared" si="85"/>
        <v>9403011310.66</v>
      </c>
      <c r="AK265" s="16">
        <f t="shared" si="86"/>
        <v>0.368306034107816</v>
      </c>
      <c r="AL265" s="9">
        <f t="shared" si="87"/>
        <v>520819616.7</v>
      </c>
      <c r="AM265" s="16">
        <f t="shared" si="88"/>
        <v>0.00844107438770823</v>
      </c>
      <c r="AN265" s="16">
        <f t="shared" si="89"/>
        <v>0</v>
      </c>
      <c r="AO265" s="16">
        <f t="shared" si="90"/>
        <v>0.00962139845620188</v>
      </c>
      <c r="AP265" s="16">
        <f t="shared" si="91"/>
        <v>0.00201495215792037</v>
      </c>
      <c r="AQ265" s="12">
        <f t="shared" si="92"/>
        <v>8882191693.96</v>
      </c>
      <c r="AR265" s="12">
        <f t="shared" si="93"/>
        <v>5027888527.94</v>
      </c>
      <c r="AS265" s="12">
        <f>AR265-VLOOKUP(A265,[1]选股结果!$A$2:$BJ$3005,48,FALSE)*0.08</f>
        <v>-78831838.1120005</v>
      </c>
      <c r="AT265" s="12">
        <f t="shared" si="94"/>
        <v>7704175158.98</v>
      </c>
      <c r="AU265" s="12">
        <f t="shared" si="95"/>
        <v>6205905062.92</v>
      </c>
      <c r="AV265" s="12">
        <f t="shared" si="96"/>
        <v>6545272026.92</v>
      </c>
      <c r="AW265" s="12">
        <f t="shared" si="97"/>
        <v>6265519761.86</v>
      </c>
      <c r="AX265" s="12">
        <f t="shared" si="98"/>
        <v>45275699.26</v>
      </c>
      <c r="AY265" s="21">
        <f t="shared" si="99"/>
        <v>16640003673.54</v>
      </c>
    </row>
    <row r="266" spans="1:51">
      <c r="A266" s="5" t="s">
        <v>579</v>
      </c>
      <c r="B266" s="5" t="s">
        <v>580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80"/>
        <v>25499968066.98</v>
      </c>
      <c r="AF266" s="9">
        <f t="shared" si="81"/>
        <v>24159193508.68</v>
      </c>
      <c r="AG266" s="9">
        <f t="shared" si="82"/>
        <v>1590670127.72</v>
      </c>
      <c r="AH266" s="9">
        <f t="shared" si="83"/>
        <v>1597666346.74</v>
      </c>
      <c r="AI266" s="9">
        <f t="shared" si="84"/>
        <v>1283610751.44</v>
      </c>
      <c r="AJ266" s="12">
        <f t="shared" si="85"/>
        <v>3207354219.16</v>
      </c>
      <c r="AK266" s="16">
        <f t="shared" si="86"/>
        <v>0.125778754339431</v>
      </c>
      <c r="AL266" s="9">
        <f t="shared" si="87"/>
        <v>1827071116.86</v>
      </c>
      <c r="AM266" s="16">
        <f t="shared" si="88"/>
        <v>0.0040467704904158</v>
      </c>
      <c r="AN266" s="16">
        <f t="shared" si="89"/>
        <v>0.00610570798759589</v>
      </c>
      <c r="AO266" s="16">
        <f t="shared" si="90"/>
        <v>0.0349454829621493</v>
      </c>
      <c r="AP266" s="16">
        <f t="shared" si="91"/>
        <v>0.0273219710165901</v>
      </c>
      <c r="AQ266" s="12">
        <f t="shared" si="92"/>
        <v>1380283102.3</v>
      </c>
      <c r="AR266" s="12">
        <f t="shared" si="93"/>
        <v>1046353811.2</v>
      </c>
      <c r="AS266" s="12">
        <f>AR266-VLOOKUP(A266,[1]选股结果!$A$2:$BJ$3005,48,FALSE)*0.08</f>
        <v>-585592983.4728</v>
      </c>
      <c r="AT266" s="12">
        <f t="shared" si="94"/>
        <v>1066227507</v>
      </c>
      <c r="AU266" s="12">
        <f t="shared" si="95"/>
        <v>1360409406.5</v>
      </c>
      <c r="AV266" s="12">
        <f t="shared" si="96"/>
        <v>1356955778.81</v>
      </c>
      <c r="AW266" s="12">
        <f t="shared" si="97"/>
        <v>1590670127.72</v>
      </c>
      <c r="AX266" s="12">
        <f t="shared" si="98"/>
        <v>53904612.22</v>
      </c>
      <c r="AY266" s="21">
        <f t="shared" si="99"/>
        <v>24139319812.88</v>
      </c>
    </row>
    <row r="267" spans="1:51">
      <c r="A267" s="5" t="s">
        <v>581</v>
      </c>
      <c r="B267" s="5" t="s">
        <v>582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100">C267</f>
        <v>25491054253</v>
      </c>
      <c r="AF267" s="9">
        <f t="shared" ref="AF267:AF330" si="101">(G267+O267+P267+Q267+R267)+S267</f>
        <v>25332786549</v>
      </c>
      <c r="AG267" s="9">
        <f t="shared" ref="AG267:AG330" si="102">AE267-AF267+T267+V267+W267-X267-Y267+Z267+AA267</f>
        <v>174145952</v>
      </c>
      <c r="AH267" s="9">
        <f t="shared" ref="AH267:AH330" si="103">AG267+AB267-AC267</f>
        <v>147102983</v>
      </c>
      <c r="AI267" s="9">
        <f t="shared" ref="AI267:AI330" si="104">AH267-AD267</f>
        <v>133769607</v>
      </c>
      <c r="AJ267" s="12">
        <f t="shared" si="85"/>
        <v>3938223479</v>
      </c>
      <c r="AK267" s="16">
        <f t="shared" si="86"/>
        <v>0.154494335146477</v>
      </c>
      <c r="AL267" s="9">
        <f t="shared" si="87"/>
        <v>4015885832</v>
      </c>
      <c r="AM267" s="16">
        <f t="shared" si="88"/>
        <v>0.0274262424402365</v>
      </c>
      <c r="AN267" s="16">
        <f t="shared" si="89"/>
        <v>0.0532396977987005</v>
      </c>
      <c r="AO267" s="16">
        <f t="shared" si="90"/>
        <v>0.0315843129126465</v>
      </c>
      <c r="AP267" s="16">
        <f t="shared" si="91"/>
        <v>0.0442298525125657</v>
      </c>
      <c r="AQ267" s="12">
        <f t="shared" si="92"/>
        <v>-77662353</v>
      </c>
      <c r="AR267" s="12">
        <f t="shared" si="93"/>
        <v>117891359</v>
      </c>
      <c r="AS267" s="12">
        <f>AR267-VLOOKUP(A267,[1]选股结果!$A$2:$BJ$3005,48,FALSE)*0.08</f>
        <v>-559180005.24</v>
      </c>
      <c r="AT267" s="12">
        <f t="shared" si="94"/>
        <v>-90995729</v>
      </c>
      <c r="AU267" s="12">
        <f t="shared" si="95"/>
        <v>131224735</v>
      </c>
      <c r="AV267" s="12">
        <f t="shared" si="96"/>
        <v>-19855914</v>
      </c>
      <c r="AW267" s="12">
        <f t="shared" si="97"/>
        <v>174145952</v>
      </c>
      <c r="AX267" s="12">
        <f t="shared" si="98"/>
        <v>-26123948</v>
      </c>
      <c r="AY267" s="21">
        <f t="shared" si="99"/>
        <v>25541673637</v>
      </c>
    </row>
    <row r="268" spans="1:51">
      <c r="A268" s="5" t="s">
        <v>583</v>
      </c>
      <c r="B268" s="5" t="s">
        <v>584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100"/>
        <v>25286240026.97</v>
      </c>
      <c r="AF268" s="9">
        <f t="shared" si="101"/>
        <v>24866279380.11</v>
      </c>
      <c r="AG268" s="9">
        <f t="shared" si="102"/>
        <v>377893777.360004</v>
      </c>
      <c r="AH268" s="9">
        <f t="shared" si="103"/>
        <v>378175005.950004</v>
      </c>
      <c r="AI268" s="9">
        <f t="shared" si="104"/>
        <v>136429416.700004</v>
      </c>
      <c r="AJ268" s="12">
        <f t="shared" si="85"/>
        <v>2496248753.92</v>
      </c>
      <c r="AK268" s="16">
        <f t="shared" si="86"/>
        <v>0.0987196495508044</v>
      </c>
      <c r="AL268" s="9">
        <f t="shared" si="87"/>
        <v>1766118037.7</v>
      </c>
      <c r="AM268" s="16">
        <f t="shared" si="88"/>
        <v>0.00963338844566007</v>
      </c>
      <c r="AN268" s="16">
        <f t="shared" si="89"/>
        <v>0.0222384008670419</v>
      </c>
      <c r="AO268" s="16">
        <f t="shared" si="90"/>
        <v>0.0263099281107203</v>
      </c>
      <c r="AP268" s="16">
        <f t="shared" si="91"/>
        <v>0.0116532325547694</v>
      </c>
      <c r="AQ268" s="12">
        <f t="shared" si="92"/>
        <v>730130716.220002</v>
      </c>
      <c r="AR268" s="12">
        <f t="shared" si="93"/>
        <v>177960327.330002</v>
      </c>
      <c r="AS268" s="12">
        <f>AR268-VLOOKUP(A268,[1]选股结果!$A$2:$BJ$3005,48,FALSE)*0.08</f>
        <v>-1056959584.51</v>
      </c>
      <c r="AT268" s="12">
        <f t="shared" si="94"/>
        <v>488385126.970002</v>
      </c>
      <c r="AU268" s="12">
        <f t="shared" si="95"/>
        <v>419705916.580002</v>
      </c>
      <c r="AV268" s="12">
        <f t="shared" si="96"/>
        <v>247711235.730002</v>
      </c>
      <c r="AW268" s="12">
        <f t="shared" si="97"/>
        <v>377893777.360004</v>
      </c>
      <c r="AX268" s="12">
        <f t="shared" si="98"/>
        <v>44875395.24</v>
      </c>
      <c r="AY268" s="21">
        <f t="shared" si="99"/>
        <v>24555854580.47</v>
      </c>
    </row>
    <row r="269" spans="1:51">
      <c r="A269" s="5" t="s">
        <v>585</v>
      </c>
      <c r="B269" s="5" t="s">
        <v>586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100"/>
        <v>25076808612.5</v>
      </c>
      <c r="AF269" s="9">
        <f t="shared" si="101"/>
        <v>23349157326.9</v>
      </c>
      <c r="AG269" s="9">
        <f t="shared" si="102"/>
        <v>1581378611.88</v>
      </c>
      <c r="AH269" s="9">
        <f t="shared" si="103"/>
        <v>1605989821.09</v>
      </c>
      <c r="AI269" s="9">
        <f t="shared" si="104"/>
        <v>1349492495.97</v>
      </c>
      <c r="AJ269" s="12">
        <f t="shared" si="85"/>
        <v>2798979177.38</v>
      </c>
      <c r="AK269" s="16">
        <f t="shared" si="86"/>
        <v>0.111616243543239</v>
      </c>
      <c r="AL269" s="9">
        <f t="shared" si="87"/>
        <v>665864464.28</v>
      </c>
      <c r="AM269" s="16">
        <f t="shared" si="88"/>
        <v>0.00385139916575579</v>
      </c>
      <c r="AN269" s="16">
        <f t="shared" si="89"/>
        <v>0.00181312321127402</v>
      </c>
      <c r="AO269" s="16">
        <f t="shared" si="90"/>
        <v>0.0108577823174149</v>
      </c>
      <c r="AP269" s="16">
        <f t="shared" si="91"/>
        <v>0.00873846703127802</v>
      </c>
      <c r="AQ269" s="12">
        <f t="shared" si="92"/>
        <v>2133114713.1</v>
      </c>
      <c r="AR269" s="12">
        <f t="shared" si="93"/>
        <v>1438749034.17</v>
      </c>
      <c r="AS269" s="12">
        <f>AR269-VLOOKUP(A269,[1]选股结果!$A$2:$BJ$3005,48,FALSE)*0.08</f>
        <v>-127242170.3548</v>
      </c>
      <c r="AT269" s="12">
        <f t="shared" si="94"/>
        <v>1876617387.98</v>
      </c>
      <c r="AU269" s="12">
        <f t="shared" si="95"/>
        <v>1695246359.29</v>
      </c>
      <c r="AV269" s="12">
        <f t="shared" si="96"/>
        <v>1623412260.83</v>
      </c>
      <c r="AW269" s="12">
        <f t="shared" si="97"/>
        <v>1581378611.88</v>
      </c>
      <c r="AX269" s="12">
        <f t="shared" si="98"/>
        <v>-72806834.91</v>
      </c>
      <c r="AY269" s="21">
        <f t="shared" si="99"/>
        <v>22911288973.09</v>
      </c>
    </row>
    <row r="270" spans="1:51">
      <c r="A270" s="5" t="s">
        <v>587</v>
      </c>
      <c r="B270" s="5" t="s">
        <v>588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100"/>
        <v>24995745033.89</v>
      </c>
      <c r="AF270" s="9">
        <f t="shared" si="101"/>
        <v>23214597048.95</v>
      </c>
      <c r="AG270" s="9">
        <f t="shared" si="102"/>
        <v>1872468939.58</v>
      </c>
      <c r="AH270" s="9">
        <f t="shared" si="103"/>
        <v>1894243169.08</v>
      </c>
      <c r="AI270" s="9">
        <f t="shared" si="104"/>
        <v>1583229954.69</v>
      </c>
      <c r="AJ270" s="12">
        <f t="shared" si="85"/>
        <v>4179323716.75</v>
      </c>
      <c r="AK270" s="16">
        <f t="shared" si="86"/>
        <v>0.167201406122664</v>
      </c>
      <c r="AL270" s="9">
        <f t="shared" si="87"/>
        <v>2248950977.08</v>
      </c>
      <c r="AM270" s="16">
        <f t="shared" si="88"/>
        <v>0.0049562812375479</v>
      </c>
      <c r="AN270" s="16">
        <f t="shared" si="89"/>
        <v>0.0108876000391674</v>
      </c>
      <c r="AO270" s="16">
        <f t="shared" si="90"/>
        <v>0.0420343506290953</v>
      </c>
      <c r="AP270" s="16">
        <f t="shared" si="91"/>
        <v>0.0320949049901215</v>
      </c>
      <c r="AQ270" s="12">
        <f t="shared" si="92"/>
        <v>1930372739.67</v>
      </c>
      <c r="AR270" s="12">
        <f t="shared" si="93"/>
        <v>1470129383.22</v>
      </c>
      <c r="AS270" s="12">
        <f>AR270-VLOOKUP(A270,[1]选股结果!$A$2:$BJ$3005,48,FALSE)*0.08</f>
        <v>420221639.3896</v>
      </c>
      <c r="AT270" s="12">
        <f t="shared" si="94"/>
        <v>1619359525.28</v>
      </c>
      <c r="AU270" s="12">
        <f t="shared" si="95"/>
        <v>1781142597.61</v>
      </c>
      <c r="AV270" s="12">
        <f t="shared" si="96"/>
        <v>1776544967.32</v>
      </c>
      <c r="AW270" s="12">
        <f t="shared" si="97"/>
        <v>1872468939.58</v>
      </c>
      <c r="AX270" s="12">
        <f t="shared" si="98"/>
        <v>88140249.69</v>
      </c>
      <c r="AY270" s="21">
        <f t="shared" si="99"/>
        <v>23065366906.89</v>
      </c>
    </row>
    <row r="271" spans="1:51">
      <c r="A271" s="5" t="s">
        <v>589</v>
      </c>
      <c r="B271" s="5" t="s">
        <v>590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100"/>
        <v>24980386957.66</v>
      </c>
      <c r="AF271" s="9">
        <f t="shared" si="101"/>
        <v>21887599484.53</v>
      </c>
      <c r="AG271" s="9">
        <f t="shared" si="102"/>
        <v>4808124301.28</v>
      </c>
      <c r="AH271" s="9">
        <f t="shared" si="103"/>
        <v>4779251584.79</v>
      </c>
      <c r="AI271" s="9">
        <f t="shared" si="104"/>
        <v>3928270682.59</v>
      </c>
      <c r="AJ271" s="12">
        <f t="shared" si="85"/>
        <v>5224268440.84</v>
      </c>
      <c r="AK271" s="16">
        <f t="shared" si="86"/>
        <v>0.209134808427698</v>
      </c>
      <c r="AL271" s="9">
        <f t="shared" si="87"/>
        <v>903714111.89</v>
      </c>
      <c r="AM271" s="16">
        <f t="shared" si="88"/>
        <v>0.00238987899871957</v>
      </c>
      <c r="AN271" s="16">
        <f t="shared" si="89"/>
        <v>0.000196555271874777</v>
      </c>
      <c r="AO271" s="16">
        <f t="shared" si="90"/>
        <v>0.0317142348348238</v>
      </c>
      <c r="AP271" s="16">
        <f t="shared" si="91"/>
        <v>0.000720461547313272</v>
      </c>
      <c r="AQ271" s="12">
        <f t="shared" si="92"/>
        <v>4320554328.95</v>
      </c>
      <c r="AR271" s="12">
        <f t="shared" si="93"/>
        <v>2212933854.44</v>
      </c>
      <c r="AS271" s="12">
        <f>AR271-VLOOKUP(A271,[1]选股结果!$A$2:$BJ$3005,48,FALSE)*0.08</f>
        <v>11685926.868</v>
      </c>
      <c r="AT271" s="12">
        <f t="shared" si="94"/>
        <v>3469573426.75</v>
      </c>
      <c r="AU271" s="12">
        <f t="shared" si="95"/>
        <v>3063914756.64</v>
      </c>
      <c r="AV271" s="12">
        <f t="shared" si="96"/>
        <v>2859288499.91</v>
      </c>
      <c r="AW271" s="12">
        <f t="shared" si="97"/>
        <v>4808124301.28</v>
      </c>
      <c r="AX271" s="12">
        <f t="shared" si="98"/>
        <v>251997942.98</v>
      </c>
      <c r="AY271" s="21">
        <f t="shared" si="99"/>
        <v>20630959912.22</v>
      </c>
    </row>
    <row r="272" spans="1:51">
      <c r="A272" s="5" t="s">
        <v>591</v>
      </c>
      <c r="B272" s="5" t="s">
        <v>592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100"/>
        <v>24916706410.26</v>
      </c>
      <c r="AF272" s="9">
        <f t="shared" si="101"/>
        <v>23167723831.21</v>
      </c>
      <c r="AG272" s="9">
        <f t="shared" si="102"/>
        <v>1580948922.24</v>
      </c>
      <c r="AH272" s="9">
        <f t="shared" si="103"/>
        <v>1574644271.47</v>
      </c>
      <c r="AI272" s="9">
        <f t="shared" si="104"/>
        <v>1369035245.06</v>
      </c>
      <c r="AJ272" s="12">
        <f t="shared" si="85"/>
        <v>2447965136.54</v>
      </c>
      <c r="AK272" s="16">
        <f t="shared" si="86"/>
        <v>0.0982459357281665</v>
      </c>
      <c r="AL272" s="9">
        <f t="shared" si="87"/>
        <v>862947369.9</v>
      </c>
      <c r="AM272" s="16">
        <f t="shared" si="88"/>
        <v>0.00114737966845521</v>
      </c>
      <c r="AN272" s="16">
        <f t="shared" si="89"/>
        <v>0.000396956745291473</v>
      </c>
      <c r="AO272" s="16">
        <f t="shared" si="90"/>
        <v>0.0174911674843406</v>
      </c>
      <c r="AP272" s="16">
        <f t="shared" si="91"/>
        <v>0.0154621993740456</v>
      </c>
      <c r="AQ272" s="12">
        <f t="shared" si="92"/>
        <v>1585017766.64</v>
      </c>
      <c r="AR272" s="12">
        <f t="shared" si="93"/>
        <v>1539995327</v>
      </c>
      <c r="AS272" s="12">
        <f>AR272-VLOOKUP(A272,[1]选股结果!$A$2:$BJ$3005,48,FALSE)*0.08</f>
        <v>646306284.1584</v>
      </c>
      <c r="AT272" s="12">
        <f t="shared" si="94"/>
        <v>1379408740.23</v>
      </c>
      <c r="AU272" s="12">
        <f t="shared" si="95"/>
        <v>1745604353.41</v>
      </c>
      <c r="AV272" s="12">
        <f t="shared" si="96"/>
        <v>1427397563.99</v>
      </c>
      <c r="AW272" s="12">
        <f t="shared" si="97"/>
        <v>1580948922.24</v>
      </c>
      <c r="AX272" s="12">
        <f t="shared" si="98"/>
        <v>803310</v>
      </c>
      <c r="AY272" s="21">
        <f t="shared" si="99"/>
        <v>23328310417.98</v>
      </c>
    </row>
    <row r="273" spans="1:51">
      <c r="A273" s="5" t="s">
        <v>593</v>
      </c>
      <c r="B273" s="5" t="s">
        <v>594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100"/>
        <v>24891090025.69</v>
      </c>
      <c r="AF273" s="9">
        <f t="shared" si="101"/>
        <v>132089610.71</v>
      </c>
      <c r="AG273" s="9">
        <f t="shared" si="102"/>
        <v>32144781251.92</v>
      </c>
      <c r="AH273" s="9">
        <f t="shared" si="103"/>
        <v>32098009475.85</v>
      </c>
      <c r="AI273" s="9">
        <f t="shared" si="104"/>
        <v>30808304581.55</v>
      </c>
      <c r="AJ273" s="12">
        <f t="shared" si="85"/>
        <v>24891090025.69</v>
      </c>
      <c r="AK273" s="16">
        <f t="shared" si="86"/>
        <v>1</v>
      </c>
      <c r="AL273" s="9">
        <f t="shared" si="87"/>
        <v>170629433.22</v>
      </c>
      <c r="AM273" s="16">
        <f t="shared" si="88"/>
        <v>0.00530670254190037</v>
      </c>
      <c r="AN273" s="16">
        <f t="shared" si="89"/>
        <v>0</v>
      </c>
      <c r="AO273" s="16">
        <f t="shared" si="90"/>
        <v>0</v>
      </c>
      <c r="AP273" s="16">
        <f t="shared" si="91"/>
        <v>0</v>
      </c>
      <c r="AQ273" s="12">
        <f t="shared" si="92"/>
        <v>24720460592.47</v>
      </c>
      <c r="AR273" s="12">
        <f t="shared" si="93"/>
        <v>23430755698.17</v>
      </c>
      <c r="AS273" s="12">
        <f>AR273-VLOOKUP(A273,[1]选股结果!$A$2:$BJ$3005,48,FALSE)*0.08</f>
        <v>15545840157.2012</v>
      </c>
      <c r="AT273" s="12">
        <f t="shared" si="94"/>
        <v>23430755698.17</v>
      </c>
      <c r="AU273" s="12">
        <f t="shared" si="95"/>
        <v>24720460592.47</v>
      </c>
      <c r="AV273" s="12">
        <f t="shared" si="96"/>
        <v>24365472102.4</v>
      </c>
      <c r="AW273" s="12">
        <f t="shared" si="97"/>
        <v>32144781251.92</v>
      </c>
      <c r="AX273" s="12">
        <f t="shared" si="98"/>
        <v>7239173695.07</v>
      </c>
      <c r="AY273" s="21">
        <f t="shared" si="99"/>
        <v>132089610.71</v>
      </c>
    </row>
    <row r="274" spans="1:51">
      <c r="A274" s="5" t="s">
        <v>595</v>
      </c>
      <c r="B274" s="5" t="s">
        <v>596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100"/>
        <v>24872481010.06</v>
      </c>
      <c r="AF274" s="9">
        <f t="shared" si="101"/>
        <v>23744174304.47</v>
      </c>
      <c r="AG274" s="9">
        <f t="shared" si="102"/>
        <v>654516612.509996</v>
      </c>
      <c r="AH274" s="9">
        <f t="shared" si="103"/>
        <v>676961867.979996</v>
      </c>
      <c r="AI274" s="9">
        <f t="shared" si="104"/>
        <v>548759141.679996</v>
      </c>
      <c r="AJ274" s="12">
        <f t="shared" si="85"/>
        <v>4885036692.98</v>
      </c>
      <c r="AK274" s="16">
        <f t="shared" si="86"/>
        <v>0.196403273602026</v>
      </c>
      <c r="AL274" s="9">
        <f t="shared" si="87"/>
        <v>3974853710.91</v>
      </c>
      <c r="AM274" s="16">
        <f t="shared" si="88"/>
        <v>0.0824899387121917</v>
      </c>
      <c r="AN274" s="16">
        <f t="shared" si="89"/>
        <v>0.00990854305568954</v>
      </c>
      <c r="AO274" s="16">
        <f t="shared" si="90"/>
        <v>0.0462135762827637</v>
      </c>
      <c r="AP274" s="16">
        <f t="shared" si="91"/>
        <v>0.00307099552791319</v>
      </c>
      <c r="AQ274" s="12">
        <f t="shared" si="92"/>
        <v>910182982.069999</v>
      </c>
      <c r="AR274" s="12">
        <f t="shared" si="93"/>
        <v>549259327.959999</v>
      </c>
      <c r="AS274" s="12">
        <f>AR274-VLOOKUP(A274,[1]选股结果!$A$2:$BJ$3005,48,FALSE)*0.08</f>
        <v>-564723905.635201</v>
      </c>
      <c r="AT274" s="12">
        <f t="shared" si="94"/>
        <v>781980255.769999</v>
      </c>
      <c r="AU274" s="12">
        <f t="shared" si="95"/>
        <v>677462054.259999</v>
      </c>
      <c r="AV274" s="12">
        <f t="shared" si="96"/>
        <v>590528373.999999</v>
      </c>
      <c r="AW274" s="12">
        <f t="shared" si="97"/>
        <v>654516612.509996</v>
      </c>
      <c r="AX274" s="12">
        <f t="shared" si="98"/>
        <v>4539525.14</v>
      </c>
      <c r="AY274" s="21">
        <f t="shared" si="99"/>
        <v>23511453376.66</v>
      </c>
    </row>
    <row r="275" spans="1:51">
      <c r="A275" s="5" t="s">
        <v>597</v>
      </c>
      <c r="B275" s="5" t="s">
        <v>598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100"/>
        <v>24847068370.41</v>
      </c>
      <c r="AF275" s="9">
        <f t="shared" si="101"/>
        <v>25186482924.66</v>
      </c>
      <c r="AG275" s="9">
        <f t="shared" si="102"/>
        <v>-182138957.120004</v>
      </c>
      <c r="AH275" s="9">
        <f t="shared" si="103"/>
        <v>-219034195.020004</v>
      </c>
      <c r="AI275" s="9">
        <f t="shared" si="104"/>
        <v>-312457289.550004</v>
      </c>
      <c r="AJ275" s="12">
        <f t="shared" si="85"/>
        <v>1795617949.7</v>
      </c>
      <c r="AK275" s="16">
        <f t="shared" si="86"/>
        <v>0.0722667931255172</v>
      </c>
      <c r="AL275" s="9">
        <f t="shared" si="87"/>
        <v>3211108935.58</v>
      </c>
      <c r="AM275" s="16">
        <f t="shared" si="88"/>
        <v>0.00664732668972306</v>
      </c>
      <c r="AN275" s="16">
        <f t="shared" si="89"/>
        <v>0.00992209459018492</v>
      </c>
      <c r="AO275" s="16">
        <f t="shared" si="90"/>
        <v>0.0868148775989546</v>
      </c>
      <c r="AP275" s="16">
        <f t="shared" si="91"/>
        <v>0.0231575674390317</v>
      </c>
      <c r="AQ275" s="12">
        <f t="shared" si="92"/>
        <v>-1415490985.88</v>
      </c>
      <c r="AR275" s="12">
        <f t="shared" si="93"/>
        <v>-499752180.239999</v>
      </c>
      <c r="AS275" s="12">
        <f>AR275-VLOOKUP(A275,[1]选股结果!$A$2:$BJ$3005,48,FALSE)*0.08</f>
        <v>-7323853446.7952</v>
      </c>
      <c r="AT275" s="12">
        <f t="shared" si="94"/>
        <v>-1508914080.41</v>
      </c>
      <c r="AU275" s="12">
        <f t="shared" si="95"/>
        <v>-406329085.709999</v>
      </c>
      <c r="AV275" s="12">
        <f t="shared" si="96"/>
        <v>-1534050306.13</v>
      </c>
      <c r="AW275" s="12">
        <f t="shared" si="97"/>
        <v>-182138957.120004</v>
      </c>
      <c r="AX275" s="12">
        <f t="shared" si="98"/>
        <v>30871111.36</v>
      </c>
      <c r="AY275" s="21">
        <f t="shared" si="99"/>
        <v>26195644824.83</v>
      </c>
    </row>
    <row r="276" spans="1:51">
      <c r="A276" s="5" t="s">
        <v>599</v>
      </c>
      <c r="B276" s="5" t="s">
        <v>600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100"/>
        <v>24820383707.5</v>
      </c>
      <c r="AF276" s="9">
        <f t="shared" si="101"/>
        <v>19128017225.42</v>
      </c>
      <c r="AG276" s="9">
        <f t="shared" si="102"/>
        <v>3853153029.89</v>
      </c>
      <c r="AH276" s="9">
        <f t="shared" si="103"/>
        <v>3823190762.61</v>
      </c>
      <c r="AI276" s="9">
        <f t="shared" si="104"/>
        <v>2655824927.92</v>
      </c>
      <c r="AJ276" s="12">
        <f t="shared" si="85"/>
        <v>8218635035.89</v>
      </c>
      <c r="AK276" s="16">
        <f t="shared" si="86"/>
        <v>0.331124415026935</v>
      </c>
      <c r="AL276" s="9">
        <f t="shared" si="87"/>
        <v>2602635392.97</v>
      </c>
      <c r="AM276" s="16">
        <f t="shared" si="88"/>
        <v>0.0191804753419725</v>
      </c>
      <c r="AN276" s="16">
        <f t="shared" si="89"/>
        <v>0.00200665553953342</v>
      </c>
      <c r="AO276" s="16">
        <f t="shared" si="90"/>
        <v>0.0278744086857506</v>
      </c>
      <c r="AP276" s="16">
        <f t="shared" si="91"/>
        <v>0.0051539174296224</v>
      </c>
      <c r="AQ276" s="12">
        <f t="shared" si="92"/>
        <v>5615999642.92</v>
      </c>
      <c r="AR276" s="12">
        <f t="shared" si="93"/>
        <v>3268013699.96</v>
      </c>
      <c r="AS276" s="12">
        <f>AR276-VLOOKUP(A276,[1]选股结果!$A$2:$BJ$3005,48,FALSE)*0.08</f>
        <v>2542775765.8168</v>
      </c>
      <c r="AT276" s="12">
        <f t="shared" si="94"/>
        <v>4448633808.23</v>
      </c>
      <c r="AU276" s="12">
        <f t="shared" si="95"/>
        <v>4435379534.65</v>
      </c>
      <c r="AV276" s="12">
        <f t="shared" si="96"/>
        <v>3675439137.77</v>
      </c>
      <c r="AW276" s="12">
        <f t="shared" si="97"/>
        <v>3853153029.89</v>
      </c>
      <c r="AX276" s="12">
        <f t="shared" si="98"/>
        <v>111081713.45</v>
      </c>
      <c r="AY276" s="21">
        <f t="shared" si="99"/>
        <v>17947397117.15</v>
      </c>
    </row>
    <row r="277" spans="1:51">
      <c r="A277" s="5" t="s">
        <v>601</v>
      </c>
      <c r="B277" s="5" t="s">
        <v>602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100"/>
        <v>24435850322.47</v>
      </c>
      <c r="AF277" s="9">
        <f t="shared" si="101"/>
        <v>21250701212.09</v>
      </c>
      <c r="AG277" s="9">
        <f t="shared" si="102"/>
        <v>3180356616.7</v>
      </c>
      <c r="AH277" s="9">
        <f t="shared" si="103"/>
        <v>3170599157.87</v>
      </c>
      <c r="AI277" s="9">
        <f t="shared" si="104"/>
        <v>2267827645.58</v>
      </c>
      <c r="AJ277" s="12">
        <f t="shared" si="85"/>
        <v>5598731058.32</v>
      </c>
      <c r="AK277" s="16">
        <f t="shared" si="86"/>
        <v>0.229119551169115</v>
      </c>
      <c r="AL277" s="9">
        <f t="shared" si="87"/>
        <v>1879797969.78</v>
      </c>
      <c r="AM277" s="16">
        <f t="shared" si="88"/>
        <v>0.0365188816060729</v>
      </c>
      <c r="AN277" s="16">
        <f t="shared" si="89"/>
        <v>0.0208753358863445</v>
      </c>
      <c r="AO277" s="16">
        <f t="shared" si="90"/>
        <v>0.0191343455111955</v>
      </c>
      <c r="AP277" s="16">
        <f t="shared" si="91"/>
        <v>0</v>
      </c>
      <c r="AQ277" s="12">
        <f t="shared" si="92"/>
        <v>3718933088.54</v>
      </c>
      <c r="AR277" s="12">
        <f t="shared" si="93"/>
        <v>2272620139.26</v>
      </c>
      <c r="AS277" s="12">
        <f>AR277-VLOOKUP(A277,[1]选股结果!$A$2:$BJ$3005,48,FALSE)*0.08</f>
        <v>746424979.1944</v>
      </c>
      <c r="AT277" s="12">
        <f t="shared" si="94"/>
        <v>2816161576.25</v>
      </c>
      <c r="AU277" s="12">
        <f t="shared" si="95"/>
        <v>3175391651.55</v>
      </c>
      <c r="AV277" s="12">
        <f t="shared" si="96"/>
        <v>3156004580.1</v>
      </c>
      <c r="AW277" s="12">
        <f t="shared" si="97"/>
        <v>3180356616.7</v>
      </c>
      <c r="AX277" s="12">
        <f t="shared" si="98"/>
        <v>18174649.76</v>
      </c>
      <c r="AY277" s="21">
        <f t="shared" si="99"/>
        <v>20707159775.1</v>
      </c>
    </row>
    <row r="278" spans="1:51">
      <c r="A278" s="5" t="s">
        <v>603</v>
      </c>
      <c r="B278" s="5" t="s">
        <v>604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100"/>
        <v>24232279351.39</v>
      </c>
      <c r="AF278" s="9">
        <f t="shared" si="101"/>
        <v>18786973473.87</v>
      </c>
      <c r="AG278" s="9">
        <f t="shared" si="102"/>
        <v>5909878610.21</v>
      </c>
      <c r="AH278" s="9">
        <f t="shared" si="103"/>
        <v>5867670096.75</v>
      </c>
      <c r="AI278" s="9">
        <f t="shared" si="104"/>
        <v>4914033070.12</v>
      </c>
      <c r="AJ278" s="12">
        <f t="shared" si="85"/>
        <v>9021347828.97</v>
      </c>
      <c r="AK278" s="16">
        <f t="shared" si="86"/>
        <v>0.37228639114597</v>
      </c>
      <c r="AL278" s="9">
        <f t="shared" si="87"/>
        <v>3507188741.12</v>
      </c>
      <c r="AM278" s="16">
        <f t="shared" si="88"/>
        <v>0.025237635182054</v>
      </c>
      <c r="AN278" s="16">
        <f t="shared" si="89"/>
        <v>0.0364590766522061</v>
      </c>
      <c r="AO278" s="16">
        <f t="shared" si="90"/>
        <v>0.0468966299113259</v>
      </c>
      <c r="AP278" s="16">
        <f t="shared" si="91"/>
        <v>0.0190024721885515</v>
      </c>
      <c r="AQ278" s="12">
        <f t="shared" si="92"/>
        <v>5514159087.85</v>
      </c>
      <c r="AR278" s="12">
        <f t="shared" si="93"/>
        <v>4076417517.09</v>
      </c>
      <c r="AS278" s="12">
        <f>AR278-VLOOKUP(A278,[1]选股结果!$A$2:$BJ$3005,48,FALSE)*0.08</f>
        <v>2760841821.0228</v>
      </c>
      <c r="AT278" s="12">
        <f t="shared" si="94"/>
        <v>4560522061.22</v>
      </c>
      <c r="AU278" s="12">
        <f t="shared" si="95"/>
        <v>5030054543.72</v>
      </c>
      <c r="AV278" s="12">
        <f t="shared" si="96"/>
        <v>5216069298.2</v>
      </c>
      <c r="AW278" s="12">
        <f t="shared" si="97"/>
        <v>5909878610.21</v>
      </c>
      <c r="AX278" s="12">
        <f t="shared" si="98"/>
        <v>14517990</v>
      </c>
      <c r="AY278" s="21">
        <f t="shared" si="99"/>
        <v>18302868929.74</v>
      </c>
    </row>
    <row r="279" spans="1:51">
      <c r="A279" s="5" t="s">
        <v>605</v>
      </c>
      <c r="B279" s="5" t="s">
        <v>606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100"/>
        <v>24091058044.99</v>
      </c>
      <c r="AF279" s="9">
        <f t="shared" si="101"/>
        <v>19860912881.68</v>
      </c>
      <c r="AG279" s="9">
        <f t="shared" si="102"/>
        <v>4046250538.38</v>
      </c>
      <c r="AH279" s="9">
        <f t="shared" si="103"/>
        <v>4035678018.24</v>
      </c>
      <c r="AI279" s="9">
        <f t="shared" si="104"/>
        <v>3374398080.29</v>
      </c>
      <c r="AJ279" s="12">
        <f t="shared" si="85"/>
        <v>5481641636.24</v>
      </c>
      <c r="AK279" s="16">
        <f t="shared" si="86"/>
        <v>0.227538434634255</v>
      </c>
      <c r="AL279" s="9">
        <f t="shared" si="87"/>
        <v>1049549973.36</v>
      </c>
      <c r="AM279" s="16">
        <f t="shared" si="88"/>
        <v>0.00607533783267927</v>
      </c>
      <c r="AN279" s="16">
        <f t="shared" si="89"/>
        <v>0.0023324560139726</v>
      </c>
      <c r="AO279" s="16">
        <f t="shared" si="90"/>
        <v>0.0263626075759706</v>
      </c>
      <c r="AP279" s="16">
        <f t="shared" si="91"/>
        <v>0.00542912756657443</v>
      </c>
      <c r="AQ279" s="12">
        <f t="shared" si="92"/>
        <v>4432091662.88</v>
      </c>
      <c r="AR279" s="12">
        <f t="shared" si="93"/>
        <v>3487764438.26</v>
      </c>
      <c r="AS279" s="12">
        <f>AR279-VLOOKUP(A279,[1]选股结果!$A$2:$BJ$3005,48,FALSE)*0.08</f>
        <v>2414307784.3904</v>
      </c>
      <c r="AT279" s="12">
        <f t="shared" si="94"/>
        <v>3770811724.93</v>
      </c>
      <c r="AU279" s="12">
        <f t="shared" si="95"/>
        <v>4149044376.21</v>
      </c>
      <c r="AV279" s="12">
        <f t="shared" si="96"/>
        <v>3969614914.81</v>
      </c>
      <c r="AW279" s="12">
        <f t="shared" si="97"/>
        <v>4046250538.38</v>
      </c>
      <c r="AX279" s="12">
        <f t="shared" si="98"/>
        <v>48579560.44</v>
      </c>
      <c r="AY279" s="21">
        <f t="shared" si="99"/>
        <v>19577865595.01</v>
      </c>
    </row>
    <row r="280" spans="1:51">
      <c r="A280" s="5" t="s">
        <v>607</v>
      </c>
      <c r="B280" s="5" t="s">
        <v>608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100"/>
        <v>24053780777.71</v>
      </c>
      <c r="AF280" s="9">
        <f t="shared" si="101"/>
        <v>23555219791.33</v>
      </c>
      <c r="AG280" s="9">
        <f t="shared" si="102"/>
        <v>658183542.339997</v>
      </c>
      <c r="AH280" s="9">
        <f t="shared" si="103"/>
        <v>658711291.049997</v>
      </c>
      <c r="AI280" s="9">
        <f t="shared" si="104"/>
        <v>438656545.549997</v>
      </c>
      <c r="AJ280" s="12">
        <f t="shared" si="85"/>
        <v>3001525007.39</v>
      </c>
      <c r="AK280" s="16">
        <f t="shared" si="86"/>
        <v>0.124783917968165</v>
      </c>
      <c r="AL280" s="9">
        <f t="shared" si="87"/>
        <v>1998731835.9</v>
      </c>
      <c r="AM280" s="16">
        <f t="shared" si="88"/>
        <v>0.008436252570658</v>
      </c>
      <c r="AN280" s="16">
        <f t="shared" si="89"/>
        <v>0.00985504634305427</v>
      </c>
      <c r="AO280" s="16">
        <f t="shared" si="90"/>
        <v>0.0407828591062512</v>
      </c>
      <c r="AP280" s="16">
        <f t="shared" si="91"/>
        <v>0.0240529005671382</v>
      </c>
      <c r="AQ280" s="12">
        <f t="shared" si="92"/>
        <v>1002793171.49</v>
      </c>
      <c r="AR280" s="12">
        <f t="shared" si="93"/>
        <v>279294448.93</v>
      </c>
      <c r="AS280" s="12">
        <f>AR280-VLOOKUP(A280,[1]选股结果!$A$2:$BJ$3005,48,FALSE)*0.08</f>
        <v>-1046503792.3876</v>
      </c>
      <c r="AT280" s="12">
        <f t="shared" si="94"/>
        <v>782738425.99</v>
      </c>
      <c r="AU280" s="12">
        <f t="shared" si="95"/>
        <v>499349194.43</v>
      </c>
      <c r="AV280" s="12">
        <f t="shared" si="96"/>
        <v>537149237.79</v>
      </c>
      <c r="AW280" s="12">
        <f t="shared" si="97"/>
        <v>658183542.339997</v>
      </c>
      <c r="AX280" s="12">
        <f t="shared" si="98"/>
        <v>-39057363.63</v>
      </c>
      <c r="AY280" s="21">
        <f t="shared" si="99"/>
        <v>23051775814.27</v>
      </c>
    </row>
    <row r="281" spans="1:51">
      <c r="A281" s="5" t="s">
        <v>609</v>
      </c>
      <c r="B281" s="5" t="s">
        <v>610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100"/>
        <v>23962168070.79</v>
      </c>
      <c r="AF281" s="9">
        <f t="shared" si="101"/>
        <v>22643400749.51</v>
      </c>
      <c r="AG281" s="9">
        <f t="shared" si="102"/>
        <v>786579505.669999</v>
      </c>
      <c r="AH281" s="9">
        <f t="shared" si="103"/>
        <v>823005135.349999</v>
      </c>
      <c r="AI281" s="9">
        <f t="shared" si="104"/>
        <v>756204466.649999</v>
      </c>
      <c r="AJ281" s="12">
        <f t="shared" si="85"/>
        <v>4293521067.41</v>
      </c>
      <c r="AK281" s="16">
        <f t="shared" si="86"/>
        <v>0.17917915669091</v>
      </c>
      <c r="AL281" s="9">
        <f t="shared" si="87"/>
        <v>3037382493.96</v>
      </c>
      <c r="AM281" s="16">
        <f t="shared" si="88"/>
        <v>0.0066800586936507</v>
      </c>
      <c r="AN281" s="16">
        <f t="shared" si="89"/>
        <v>0.0103535327941559</v>
      </c>
      <c r="AO281" s="16">
        <f t="shared" si="90"/>
        <v>0.0276137200884838</v>
      </c>
      <c r="AP281" s="16">
        <f t="shared" si="91"/>
        <v>0.0620823751045894</v>
      </c>
      <c r="AQ281" s="12">
        <f t="shared" si="92"/>
        <v>1256138573.45</v>
      </c>
      <c r="AR281" s="12">
        <f t="shared" si="93"/>
        <v>772058849.01</v>
      </c>
      <c r="AS281" s="12">
        <f>AR281-VLOOKUP(A281,[1]选股结果!$A$2:$BJ$3005,48,FALSE)*0.08</f>
        <v>-2008898458.1772</v>
      </c>
      <c r="AT281" s="12">
        <f t="shared" si="94"/>
        <v>1189337904.75</v>
      </c>
      <c r="AU281" s="12">
        <f t="shared" si="95"/>
        <v>838859517.71</v>
      </c>
      <c r="AV281" s="12">
        <f t="shared" si="96"/>
        <v>748266324.39</v>
      </c>
      <c r="AW281" s="12">
        <f t="shared" si="97"/>
        <v>786579505.669999</v>
      </c>
      <c r="AX281" s="12">
        <f t="shared" si="98"/>
        <v>59000</v>
      </c>
      <c r="AY281" s="21">
        <f t="shared" si="99"/>
        <v>22226121693.77</v>
      </c>
    </row>
    <row r="282" spans="1:51">
      <c r="A282" s="5" t="s">
        <v>611</v>
      </c>
      <c r="B282" s="5" t="s">
        <v>612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100"/>
        <v>23813655783.96</v>
      </c>
      <c r="AF282" s="9">
        <f t="shared" si="101"/>
        <v>21201270708.16</v>
      </c>
      <c r="AG282" s="9">
        <f t="shared" si="102"/>
        <v>2609562896.19</v>
      </c>
      <c r="AH282" s="9">
        <f t="shared" si="103"/>
        <v>2610592002.23</v>
      </c>
      <c r="AI282" s="9">
        <f t="shared" si="104"/>
        <v>2226909248.78</v>
      </c>
      <c r="AJ282" s="12">
        <f t="shared" si="85"/>
        <v>4409041008.62</v>
      </c>
      <c r="AK282" s="16">
        <f t="shared" si="86"/>
        <v>0.185147591307243</v>
      </c>
      <c r="AL282" s="9">
        <f t="shared" si="87"/>
        <v>1519359887.24</v>
      </c>
      <c r="AM282" s="16">
        <f t="shared" si="88"/>
        <v>0.00540884356809918</v>
      </c>
      <c r="AN282" s="16">
        <f t="shared" si="89"/>
        <v>0.0369420856592103</v>
      </c>
      <c r="AO282" s="16">
        <f t="shared" si="90"/>
        <v>0.0041502613645978</v>
      </c>
      <c r="AP282" s="16">
        <f t="shared" si="91"/>
        <v>0.0173440672329781</v>
      </c>
      <c r="AQ282" s="12">
        <f t="shared" si="92"/>
        <v>2889681121.38</v>
      </c>
      <c r="AR282" s="12">
        <f t="shared" si="93"/>
        <v>2229731428.39</v>
      </c>
      <c r="AS282" s="12">
        <f>AR282-VLOOKUP(A282,[1]选股结果!$A$2:$BJ$3005,48,FALSE)*0.08</f>
        <v>1691353651.2564</v>
      </c>
      <c r="AT282" s="12">
        <f t="shared" si="94"/>
        <v>2505998367.93</v>
      </c>
      <c r="AU282" s="12">
        <f t="shared" si="95"/>
        <v>2613414181.84</v>
      </c>
      <c r="AV282" s="12">
        <f t="shared" si="96"/>
        <v>2681289762.26</v>
      </c>
      <c r="AW282" s="12">
        <f t="shared" si="97"/>
        <v>2609562896.19</v>
      </c>
      <c r="AX282" s="12">
        <f t="shared" si="98"/>
        <v>0</v>
      </c>
      <c r="AY282" s="21">
        <f t="shared" si="99"/>
        <v>20925003768.62</v>
      </c>
    </row>
    <row r="283" spans="1:51">
      <c r="A283" s="5" t="s">
        <v>613</v>
      </c>
      <c r="B283" s="5" t="s">
        <v>614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100"/>
        <v>23714818646.91</v>
      </c>
      <c r="AF283" s="9">
        <f t="shared" si="101"/>
        <v>20478618165.84</v>
      </c>
      <c r="AG283" s="9">
        <f t="shared" si="102"/>
        <v>3253218374.26</v>
      </c>
      <c r="AH283" s="9">
        <f t="shared" si="103"/>
        <v>3289461754.56</v>
      </c>
      <c r="AI283" s="9">
        <f t="shared" si="104"/>
        <v>2754332688.89</v>
      </c>
      <c r="AJ283" s="12">
        <f t="shared" si="85"/>
        <v>4738965242.95</v>
      </c>
      <c r="AK283" s="16">
        <f t="shared" si="86"/>
        <v>0.199831392915479</v>
      </c>
      <c r="AL283" s="9">
        <f t="shared" si="87"/>
        <v>993863475.23</v>
      </c>
      <c r="AM283" s="16">
        <f t="shared" si="88"/>
        <v>0.0042649772416952</v>
      </c>
      <c r="AN283" s="16">
        <f t="shared" si="89"/>
        <v>0.00386032295431146</v>
      </c>
      <c r="AO283" s="16">
        <f t="shared" si="90"/>
        <v>0.022819538668094</v>
      </c>
      <c r="AP283" s="16">
        <f t="shared" si="91"/>
        <v>0.012492425863379</v>
      </c>
      <c r="AQ283" s="12">
        <f t="shared" si="92"/>
        <v>3745101767.72</v>
      </c>
      <c r="AR283" s="12">
        <f t="shared" si="93"/>
        <v>2737314795.7</v>
      </c>
      <c r="AS283" s="12">
        <f>AR283-VLOOKUP(A283,[1]选股结果!$A$2:$BJ$3005,48,FALSE)*0.08</f>
        <v>1206181361.7216</v>
      </c>
      <c r="AT283" s="12">
        <f t="shared" si="94"/>
        <v>3209972702.05</v>
      </c>
      <c r="AU283" s="12">
        <f t="shared" si="95"/>
        <v>3272443861.37</v>
      </c>
      <c r="AV283" s="12">
        <f t="shared" si="96"/>
        <v>3244643859.6</v>
      </c>
      <c r="AW283" s="12">
        <f t="shared" si="97"/>
        <v>3253218374.26</v>
      </c>
      <c r="AX283" s="12">
        <f t="shared" si="98"/>
        <v>6026935.48</v>
      </c>
      <c r="AY283" s="21">
        <f t="shared" si="99"/>
        <v>20005960259.49</v>
      </c>
    </row>
    <row r="284" spans="1:51">
      <c r="A284" s="5" t="s">
        <v>615</v>
      </c>
      <c r="B284" s="5" t="s">
        <v>616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100"/>
        <v>23474953161.17</v>
      </c>
      <c r="AF284" s="9">
        <f t="shared" si="101"/>
        <v>22950403764.7</v>
      </c>
      <c r="AG284" s="9">
        <f t="shared" si="102"/>
        <v>533049847.58999</v>
      </c>
      <c r="AH284" s="9">
        <f t="shared" si="103"/>
        <v>534914430.40999</v>
      </c>
      <c r="AI284" s="9">
        <f t="shared" si="104"/>
        <v>397152658.94999</v>
      </c>
      <c r="AJ284" s="12">
        <f t="shared" si="85"/>
        <v>754303243.769997</v>
      </c>
      <c r="AK284" s="16">
        <f t="shared" si="86"/>
        <v>0.0321322576701747</v>
      </c>
      <c r="AL284" s="9">
        <f t="shared" si="87"/>
        <v>228133359.74</v>
      </c>
      <c r="AM284" s="16">
        <f t="shared" si="88"/>
        <v>0.0006405620163227</v>
      </c>
      <c r="AN284" s="16">
        <f t="shared" si="89"/>
        <v>0.0055124528232946</v>
      </c>
      <c r="AO284" s="16">
        <f t="shared" si="90"/>
        <v>0.00176547896711264</v>
      </c>
      <c r="AP284" s="16">
        <f t="shared" si="91"/>
        <v>0.00187909518017549</v>
      </c>
      <c r="AQ284" s="12">
        <f t="shared" si="92"/>
        <v>526169884.029997</v>
      </c>
      <c r="AR284" s="12">
        <f t="shared" si="93"/>
        <v>388652207.829997</v>
      </c>
      <c r="AS284" s="12">
        <f>AR284-VLOOKUP(A284,[1]选股结果!$A$2:$BJ$3005,48,FALSE)*0.08</f>
        <v>61658900.443597</v>
      </c>
      <c r="AT284" s="12">
        <f t="shared" si="94"/>
        <v>388408112.569997</v>
      </c>
      <c r="AU284" s="12">
        <f t="shared" si="95"/>
        <v>526413979.289997</v>
      </c>
      <c r="AV284" s="12">
        <f t="shared" si="96"/>
        <v>495674400.879997</v>
      </c>
      <c r="AW284" s="12">
        <f t="shared" si="97"/>
        <v>533049847.58999</v>
      </c>
      <c r="AX284" s="12">
        <f t="shared" si="98"/>
        <v>19350105.42</v>
      </c>
      <c r="AY284" s="21">
        <f t="shared" si="99"/>
        <v>22950647859.96</v>
      </c>
    </row>
    <row r="285" spans="1:51">
      <c r="A285" s="5" t="s">
        <v>617</v>
      </c>
      <c r="B285" s="5" t="s">
        <v>618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100"/>
        <v>23471771862.24</v>
      </c>
      <c r="AF285" s="9">
        <f t="shared" si="101"/>
        <v>17412415384.81</v>
      </c>
      <c r="AG285" s="9">
        <f t="shared" si="102"/>
        <v>5675202628.39</v>
      </c>
      <c r="AH285" s="9">
        <f t="shared" si="103"/>
        <v>4821267015.91</v>
      </c>
      <c r="AI285" s="9">
        <f t="shared" si="104"/>
        <v>3548933441.32</v>
      </c>
      <c r="AJ285" s="12">
        <f t="shared" si="85"/>
        <v>7973330607.31</v>
      </c>
      <c r="AK285" s="16">
        <f t="shared" si="86"/>
        <v>0.339698709330804</v>
      </c>
      <c r="AL285" s="9">
        <f t="shared" si="87"/>
        <v>2799401899.87</v>
      </c>
      <c r="AM285" s="16">
        <f t="shared" si="88"/>
        <v>0.00836431971656289</v>
      </c>
      <c r="AN285" s="16">
        <f t="shared" si="89"/>
        <v>0.00214478249854614</v>
      </c>
      <c r="AO285" s="16">
        <f t="shared" si="90"/>
        <v>0.0130058740878912</v>
      </c>
      <c r="AP285" s="16">
        <f t="shared" si="91"/>
        <v>0.041438780029416</v>
      </c>
      <c r="AQ285" s="12">
        <f t="shared" si="92"/>
        <v>5173928707.44</v>
      </c>
      <c r="AR285" s="12">
        <f t="shared" si="93"/>
        <v>3512200753.2</v>
      </c>
      <c r="AS285" s="12">
        <f>AR285-VLOOKUP(A285,[1]选股结果!$A$2:$BJ$3005,48,FALSE)*0.08</f>
        <v>2157814938.2064</v>
      </c>
      <c r="AT285" s="12">
        <f t="shared" si="94"/>
        <v>3901595132.85</v>
      </c>
      <c r="AU285" s="12">
        <f t="shared" si="95"/>
        <v>4784534327.79</v>
      </c>
      <c r="AV285" s="12">
        <f t="shared" si="96"/>
        <v>5653864011.41</v>
      </c>
      <c r="AW285" s="12">
        <f t="shared" si="97"/>
        <v>5675202628.39</v>
      </c>
      <c r="AX285" s="12">
        <f t="shared" si="98"/>
        <v>27293125.76</v>
      </c>
      <c r="AY285" s="21">
        <f t="shared" si="99"/>
        <v>17023021005.16</v>
      </c>
    </row>
    <row r="286" spans="1:51">
      <c r="A286" s="5" t="s">
        <v>619</v>
      </c>
      <c r="B286" s="5" t="s">
        <v>620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100"/>
        <v>23441504152.54</v>
      </c>
      <c r="AF286" s="9">
        <f t="shared" si="101"/>
        <v>23359678283.88</v>
      </c>
      <c r="AG286" s="9">
        <f t="shared" si="102"/>
        <v>20640800.8699998</v>
      </c>
      <c r="AH286" s="9">
        <f t="shared" si="103"/>
        <v>-27759421.3700002</v>
      </c>
      <c r="AI286" s="9">
        <f t="shared" si="104"/>
        <v>-182703777.87</v>
      </c>
      <c r="AJ286" s="12">
        <f t="shared" ref="AJ286:AJ349" si="105">C286-G286</f>
        <v>2598883597.81</v>
      </c>
      <c r="AK286" s="16">
        <f t="shared" ref="AK286:AK349" si="106">AJ286/C286</f>
        <v>0.110866759270155</v>
      </c>
      <c r="AL286" s="9">
        <f t="shared" ref="AL286:AL349" si="107">O286+P286+Q286+R286+Y286-AB286+AC286</f>
        <v>2345897082.03</v>
      </c>
      <c r="AM286" s="16">
        <f t="shared" ref="AM286:AM349" si="108">O286/C286</f>
        <v>0.00199995343067267</v>
      </c>
      <c r="AN286" s="16">
        <f t="shared" ref="AN286:AN349" si="109">P286/C286</f>
        <v>0.0324891185635576</v>
      </c>
      <c r="AO286" s="16">
        <f t="shared" ref="AO286:AO349" si="110">Q286/C286</f>
        <v>0.0442345238118026</v>
      </c>
      <c r="AP286" s="16">
        <f t="shared" ref="AP286:AP349" si="111">R286/C286</f>
        <v>0.0192861925095798</v>
      </c>
      <c r="AQ286" s="12">
        <f t="shared" ref="AQ286:AQ349" si="112">C286-G286-AL286</f>
        <v>252986515.780001</v>
      </c>
      <c r="AR286" s="12">
        <f t="shared" ref="AR286:AR349" si="113">AQ286-S286-AD286</f>
        <v>-121518710.079999</v>
      </c>
      <c r="AS286" s="12">
        <f>AR286-VLOOKUP(A286,[1]选股结果!$A$2:$BJ$3005,48,FALSE)*0.08</f>
        <v>-1022239166.7048</v>
      </c>
      <c r="AT286" s="12">
        <f t="shared" si="94"/>
        <v>98042159.2800012</v>
      </c>
      <c r="AU286" s="12">
        <f t="shared" si="95"/>
        <v>33425646.4200011</v>
      </c>
      <c r="AV286" s="12">
        <f t="shared" si="96"/>
        <v>10115220.6000012</v>
      </c>
      <c r="AW286" s="12">
        <f t="shared" si="97"/>
        <v>20640800.8699998</v>
      </c>
      <c r="AX286" s="12">
        <f t="shared" si="98"/>
        <v>167469125.76</v>
      </c>
      <c r="AY286" s="21">
        <f t="shared" si="99"/>
        <v>23140117414.52</v>
      </c>
    </row>
    <row r="287" spans="1:51">
      <c r="A287" s="5" t="s">
        <v>621</v>
      </c>
      <c r="B287" s="5" t="s">
        <v>622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100"/>
        <v>23231593867.38</v>
      </c>
      <c r="AF287" s="9">
        <f t="shared" si="101"/>
        <v>19719272975.11</v>
      </c>
      <c r="AG287" s="9">
        <f t="shared" si="102"/>
        <v>3629469891.62</v>
      </c>
      <c r="AH287" s="9">
        <f t="shared" si="103"/>
        <v>3645348694.3</v>
      </c>
      <c r="AI287" s="9">
        <f t="shared" si="104"/>
        <v>3079057150.22</v>
      </c>
      <c r="AJ287" s="12">
        <f t="shared" si="105"/>
        <v>6592689070.46</v>
      </c>
      <c r="AK287" s="16">
        <f t="shared" si="106"/>
        <v>0.283781177825984</v>
      </c>
      <c r="AL287" s="9">
        <f t="shared" si="107"/>
        <v>3146780231.77</v>
      </c>
      <c r="AM287" s="16">
        <f t="shared" si="108"/>
        <v>0.00493513197650136</v>
      </c>
      <c r="AN287" s="16">
        <f t="shared" si="109"/>
        <v>0.0477755864946675</v>
      </c>
      <c r="AO287" s="16">
        <f t="shared" si="110"/>
        <v>0.0272175710194313</v>
      </c>
      <c r="AP287" s="16">
        <f t="shared" si="111"/>
        <v>0.0574677365806828</v>
      </c>
      <c r="AQ287" s="12">
        <f t="shared" si="112"/>
        <v>3445908838.69</v>
      </c>
      <c r="AR287" s="12">
        <f t="shared" si="113"/>
        <v>2991177793.1</v>
      </c>
      <c r="AS287" s="12">
        <f>AR287-VLOOKUP(A287,[1]选股结果!$A$2:$BJ$3005,48,FALSE)*0.08</f>
        <v>147193794.888</v>
      </c>
      <c r="AT287" s="12">
        <f t="shared" si="94"/>
        <v>2879617294.61</v>
      </c>
      <c r="AU287" s="12">
        <f t="shared" si="95"/>
        <v>3557469337.18</v>
      </c>
      <c r="AV287" s="12">
        <f t="shared" si="96"/>
        <v>3444862050.36</v>
      </c>
      <c r="AW287" s="12">
        <f t="shared" si="97"/>
        <v>3629469891.62</v>
      </c>
      <c r="AX287" s="12">
        <f t="shared" si="98"/>
        <v>18350147.45</v>
      </c>
      <c r="AY287" s="21">
        <f t="shared" si="99"/>
        <v>19830833473.6</v>
      </c>
    </row>
    <row r="288" spans="1:51">
      <c r="A288" s="5" t="s">
        <v>623</v>
      </c>
      <c r="B288" s="5" t="s">
        <v>624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100"/>
        <v>23108068112.6</v>
      </c>
      <c r="AF288" s="9">
        <f t="shared" si="101"/>
        <v>22421558567.62</v>
      </c>
      <c r="AG288" s="9">
        <f t="shared" si="102"/>
        <v>662031445.68</v>
      </c>
      <c r="AH288" s="9">
        <f t="shared" si="103"/>
        <v>658934359.53</v>
      </c>
      <c r="AI288" s="9">
        <f t="shared" si="104"/>
        <v>558035517.99</v>
      </c>
      <c r="AJ288" s="12">
        <f t="shared" si="105"/>
        <v>1541081219.13</v>
      </c>
      <c r="AK288" s="16">
        <f t="shared" si="106"/>
        <v>0.0666901798809266</v>
      </c>
      <c r="AL288" s="9">
        <f t="shared" si="107"/>
        <v>862532511.49</v>
      </c>
      <c r="AM288" s="16">
        <f t="shared" si="108"/>
        <v>0.00161122945192024</v>
      </c>
      <c r="AN288" s="16">
        <f t="shared" si="109"/>
        <v>0.0102137999122179</v>
      </c>
      <c r="AO288" s="16">
        <f t="shared" si="110"/>
        <v>0.0215798191354687</v>
      </c>
      <c r="AP288" s="16">
        <f t="shared" si="111"/>
        <v>0.00404284263335108</v>
      </c>
      <c r="AQ288" s="12">
        <f t="shared" si="112"/>
        <v>678548707.639997</v>
      </c>
      <c r="AR288" s="12">
        <f t="shared" si="113"/>
        <v>588421989.309997</v>
      </c>
      <c r="AS288" s="12">
        <f>AR288-VLOOKUP(A288,[1]选股结果!$A$2:$BJ$3005,48,FALSE)*0.08</f>
        <v>-668524352.427603</v>
      </c>
      <c r="AT288" s="12">
        <f t="shared" si="94"/>
        <v>577649866.099997</v>
      </c>
      <c r="AU288" s="12">
        <f t="shared" si="95"/>
        <v>689320830.849997</v>
      </c>
      <c r="AV288" s="12">
        <f t="shared" si="96"/>
        <v>497787179.149997</v>
      </c>
      <c r="AW288" s="12">
        <f t="shared" si="97"/>
        <v>662031445.68</v>
      </c>
      <c r="AX288" s="12">
        <f t="shared" si="98"/>
        <v>84714068.13</v>
      </c>
      <c r="AY288" s="21">
        <f t="shared" si="99"/>
        <v>22432330690.83</v>
      </c>
    </row>
    <row r="289" spans="1:51">
      <c r="A289" s="5" t="s">
        <v>625</v>
      </c>
      <c r="B289" s="5" t="s">
        <v>626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100"/>
        <v>23066374000</v>
      </c>
      <c r="AF289" s="9">
        <f t="shared" si="101"/>
        <v>196141000</v>
      </c>
      <c r="AG289" s="9">
        <f t="shared" si="102"/>
        <v>17731575000</v>
      </c>
      <c r="AH289" s="9">
        <f t="shared" si="103"/>
        <v>17745659000</v>
      </c>
      <c r="AI289" s="9">
        <f t="shared" si="104"/>
        <v>15994024000</v>
      </c>
      <c r="AJ289" s="12">
        <f t="shared" si="105"/>
        <v>23066374000</v>
      </c>
      <c r="AK289" s="16">
        <f t="shared" si="106"/>
        <v>1</v>
      </c>
      <c r="AL289" s="9">
        <f t="shared" si="107"/>
        <v>182057000</v>
      </c>
      <c r="AM289" s="16">
        <f t="shared" si="108"/>
        <v>0.00850333043242948</v>
      </c>
      <c r="AN289" s="16">
        <f t="shared" si="109"/>
        <v>0</v>
      </c>
      <c r="AO289" s="16">
        <f t="shared" si="110"/>
        <v>0</v>
      </c>
      <c r="AP289" s="16">
        <f t="shared" si="111"/>
        <v>0</v>
      </c>
      <c r="AQ289" s="12">
        <f t="shared" si="112"/>
        <v>22884317000</v>
      </c>
      <c r="AR289" s="12">
        <f t="shared" si="113"/>
        <v>21132682000</v>
      </c>
      <c r="AS289" s="12">
        <f>AR289-VLOOKUP(A289,[1]选股结果!$A$2:$BJ$3005,48,FALSE)*0.08</f>
        <v>12836472480</v>
      </c>
      <c r="AT289" s="12">
        <f t="shared" si="94"/>
        <v>21132682000</v>
      </c>
      <c r="AU289" s="12">
        <f t="shared" si="95"/>
        <v>22884317000</v>
      </c>
      <c r="AV289" s="12">
        <f t="shared" si="96"/>
        <v>16715240000</v>
      </c>
      <c r="AW289" s="12">
        <f t="shared" si="97"/>
        <v>17731575000</v>
      </c>
      <c r="AX289" s="12">
        <f t="shared" si="98"/>
        <v>1037577000</v>
      </c>
      <c r="AY289" s="21">
        <f t="shared" si="99"/>
        <v>196141000</v>
      </c>
    </row>
    <row r="290" spans="1:51">
      <c r="A290" s="5" t="s">
        <v>627</v>
      </c>
      <c r="B290" s="5" t="s">
        <v>628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100"/>
        <v>23017476383.38</v>
      </c>
      <c r="AF290" s="9">
        <f t="shared" si="101"/>
        <v>17378352609.06</v>
      </c>
      <c r="AG290" s="9">
        <f t="shared" si="102"/>
        <v>5639123774.32</v>
      </c>
      <c r="AH290" s="9">
        <f t="shared" si="103"/>
        <v>5636526781.13</v>
      </c>
      <c r="AI290" s="9">
        <f t="shared" si="104"/>
        <v>3929384093.04</v>
      </c>
      <c r="AJ290" s="12">
        <f t="shared" si="105"/>
        <v>8845189530.51</v>
      </c>
      <c r="AK290" s="16">
        <f t="shared" si="106"/>
        <v>0.384281464361434</v>
      </c>
      <c r="AL290" s="9">
        <f t="shared" si="107"/>
        <v>700452979.94</v>
      </c>
      <c r="AM290" s="16">
        <f t="shared" si="108"/>
        <v>0.00485282459725489</v>
      </c>
      <c r="AN290" s="16">
        <f t="shared" si="109"/>
        <v>0</v>
      </c>
      <c r="AO290" s="16">
        <f t="shared" si="110"/>
        <v>0.0253265012202175</v>
      </c>
      <c r="AP290" s="16">
        <f t="shared" si="111"/>
        <v>0.000139201510479816</v>
      </c>
      <c r="AQ290" s="12">
        <f t="shared" si="112"/>
        <v>8144736550.57</v>
      </c>
      <c r="AR290" s="12">
        <f t="shared" si="113"/>
        <v>3929384093.04</v>
      </c>
      <c r="AS290" s="12">
        <f>AR290-VLOOKUP(A290,[1]选股结果!$A$2:$BJ$3005,48,FALSE)*0.08</f>
        <v>-11000771129.776</v>
      </c>
      <c r="AT290" s="12">
        <f t="shared" si="94"/>
        <v>6437593862.48</v>
      </c>
      <c r="AU290" s="12">
        <f t="shared" si="95"/>
        <v>5636526781.13</v>
      </c>
      <c r="AV290" s="12">
        <f t="shared" si="96"/>
        <v>5503700504.76</v>
      </c>
      <c r="AW290" s="12">
        <f t="shared" si="97"/>
        <v>5639123774.32</v>
      </c>
      <c r="AX290" s="12">
        <f t="shared" si="98"/>
        <v>0</v>
      </c>
      <c r="AY290" s="21">
        <f t="shared" si="99"/>
        <v>14870142839.62</v>
      </c>
    </row>
    <row r="291" spans="1:51">
      <c r="A291" s="5" t="s">
        <v>629</v>
      </c>
      <c r="B291" s="5" t="s">
        <v>630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100"/>
        <v>22796099457.17</v>
      </c>
      <c r="AF291" s="9">
        <f t="shared" si="101"/>
        <v>20080826052.26</v>
      </c>
      <c r="AG291" s="9">
        <f t="shared" si="102"/>
        <v>3220652100.17</v>
      </c>
      <c r="AH291" s="9">
        <f t="shared" si="103"/>
        <v>3161104420.86</v>
      </c>
      <c r="AI291" s="9">
        <f t="shared" si="104"/>
        <v>2446680136.65</v>
      </c>
      <c r="AJ291" s="12">
        <f t="shared" si="105"/>
        <v>4594092674.27</v>
      </c>
      <c r="AK291" s="16">
        <f t="shared" si="106"/>
        <v>0.201529769726681</v>
      </c>
      <c r="AL291" s="9">
        <f t="shared" si="107"/>
        <v>1632885059.37</v>
      </c>
      <c r="AM291" s="16">
        <f t="shared" si="108"/>
        <v>0.00875766142822331</v>
      </c>
      <c r="AN291" s="16">
        <f t="shared" si="109"/>
        <v>0.0070004893003661</v>
      </c>
      <c r="AO291" s="16">
        <f t="shared" si="110"/>
        <v>0.0286860341725839</v>
      </c>
      <c r="AP291" s="16">
        <f t="shared" si="111"/>
        <v>0.0242276288769344</v>
      </c>
      <c r="AQ291" s="12">
        <f t="shared" si="112"/>
        <v>2961207614.9</v>
      </c>
      <c r="AR291" s="12">
        <f t="shared" si="113"/>
        <v>1933413558.12</v>
      </c>
      <c r="AS291" s="12">
        <f>AR291-VLOOKUP(A291,[1]选股结果!$A$2:$BJ$3005,48,FALSE)*0.08</f>
        <v>499036369.2856</v>
      </c>
      <c r="AT291" s="12">
        <f t="shared" si="94"/>
        <v>2246783330.69</v>
      </c>
      <c r="AU291" s="12">
        <f t="shared" si="95"/>
        <v>2647837842.33</v>
      </c>
      <c r="AV291" s="12">
        <f t="shared" si="96"/>
        <v>2701471692.51</v>
      </c>
      <c r="AW291" s="12">
        <f t="shared" si="97"/>
        <v>3220652100.17</v>
      </c>
      <c r="AX291" s="12">
        <f t="shared" si="98"/>
        <v>489857125.87</v>
      </c>
      <c r="AY291" s="21">
        <f t="shared" si="99"/>
        <v>19767456279.69</v>
      </c>
    </row>
    <row r="292" spans="1:51">
      <c r="A292" s="5" t="s">
        <v>631</v>
      </c>
      <c r="B292" s="5" t="s">
        <v>632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100"/>
        <v>22682213595.3</v>
      </c>
      <c r="AF292" s="9">
        <f t="shared" si="101"/>
        <v>19211131567.55</v>
      </c>
      <c r="AG292" s="9">
        <f t="shared" si="102"/>
        <v>3021017942.31</v>
      </c>
      <c r="AH292" s="9">
        <f t="shared" si="103"/>
        <v>3017642641.35</v>
      </c>
      <c r="AI292" s="9">
        <f t="shared" si="104"/>
        <v>2409374124.21</v>
      </c>
      <c r="AJ292" s="12">
        <f t="shared" si="105"/>
        <v>6945418536.46</v>
      </c>
      <c r="AK292" s="16">
        <f t="shared" si="106"/>
        <v>0.306205499180167</v>
      </c>
      <c r="AL292" s="9">
        <f t="shared" si="107"/>
        <v>3341666940.33</v>
      </c>
      <c r="AM292" s="16">
        <f t="shared" si="108"/>
        <v>0.00674415538268706</v>
      </c>
      <c r="AN292" s="16">
        <f t="shared" si="109"/>
        <v>0.0730031565540462</v>
      </c>
      <c r="AO292" s="16">
        <f t="shared" si="110"/>
        <v>0.0527907001408415</v>
      </c>
      <c r="AP292" s="16">
        <f t="shared" si="111"/>
        <v>0.0140762478705411</v>
      </c>
      <c r="AQ292" s="12">
        <f t="shared" si="112"/>
        <v>3603751596.13</v>
      </c>
      <c r="AR292" s="12">
        <f t="shared" si="113"/>
        <v>2846682530.54</v>
      </c>
      <c r="AS292" s="12">
        <f>AR292-VLOOKUP(A292,[1]选股结果!$A$2:$BJ$3005,48,FALSE)*0.08</f>
        <v>864300339.592</v>
      </c>
      <c r="AT292" s="12">
        <f t="shared" si="94"/>
        <v>2995483078.99</v>
      </c>
      <c r="AU292" s="12">
        <f t="shared" si="95"/>
        <v>3454951047.68</v>
      </c>
      <c r="AV292" s="12">
        <f t="shared" si="96"/>
        <v>3050493513.94</v>
      </c>
      <c r="AW292" s="12">
        <f t="shared" si="97"/>
        <v>3021017942.31</v>
      </c>
      <c r="AX292" s="12">
        <f t="shared" si="98"/>
        <v>1472714.09</v>
      </c>
      <c r="AY292" s="21">
        <f t="shared" si="99"/>
        <v>19062331019.1</v>
      </c>
    </row>
    <row r="293" spans="1:51">
      <c r="A293" s="5" t="s">
        <v>633</v>
      </c>
      <c r="B293" s="5" t="s">
        <v>634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100"/>
        <v>22558581235.19</v>
      </c>
      <c r="AF293" s="9">
        <f t="shared" si="101"/>
        <v>22911747996.64</v>
      </c>
      <c r="AG293" s="9">
        <f t="shared" si="102"/>
        <v>-299557059.900001</v>
      </c>
      <c r="AH293" s="9">
        <f t="shared" si="103"/>
        <v>-293045980.780001</v>
      </c>
      <c r="AI293" s="9">
        <f t="shared" si="104"/>
        <v>-274533070.110001</v>
      </c>
      <c r="AJ293" s="12">
        <f t="shared" si="105"/>
        <v>2290912001.38</v>
      </c>
      <c r="AK293" s="16">
        <f t="shared" si="106"/>
        <v>0.101553904365507</v>
      </c>
      <c r="AL293" s="9">
        <f t="shared" si="107"/>
        <v>2513569844.99</v>
      </c>
      <c r="AM293" s="16">
        <f t="shared" si="108"/>
        <v>0.00315896344619564</v>
      </c>
      <c r="AN293" s="16">
        <f t="shared" si="109"/>
        <v>0.0160668865169857</v>
      </c>
      <c r="AO293" s="16">
        <f t="shared" si="110"/>
        <v>0.0906022615173026</v>
      </c>
      <c r="AP293" s="16">
        <f t="shared" si="111"/>
        <v>0.0018846286886021</v>
      </c>
      <c r="AQ293" s="12">
        <f t="shared" si="112"/>
        <v>-222657843.610003</v>
      </c>
      <c r="AR293" s="12">
        <f t="shared" si="113"/>
        <v>-328142771.660003</v>
      </c>
      <c r="AS293" s="12">
        <f>AR293-VLOOKUP(A293,[1]选股结果!$A$2:$BJ$3005,48,FALSE)*0.08</f>
        <v>-805808196.404803</v>
      </c>
      <c r="AT293" s="12">
        <f t="shared" si="94"/>
        <v>-204144932.940003</v>
      </c>
      <c r="AU293" s="12">
        <f t="shared" si="95"/>
        <v>-346655682.330003</v>
      </c>
      <c r="AV293" s="12">
        <f t="shared" si="96"/>
        <v>-284679299.410003</v>
      </c>
      <c r="AW293" s="12">
        <f t="shared" si="97"/>
        <v>-299557059.900001</v>
      </c>
      <c r="AX293" s="12">
        <f t="shared" si="98"/>
        <v>12900909.44</v>
      </c>
      <c r="AY293" s="21">
        <f t="shared" si="99"/>
        <v>22787750157.92</v>
      </c>
    </row>
    <row r="294" spans="1:51">
      <c r="A294" s="5" t="s">
        <v>635</v>
      </c>
      <c r="B294" s="5" t="s">
        <v>636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100"/>
        <v>22488364000</v>
      </c>
      <c r="AF294" s="9">
        <f t="shared" si="101"/>
        <v>22421472000</v>
      </c>
      <c r="AG294" s="9">
        <f t="shared" si="102"/>
        <v>224679000</v>
      </c>
      <c r="AH294" s="9">
        <f t="shared" si="103"/>
        <v>244550000</v>
      </c>
      <c r="AI294" s="9">
        <f t="shared" si="104"/>
        <v>-1719000</v>
      </c>
      <c r="AJ294" s="12">
        <f t="shared" si="105"/>
        <v>6344545000</v>
      </c>
      <c r="AK294" s="16">
        <f t="shared" si="106"/>
        <v>0.282125680640886</v>
      </c>
      <c r="AL294" s="9">
        <f t="shared" si="107"/>
        <v>5189165000</v>
      </c>
      <c r="AM294" s="16">
        <f t="shared" si="108"/>
        <v>0.0036622939756756</v>
      </c>
      <c r="AN294" s="16">
        <f t="shared" si="109"/>
        <v>0.165662829007926</v>
      </c>
      <c r="AO294" s="16">
        <f t="shared" si="110"/>
        <v>0.045398811580958</v>
      </c>
      <c r="AP294" s="16">
        <f t="shared" si="111"/>
        <v>0.0151584170373621</v>
      </c>
      <c r="AQ294" s="12">
        <f t="shared" si="112"/>
        <v>1155380000</v>
      </c>
      <c r="AR294" s="12">
        <f t="shared" si="113"/>
        <v>-198864000</v>
      </c>
      <c r="AS294" s="12">
        <f>AR294-VLOOKUP(A294,[1]选股结果!$A$2:$BJ$3005,48,FALSE)*0.08</f>
        <v>-1891213040</v>
      </c>
      <c r="AT294" s="12">
        <f t="shared" si="94"/>
        <v>909111000</v>
      </c>
      <c r="AU294" s="12">
        <f t="shared" si="95"/>
        <v>47405000</v>
      </c>
      <c r="AV294" s="12">
        <f t="shared" si="96"/>
        <v>691715000</v>
      </c>
      <c r="AW294" s="12">
        <f t="shared" si="97"/>
        <v>224679000</v>
      </c>
      <c r="AX294" s="12">
        <f t="shared" si="98"/>
        <v>173806000</v>
      </c>
      <c r="AY294" s="21">
        <f t="shared" si="99"/>
        <v>21313497000</v>
      </c>
    </row>
    <row r="295" spans="1:51">
      <c r="A295" s="5" t="s">
        <v>637</v>
      </c>
      <c r="B295" s="5" t="s">
        <v>638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100"/>
        <v>22487266896.52</v>
      </c>
      <c r="AF295" s="9">
        <f t="shared" si="101"/>
        <v>21839004399.53</v>
      </c>
      <c r="AG295" s="9">
        <f t="shared" si="102"/>
        <v>640924063.550002</v>
      </c>
      <c r="AH295" s="9">
        <f t="shared" si="103"/>
        <v>640253927.460002</v>
      </c>
      <c r="AI295" s="9">
        <f t="shared" si="104"/>
        <v>501589805.800002</v>
      </c>
      <c r="AJ295" s="12">
        <f t="shared" si="105"/>
        <v>1066820990.83</v>
      </c>
      <c r="AK295" s="16">
        <f t="shared" si="106"/>
        <v>0.0474411139307951</v>
      </c>
      <c r="AL295" s="9">
        <f t="shared" si="107"/>
        <v>384897021.53</v>
      </c>
      <c r="AM295" s="16">
        <f t="shared" si="108"/>
        <v>0.00110160957549864</v>
      </c>
      <c r="AN295" s="16">
        <f t="shared" si="109"/>
        <v>0.00077582911788626</v>
      </c>
      <c r="AO295" s="16">
        <f t="shared" si="110"/>
        <v>0.00415849808339632</v>
      </c>
      <c r="AP295" s="16">
        <f t="shared" si="111"/>
        <v>0.0110504831606928</v>
      </c>
      <c r="AQ295" s="12">
        <f t="shared" si="112"/>
        <v>681923969.300002</v>
      </c>
      <c r="AR295" s="12">
        <f t="shared" si="113"/>
        <v>508928239.240002</v>
      </c>
      <c r="AS295" s="12">
        <f>AR295-VLOOKUP(A295,[1]选股结果!$A$2:$BJ$3005,48,FALSE)*0.08</f>
        <v>234166303.730402</v>
      </c>
      <c r="AT295" s="12">
        <f t="shared" si="94"/>
        <v>543259847.640002</v>
      </c>
      <c r="AU295" s="12">
        <f t="shared" si="95"/>
        <v>647592360.900002</v>
      </c>
      <c r="AV295" s="12">
        <f t="shared" si="96"/>
        <v>633636139.910002</v>
      </c>
      <c r="AW295" s="12">
        <f t="shared" si="97"/>
        <v>640924063.550002</v>
      </c>
      <c r="AX295" s="12">
        <f t="shared" si="98"/>
        <v>3140586.2</v>
      </c>
      <c r="AY295" s="21">
        <f t="shared" si="99"/>
        <v>21804672791.13</v>
      </c>
    </row>
    <row r="296" spans="1:51">
      <c r="A296" s="5" t="s">
        <v>639</v>
      </c>
      <c r="B296" s="5" t="s">
        <v>640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100"/>
        <v>22453863016</v>
      </c>
      <c r="AF296" s="9">
        <f t="shared" si="101"/>
        <v>17593878631</v>
      </c>
      <c r="AG296" s="9">
        <f t="shared" si="102"/>
        <v>4821107701</v>
      </c>
      <c r="AH296" s="9">
        <f t="shared" si="103"/>
        <v>4794829267</v>
      </c>
      <c r="AI296" s="9">
        <f t="shared" si="104"/>
        <v>3749427122</v>
      </c>
      <c r="AJ296" s="12">
        <f t="shared" si="105"/>
        <v>8193293924</v>
      </c>
      <c r="AK296" s="16">
        <f t="shared" si="106"/>
        <v>0.364894624954365</v>
      </c>
      <c r="AL296" s="9">
        <f t="shared" si="107"/>
        <v>3264156850</v>
      </c>
      <c r="AM296" s="16">
        <f t="shared" si="108"/>
        <v>0.0195418752081693</v>
      </c>
      <c r="AN296" s="16">
        <f t="shared" si="109"/>
        <v>0.0713776745167616</v>
      </c>
      <c r="AO296" s="16">
        <f t="shared" si="110"/>
        <v>0.0509287114286366</v>
      </c>
      <c r="AP296" s="16">
        <f t="shared" si="111"/>
        <v>0.00129763898440272</v>
      </c>
      <c r="AQ296" s="12">
        <f t="shared" si="112"/>
        <v>4929137074</v>
      </c>
      <c r="AR296" s="12">
        <f t="shared" si="113"/>
        <v>3764603823</v>
      </c>
      <c r="AS296" s="12">
        <f>AR296-VLOOKUP(A296,[1]选股结果!$A$2:$BJ$3005,48,FALSE)*0.08</f>
        <v>1771377064.36</v>
      </c>
      <c r="AT296" s="12">
        <f t="shared" si="94"/>
        <v>3883734929</v>
      </c>
      <c r="AU296" s="12">
        <f t="shared" si="95"/>
        <v>4810005968</v>
      </c>
      <c r="AV296" s="12">
        <f t="shared" si="96"/>
        <v>4738353329</v>
      </c>
      <c r="AW296" s="12">
        <f t="shared" si="97"/>
        <v>4821107701</v>
      </c>
      <c r="AX296" s="12">
        <f t="shared" si="98"/>
        <v>-3859625</v>
      </c>
      <c r="AY296" s="21">
        <f t="shared" si="99"/>
        <v>17474747525</v>
      </c>
    </row>
    <row r="297" spans="1:51">
      <c r="A297" s="5" t="s">
        <v>641</v>
      </c>
      <c r="B297" s="5" t="s">
        <v>642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100"/>
        <v>22376716000</v>
      </c>
      <c r="AF297" s="9">
        <f t="shared" si="101"/>
        <v>177762000</v>
      </c>
      <c r="AG297" s="9">
        <f t="shared" si="102"/>
        <v>17434062000</v>
      </c>
      <c r="AH297" s="9">
        <f t="shared" si="103"/>
        <v>17431662000</v>
      </c>
      <c r="AI297" s="9">
        <f t="shared" si="104"/>
        <v>16394831000</v>
      </c>
      <c r="AJ297" s="12">
        <f t="shared" si="105"/>
        <v>22376716000</v>
      </c>
      <c r="AK297" s="16">
        <f t="shared" si="106"/>
        <v>1</v>
      </c>
      <c r="AL297" s="9">
        <f t="shared" si="107"/>
        <v>180162000</v>
      </c>
      <c r="AM297" s="16">
        <f t="shared" si="108"/>
        <v>0.00794406113926637</v>
      </c>
      <c r="AN297" s="16">
        <f t="shared" si="109"/>
        <v>0</v>
      </c>
      <c r="AO297" s="16">
        <f t="shared" si="110"/>
        <v>0</v>
      </c>
      <c r="AP297" s="16">
        <f t="shared" si="111"/>
        <v>0</v>
      </c>
      <c r="AQ297" s="12">
        <f t="shared" si="112"/>
        <v>22196554000</v>
      </c>
      <c r="AR297" s="12">
        <f t="shared" si="113"/>
        <v>21159723000</v>
      </c>
      <c r="AS297" s="12">
        <f>AR297-VLOOKUP(A297,[1]选股结果!$A$2:$BJ$3005,48,FALSE)*0.08</f>
        <v>14132383080</v>
      </c>
      <c r="AT297" s="12">
        <f t="shared" si="94"/>
        <v>21159723000</v>
      </c>
      <c r="AU297" s="12">
        <f t="shared" si="95"/>
        <v>22196554000</v>
      </c>
      <c r="AV297" s="12">
        <f t="shared" si="96"/>
        <v>13633848000</v>
      </c>
      <c r="AW297" s="12">
        <f t="shared" si="97"/>
        <v>17434062000</v>
      </c>
      <c r="AX297" s="12">
        <f t="shared" si="98"/>
        <v>3651586000</v>
      </c>
      <c r="AY297" s="21">
        <f t="shared" si="99"/>
        <v>177762000</v>
      </c>
    </row>
    <row r="298" spans="1:51">
      <c r="A298" s="5" t="s">
        <v>643</v>
      </c>
      <c r="B298" s="5" t="s">
        <v>644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100"/>
        <v>22172364604.85</v>
      </c>
      <c r="AF298" s="9">
        <f t="shared" si="101"/>
        <v>20612807980.49</v>
      </c>
      <c r="AG298" s="9">
        <f t="shared" si="102"/>
        <v>1535443160.74</v>
      </c>
      <c r="AH298" s="9">
        <f t="shared" si="103"/>
        <v>1509432891.55</v>
      </c>
      <c r="AI298" s="9">
        <f t="shared" si="104"/>
        <v>1316532913.18</v>
      </c>
      <c r="AJ298" s="12">
        <f t="shared" si="105"/>
        <v>3734341789.4</v>
      </c>
      <c r="AK298" s="16">
        <f t="shared" si="106"/>
        <v>0.168423253719323</v>
      </c>
      <c r="AL298" s="9">
        <f t="shared" si="107"/>
        <v>1910706513.39</v>
      </c>
      <c r="AM298" s="16">
        <f t="shared" si="108"/>
        <v>0.00672436741083478</v>
      </c>
      <c r="AN298" s="16">
        <f t="shared" si="109"/>
        <v>0.00957432597033717</v>
      </c>
      <c r="AO298" s="16">
        <f t="shared" si="110"/>
        <v>0.0277680386834034</v>
      </c>
      <c r="AP298" s="16">
        <f t="shared" si="111"/>
        <v>0.0374004503822117</v>
      </c>
      <c r="AQ298" s="12">
        <f t="shared" si="112"/>
        <v>1823635276.01</v>
      </c>
      <c r="AR298" s="12">
        <f t="shared" si="113"/>
        <v>1262270205.14</v>
      </c>
      <c r="AS298" s="12">
        <f>AR298-VLOOKUP(A298,[1]选股结果!$A$2:$BJ$3005,48,FALSE)*0.08</f>
        <v>560200682.8952</v>
      </c>
      <c r="AT298" s="12">
        <f t="shared" si="94"/>
        <v>1630735297.64</v>
      </c>
      <c r="AU298" s="12">
        <f t="shared" si="95"/>
        <v>1455170183.51</v>
      </c>
      <c r="AV298" s="12">
        <f t="shared" si="96"/>
        <v>1405866375.04</v>
      </c>
      <c r="AW298" s="12">
        <f t="shared" si="97"/>
        <v>1535443160.74</v>
      </c>
      <c r="AX298" s="12">
        <f t="shared" si="98"/>
        <v>84638708.34</v>
      </c>
      <c r="AY298" s="21">
        <f t="shared" si="99"/>
        <v>20244342887.99</v>
      </c>
    </row>
    <row r="299" spans="1:51">
      <c r="A299" s="5" t="s">
        <v>645</v>
      </c>
      <c r="B299" s="5" t="s">
        <v>646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100"/>
        <v>22128783133.76</v>
      </c>
      <c r="AF299" s="9">
        <f t="shared" si="101"/>
        <v>18924234132.06</v>
      </c>
      <c r="AG299" s="9">
        <f t="shared" si="102"/>
        <v>3072027446.35</v>
      </c>
      <c r="AH299" s="9">
        <f t="shared" si="103"/>
        <v>3073950889.56</v>
      </c>
      <c r="AI299" s="9">
        <f t="shared" si="104"/>
        <v>1813073571.46</v>
      </c>
      <c r="AJ299" s="12">
        <f t="shared" si="105"/>
        <v>6933772841.87</v>
      </c>
      <c r="AK299" s="16">
        <f t="shared" si="106"/>
        <v>0.313337285650006</v>
      </c>
      <c r="AL299" s="9">
        <f t="shared" si="107"/>
        <v>2839767217.65</v>
      </c>
      <c r="AM299" s="16">
        <f t="shared" si="108"/>
        <v>0.0499602450255542</v>
      </c>
      <c r="AN299" s="16">
        <f t="shared" si="109"/>
        <v>0.0330152049009603</v>
      </c>
      <c r="AO299" s="16">
        <f t="shared" si="110"/>
        <v>0.0451738387378803</v>
      </c>
      <c r="AP299" s="16">
        <f t="shared" si="111"/>
        <v>0.000266749564326225</v>
      </c>
      <c r="AQ299" s="12">
        <f t="shared" si="112"/>
        <v>4094005624.22</v>
      </c>
      <c r="AR299" s="12">
        <f t="shared" si="113"/>
        <v>1945595126.81</v>
      </c>
      <c r="AS299" s="12">
        <f>AR299-VLOOKUP(A299,[1]选股结果!$A$2:$BJ$3005,48,FALSE)*0.08</f>
        <v>366033647.15</v>
      </c>
      <c r="AT299" s="12">
        <f t="shared" si="94"/>
        <v>2833128306.12</v>
      </c>
      <c r="AU299" s="12">
        <f t="shared" si="95"/>
        <v>3206472444.91</v>
      </c>
      <c r="AV299" s="12">
        <f t="shared" si="96"/>
        <v>3108420926.48</v>
      </c>
      <c r="AW299" s="12">
        <f t="shared" si="97"/>
        <v>3072027446.35</v>
      </c>
      <c r="AX299" s="12">
        <f t="shared" si="98"/>
        <v>-528040421.26</v>
      </c>
      <c r="AY299" s="21">
        <f t="shared" si="99"/>
        <v>18036700952.75</v>
      </c>
    </row>
    <row r="300" spans="1:51">
      <c r="A300" s="5" t="s">
        <v>647</v>
      </c>
      <c r="B300" s="5" t="s">
        <v>648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100"/>
        <v>22056891118</v>
      </c>
      <c r="AF300" s="9">
        <f t="shared" si="101"/>
        <v>21652803819</v>
      </c>
      <c r="AG300" s="9">
        <f t="shared" si="102"/>
        <v>320107305</v>
      </c>
      <c r="AH300" s="9">
        <f t="shared" si="103"/>
        <v>357113967</v>
      </c>
      <c r="AI300" s="9">
        <f t="shared" si="104"/>
        <v>305813372</v>
      </c>
      <c r="AJ300" s="12">
        <f t="shared" si="105"/>
        <v>5101296497</v>
      </c>
      <c r="AK300" s="16">
        <f t="shared" si="106"/>
        <v>0.231279035187193</v>
      </c>
      <c r="AL300" s="9">
        <f t="shared" si="107"/>
        <v>4676587606</v>
      </c>
      <c r="AM300" s="16">
        <f t="shared" si="108"/>
        <v>0.00368296463746455</v>
      </c>
      <c r="AN300" s="16">
        <f t="shared" si="109"/>
        <v>0.175125797617405</v>
      </c>
      <c r="AO300" s="16">
        <f t="shared" si="110"/>
        <v>0.0279008645736925</v>
      </c>
      <c r="AP300" s="16">
        <f t="shared" si="111"/>
        <v>0.00310212969878433</v>
      </c>
      <c r="AQ300" s="12">
        <f t="shared" si="112"/>
        <v>424708891</v>
      </c>
      <c r="AR300" s="12">
        <f t="shared" si="113"/>
        <v>303994167</v>
      </c>
      <c r="AS300" s="12">
        <f>AR300-VLOOKUP(A300,[1]选股结果!$A$2:$BJ$3005,48,FALSE)*0.08</f>
        <v>-200504966.04</v>
      </c>
      <c r="AT300" s="12">
        <f t="shared" si="94"/>
        <v>373408296</v>
      </c>
      <c r="AU300" s="12">
        <f t="shared" si="95"/>
        <v>355294762</v>
      </c>
      <c r="AV300" s="12">
        <f t="shared" si="96"/>
        <v>394091184</v>
      </c>
      <c r="AW300" s="12">
        <f t="shared" si="97"/>
        <v>320107305</v>
      </c>
      <c r="AX300" s="12">
        <f t="shared" si="98"/>
        <v>0</v>
      </c>
      <c r="AY300" s="21">
        <f t="shared" si="99"/>
        <v>21583389690</v>
      </c>
    </row>
    <row r="301" spans="1:51">
      <c r="A301" s="5" t="s">
        <v>649</v>
      </c>
      <c r="B301" s="5" t="s">
        <v>650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100"/>
        <v>22029572961.58</v>
      </c>
      <c r="AF301" s="9">
        <f t="shared" si="101"/>
        <v>20894857840.26</v>
      </c>
      <c r="AG301" s="9">
        <f t="shared" si="102"/>
        <v>1676637859.96</v>
      </c>
      <c r="AH301" s="9">
        <f t="shared" si="103"/>
        <v>1702244745.34</v>
      </c>
      <c r="AI301" s="9">
        <f t="shared" si="104"/>
        <v>1200920178.93</v>
      </c>
      <c r="AJ301" s="12">
        <f t="shared" si="105"/>
        <v>4618428363.01</v>
      </c>
      <c r="AK301" s="16">
        <f t="shared" si="106"/>
        <v>0.20964674944288</v>
      </c>
      <c r="AL301" s="9">
        <f t="shared" si="107"/>
        <v>1100984966.03</v>
      </c>
      <c r="AM301" s="16">
        <f t="shared" si="108"/>
        <v>0.00610857694267118</v>
      </c>
      <c r="AN301" s="16">
        <f t="shared" si="109"/>
        <v>1.69300744345092e-5</v>
      </c>
      <c r="AO301" s="16">
        <f t="shared" si="110"/>
        <v>0.0414537480745838</v>
      </c>
      <c r="AP301" s="16">
        <f t="shared" si="111"/>
        <v>0.0035888737170659</v>
      </c>
      <c r="AQ301" s="12">
        <f t="shared" si="112"/>
        <v>3517443396.98</v>
      </c>
      <c r="AR301" s="12">
        <f t="shared" si="113"/>
        <v>659617615.780002</v>
      </c>
      <c r="AS301" s="12">
        <f>AR301-VLOOKUP(A301,[1]选股结果!$A$2:$BJ$3005,48,FALSE)*0.08</f>
        <v>-920112895.341598</v>
      </c>
      <c r="AT301" s="12">
        <f t="shared" si="94"/>
        <v>3016118830.57</v>
      </c>
      <c r="AU301" s="12">
        <f t="shared" si="95"/>
        <v>1160942182.19</v>
      </c>
      <c r="AV301" s="12">
        <f t="shared" si="96"/>
        <v>1334159562.4</v>
      </c>
      <c r="AW301" s="12">
        <f t="shared" si="97"/>
        <v>1676637859.96</v>
      </c>
      <c r="AX301" s="12">
        <f t="shared" si="98"/>
        <v>46021166.88</v>
      </c>
      <c r="AY301" s="21">
        <f t="shared" si="99"/>
        <v>18538356625.47</v>
      </c>
    </row>
    <row r="302" spans="1:51">
      <c r="A302" s="5" t="s">
        <v>651</v>
      </c>
      <c r="B302" s="5" t="s">
        <v>652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100"/>
        <v>21980072199.57</v>
      </c>
      <c r="AF302" s="9">
        <f t="shared" si="101"/>
        <v>19839556231.86</v>
      </c>
      <c r="AG302" s="9">
        <f t="shared" si="102"/>
        <v>2362458640.48</v>
      </c>
      <c r="AH302" s="9">
        <f t="shared" si="103"/>
        <v>2287769584.23</v>
      </c>
      <c r="AI302" s="9">
        <f t="shared" si="104"/>
        <v>1718968227.86</v>
      </c>
      <c r="AJ302" s="12">
        <f t="shared" si="105"/>
        <v>4987802305.38</v>
      </c>
      <c r="AK302" s="16">
        <f t="shared" si="106"/>
        <v>0.226923836286469</v>
      </c>
      <c r="AL302" s="9">
        <f t="shared" si="107"/>
        <v>2418366044.92</v>
      </c>
      <c r="AM302" s="16">
        <f t="shared" si="108"/>
        <v>0.0304208640621791</v>
      </c>
      <c r="AN302" s="16">
        <f t="shared" si="109"/>
        <v>0.0054487449914902</v>
      </c>
      <c r="AO302" s="16">
        <f t="shared" si="110"/>
        <v>0.0598249637089784</v>
      </c>
      <c r="AP302" s="16">
        <f t="shared" si="111"/>
        <v>0.0110662181812469</v>
      </c>
      <c r="AQ302" s="12">
        <f t="shared" si="112"/>
        <v>2569436260.46</v>
      </c>
      <c r="AR302" s="12">
        <f t="shared" si="113"/>
        <v>1499958459.45</v>
      </c>
      <c r="AS302" s="12">
        <f>AR302-VLOOKUP(A302,[1]选股结果!$A$2:$BJ$3005,48,FALSE)*0.08</f>
        <v>-83003560.7228</v>
      </c>
      <c r="AT302" s="12">
        <f t="shared" si="94"/>
        <v>2000634904.09</v>
      </c>
      <c r="AU302" s="12">
        <f t="shared" si="95"/>
        <v>2068759815.82</v>
      </c>
      <c r="AV302" s="12">
        <f t="shared" si="96"/>
        <v>2080880914.01</v>
      </c>
      <c r="AW302" s="12">
        <f t="shared" si="97"/>
        <v>2362458640.48</v>
      </c>
      <c r="AX302" s="12">
        <f t="shared" si="98"/>
        <v>141938318.25</v>
      </c>
      <c r="AY302" s="21">
        <f t="shared" si="99"/>
        <v>19338879787.22</v>
      </c>
    </row>
    <row r="303" spans="1:51">
      <c r="A303" s="5" t="s">
        <v>653</v>
      </c>
      <c r="B303" s="5" t="s">
        <v>654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100"/>
        <v>21975873524.42</v>
      </c>
      <c r="AF303" s="9">
        <f t="shared" si="101"/>
        <v>20120905958.32</v>
      </c>
      <c r="AG303" s="9">
        <f t="shared" si="102"/>
        <v>1971863461.22</v>
      </c>
      <c r="AH303" s="9">
        <f t="shared" si="103"/>
        <v>1963180479.31</v>
      </c>
      <c r="AI303" s="9">
        <f t="shared" si="104"/>
        <v>1487324145.6</v>
      </c>
      <c r="AJ303" s="12">
        <f t="shared" si="105"/>
        <v>5139902827.42</v>
      </c>
      <c r="AK303" s="16">
        <f t="shared" si="106"/>
        <v>0.23388844232783</v>
      </c>
      <c r="AL303" s="9">
        <f t="shared" si="107"/>
        <v>3149316154.85</v>
      </c>
      <c r="AM303" s="16">
        <f t="shared" si="108"/>
        <v>0.00414673933660642</v>
      </c>
      <c r="AN303" s="16">
        <f t="shared" si="109"/>
        <v>0.0397696627471406</v>
      </c>
      <c r="AO303" s="16">
        <f t="shared" si="110"/>
        <v>0.0503163066870255</v>
      </c>
      <c r="AP303" s="16">
        <f t="shared" si="111"/>
        <v>0.0473257027491675</v>
      </c>
      <c r="AQ303" s="12">
        <f t="shared" si="112"/>
        <v>1990586672.57</v>
      </c>
      <c r="AR303" s="12">
        <f t="shared" si="113"/>
        <v>1340664825.42</v>
      </c>
      <c r="AS303" s="12">
        <f>AR303-VLOOKUP(A303,[1]选股结果!$A$2:$BJ$3005,48,FALSE)*0.08</f>
        <v>195571447.9736</v>
      </c>
      <c r="AT303" s="12">
        <f t="shared" si="94"/>
        <v>1514730338.86</v>
      </c>
      <c r="AU303" s="12">
        <f t="shared" si="95"/>
        <v>1816521159.13</v>
      </c>
      <c r="AV303" s="12">
        <f t="shared" si="96"/>
        <v>1789545728.12</v>
      </c>
      <c r="AW303" s="12">
        <f t="shared" si="97"/>
        <v>1971863461.22</v>
      </c>
      <c r="AX303" s="12">
        <f t="shared" si="98"/>
        <v>110544597.01</v>
      </c>
      <c r="AY303" s="21">
        <f t="shared" si="99"/>
        <v>19946840444.88</v>
      </c>
    </row>
    <row r="304" spans="1:51">
      <c r="A304" s="5" t="s">
        <v>655</v>
      </c>
      <c r="B304" s="5" t="s">
        <v>656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100"/>
        <v>21942196247.29</v>
      </c>
      <c r="AF304" s="9">
        <f t="shared" si="101"/>
        <v>12748167104.04</v>
      </c>
      <c r="AG304" s="9">
        <f t="shared" si="102"/>
        <v>9679226995.03</v>
      </c>
      <c r="AH304" s="9">
        <f t="shared" si="103"/>
        <v>9653539243.81</v>
      </c>
      <c r="AI304" s="9">
        <f t="shared" si="104"/>
        <v>7150407097.82</v>
      </c>
      <c r="AJ304" s="12">
        <f t="shared" si="105"/>
        <v>16441825716.84</v>
      </c>
      <c r="AK304" s="16">
        <f t="shared" si="106"/>
        <v>0.749324522100684</v>
      </c>
      <c r="AL304" s="9">
        <f t="shared" si="107"/>
        <v>7401675152.56</v>
      </c>
      <c r="AM304" s="16">
        <f t="shared" si="108"/>
        <v>0.166115662308424</v>
      </c>
      <c r="AN304" s="16">
        <f t="shared" si="109"/>
        <v>0.100385277538571</v>
      </c>
      <c r="AO304" s="16">
        <f t="shared" si="110"/>
        <v>0.0618308898908678</v>
      </c>
      <c r="AP304" s="16">
        <f t="shared" si="111"/>
        <v>0.00781541774794671</v>
      </c>
      <c r="AQ304" s="12">
        <f t="shared" si="112"/>
        <v>9040150564.28</v>
      </c>
      <c r="AR304" s="12">
        <f t="shared" si="113"/>
        <v>6665030717.02</v>
      </c>
      <c r="AS304" s="12">
        <f>AR304-VLOOKUP(A304,[1]选股结果!$A$2:$BJ$3005,48,FALSE)*0.08</f>
        <v>3293649411.78</v>
      </c>
      <c r="AT304" s="12">
        <f t="shared" si="94"/>
        <v>6537018418.29</v>
      </c>
      <c r="AU304" s="12">
        <f t="shared" si="95"/>
        <v>9168162863.01</v>
      </c>
      <c r="AV304" s="12">
        <f t="shared" si="96"/>
        <v>9066846150.17</v>
      </c>
      <c r="AW304" s="12">
        <f t="shared" si="97"/>
        <v>9679226995.03</v>
      </c>
      <c r="AX304" s="12">
        <f t="shared" si="98"/>
        <v>488291231.84</v>
      </c>
      <c r="AY304" s="21">
        <f t="shared" si="99"/>
        <v>12876179402.77</v>
      </c>
    </row>
    <row r="305" spans="1:51">
      <c r="A305" s="5" t="s">
        <v>657</v>
      </c>
      <c r="B305" s="5" t="s">
        <v>658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100"/>
        <v>21917115191.74</v>
      </c>
      <c r="AF305" s="9">
        <f t="shared" si="101"/>
        <v>19987465578.62</v>
      </c>
      <c r="AG305" s="9">
        <f t="shared" si="102"/>
        <v>2220880747.62</v>
      </c>
      <c r="AH305" s="9">
        <f t="shared" si="103"/>
        <v>2216433721.01</v>
      </c>
      <c r="AI305" s="9">
        <f t="shared" si="104"/>
        <v>1993690986.54</v>
      </c>
      <c r="AJ305" s="12">
        <f t="shared" si="105"/>
        <v>3911463018.36</v>
      </c>
      <c r="AK305" s="16">
        <f t="shared" si="106"/>
        <v>0.178466143200914</v>
      </c>
      <c r="AL305" s="9">
        <f t="shared" si="107"/>
        <v>1861486396.51</v>
      </c>
      <c r="AM305" s="16">
        <f t="shared" si="108"/>
        <v>0.00263585824980161</v>
      </c>
      <c r="AN305" s="16">
        <f t="shared" si="109"/>
        <v>0.00663150080010421</v>
      </c>
      <c r="AO305" s="16">
        <f t="shared" si="110"/>
        <v>0.0338791745493879</v>
      </c>
      <c r="AP305" s="16">
        <f t="shared" si="111"/>
        <v>0.0392325266723086</v>
      </c>
      <c r="AQ305" s="12">
        <f t="shared" si="112"/>
        <v>2049976621.85</v>
      </c>
      <c r="AR305" s="12">
        <f t="shared" si="113"/>
        <v>1650931835.5</v>
      </c>
      <c r="AS305" s="12">
        <f>AR305-VLOOKUP(A305,[1]选股结果!$A$2:$BJ$3005,48,FALSE)*0.08</f>
        <v>29474422.9976001</v>
      </c>
      <c r="AT305" s="12">
        <f t="shared" si="94"/>
        <v>1827233887.38</v>
      </c>
      <c r="AU305" s="12">
        <f t="shared" si="95"/>
        <v>1873674569.97</v>
      </c>
      <c r="AV305" s="12">
        <f t="shared" si="96"/>
        <v>1828602077.67</v>
      </c>
      <c r="AW305" s="12">
        <f t="shared" si="97"/>
        <v>2220880747.62</v>
      </c>
      <c r="AX305" s="12">
        <f t="shared" si="98"/>
        <v>12950540.77</v>
      </c>
      <c r="AY305" s="21">
        <f t="shared" si="99"/>
        <v>19811163526.74</v>
      </c>
    </row>
    <row r="306" spans="1:51">
      <c r="A306" s="5" t="s">
        <v>659</v>
      </c>
      <c r="B306" s="5" t="s">
        <v>660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100"/>
        <v>21807178008.52</v>
      </c>
      <c r="AF306" s="9">
        <f t="shared" si="101"/>
        <v>20548675261.27</v>
      </c>
      <c r="AG306" s="9">
        <f t="shared" si="102"/>
        <v>1136405771.74</v>
      </c>
      <c r="AH306" s="9">
        <f t="shared" si="103"/>
        <v>1136740313.83</v>
      </c>
      <c r="AI306" s="9">
        <f t="shared" si="104"/>
        <v>1007870685.45</v>
      </c>
      <c r="AJ306" s="12">
        <f t="shared" si="105"/>
        <v>3347311163.1</v>
      </c>
      <c r="AK306" s="16">
        <f t="shared" si="106"/>
        <v>0.153495842597892</v>
      </c>
      <c r="AL306" s="9">
        <f t="shared" si="107"/>
        <v>1856941944.46</v>
      </c>
      <c r="AM306" s="16">
        <f t="shared" si="108"/>
        <v>0.00250264974123096</v>
      </c>
      <c r="AN306" s="16">
        <f t="shared" si="109"/>
        <v>0.0183690141417425</v>
      </c>
      <c r="AO306" s="16">
        <f t="shared" si="110"/>
        <v>0.0272121848406131</v>
      </c>
      <c r="AP306" s="16">
        <f t="shared" si="111"/>
        <v>0.0334394392949466</v>
      </c>
      <c r="AQ306" s="12">
        <f t="shared" si="112"/>
        <v>1490369218.64</v>
      </c>
      <c r="AR306" s="12">
        <f t="shared" si="113"/>
        <v>1050484028.07</v>
      </c>
      <c r="AS306" s="12">
        <f>AR306-VLOOKUP(A306,[1]选股结果!$A$2:$BJ$3005,48,FALSE)*0.08</f>
        <v>-62569792.1339999</v>
      </c>
      <c r="AT306" s="12">
        <f t="shared" si="94"/>
        <v>1361499590.26</v>
      </c>
      <c r="AU306" s="12">
        <f t="shared" si="95"/>
        <v>1179353656.45</v>
      </c>
      <c r="AV306" s="12">
        <f t="shared" si="96"/>
        <v>1150891929.87</v>
      </c>
      <c r="AW306" s="12">
        <f t="shared" si="97"/>
        <v>1136405771.74</v>
      </c>
      <c r="AX306" s="12">
        <f t="shared" si="98"/>
        <v>11643860.21</v>
      </c>
      <c r="AY306" s="21">
        <f t="shared" si="99"/>
        <v>20237659699.08</v>
      </c>
    </row>
    <row r="307" spans="1:51">
      <c r="A307" s="5" t="s">
        <v>661</v>
      </c>
      <c r="B307" s="5" t="s">
        <v>662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100"/>
        <v>21791777742.42</v>
      </c>
      <c r="AF307" s="9">
        <f t="shared" si="101"/>
        <v>17724255782.98</v>
      </c>
      <c r="AG307" s="9">
        <f t="shared" si="102"/>
        <v>4063417298.56</v>
      </c>
      <c r="AH307" s="9">
        <f t="shared" si="103"/>
        <v>4068005588.52</v>
      </c>
      <c r="AI307" s="9">
        <f t="shared" si="104"/>
        <v>3121050102.12</v>
      </c>
      <c r="AJ307" s="12">
        <f t="shared" si="105"/>
        <v>5333445569.98</v>
      </c>
      <c r="AK307" s="16">
        <f t="shared" si="106"/>
        <v>0.24474577673385</v>
      </c>
      <c r="AL307" s="9">
        <f t="shared" si="107"/>
        <v>618309349.42</v>
      </c>
      <c r="AM307" s="16">
        <f t="shared" si="108"/>
        <v>0.0156929557144071</v>
      </c>
      <c r="AN307" s="16">
        <f t="shared" si="109"/>
        <v>0.000173878976501493</v>
      </c>
      <c r="AO307" s="16">
        <f t="shared" si="110"/>
        <v>0.00914562815644189</v>
      </c>
      <c r="AP307" s="16">
        <f t="shared" si="111"/>
        <v>0.00357160435187867</v>
      </c>
      <c r="AQ307" s="12">
        <f t="shared" si="112"/>
        <v>4715136220.56</v>
      </c>
      <c r="AR307" s="12">
        <f t="shared" si="113"/>
        <v>3125154763</v>
      </c>
      <c r="AS307" s="12">
        <f>AR307-VLOOKUP(A307,[1]选股结果!$A$2:$BJ$3005,48,FALSE)*0.08</f>
        <v>1397228312.1672</v>
      </c>
      <c r="AT307" s="12">
        <f t="shared" si="94"/>
        <v>3768180734.16</v>
      </c>
      <c r="AU307" s="12">
        <f t="shared" si="95"/>
        <v>4072110249.4</v>
      </c>
      <c r="AV307" s="12">
        <f t="shared" si="96"/>
        <v>3959243797.42</v>
      </c>
      <c r="AW307" s="12">
        <f t="shared" si="97"/>
        <v>4063417298.56</v>
      </c>
      <c r="AX307" s="12">
        <f t="shared" si="98"/>
        <v>0</v>
      </c>
      <c r="AY307" s="21">
        <f t="shared" si="99"/>
        <v>17081229811.82</v>
      </c>
    </row>
    <row r="308" spans="1:51">
      <c r="A308" s="5" t="s">
        <v>663</v>
      </c>
      <c r="B308" s="5" t="s">
        <v>664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100"/>
        <v>21782339419.77</v>
      </c>
      <c r="AF308" s="9">
        <f t="shared" si="101"/>
        <v>115676214.25</v>
      </c>
      <c r="AG308" s="9">
        <f t="shared" si="102"/>
        <v>30014515827.67</v>
      </c>
      <c r="AH308" s="9">
        <f t="shared" si="103"/>
        <v>29990399233.07</v>
      </c>
      <c r="AI308" s="9">
        <f t="shared" si="104"/>
        <v>28333315227.74</v>
      </c>
      <c r="AJ308" s="12">
        <f t="shared" si="105"/>
        <v>21782339419.77</v>
      </c>
      <c r="AK308" s="16">
        <f t="shared" si="106"/>
        <v>1</v>
      </c>
      <c r="AL308" s="9">
        <f t="shared" si="107"/>
        <v>138166650.45</v>
      </c>
      <c r="AM308" s="16">
        <f t="shared" si="108"/>
        <v>0.00531055053457713</v>
      </c>
      <c r="AN308" s="16">
        <f t="shared" si="109"/>
        <v>0</v>
      </c>
      <c r="AO308" s="16">
        <f t="shared" si="110"/>
        <v>0</v>
      </c>
      <c r="AP308" s="16">
        <f t="shared" si="111"/>
        <v>0</v>
      </c>
      <c r="AQ308" s="12">
        <f t="shared" si="112"/>
        <v>21644172769.32</v>
      </c>
      <c r="AR308" s="12">
        <f t="shared" si="113"/>
        <v>19987088763.99</v>
      </c>
      <c r="AS308" s="12">
        <f>AR308-VLOOKUP(A308,[1]选股结果!$A$2:$BJ$3005,48,FALSE)*0.08</f>
        <v>11217068800.1116</v>
      </c>
      <c r="AT308" s="12">
        <f t="shared" si="94"/>
        <v>19987088763.99</v>
      </c>
      <c r="AU308" s="12">
        <f t="shared" si="95"/>
        <v>21644172769.32</v>
      </c>
      <c r="AV308" s="12">
        <f t="shared" si="96"/>
        <v>21368679796.82</v>
      </c>
      <c r="AW308" s="12">
        <f t="shared" si="97"/>
        <v>30014515827.67</v>
      </c>
      <c r="AX308" s="12">
        <f t="shared" si="98"/>
        <v>7353941712.95</v>
      </c>
      <c r="AY308" s="21">
        <f t="shared" si="99"/>
        <v>115676214.25</v>
      </c>
    </row>
    <row r="309" spans="1:51">
      <c r="A309" s="5" t="s">
        <v>665</v>
      </c>
      <c r="B309" s="5" t="s">
        <v>666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100"/>
        <v>21763305738.81</v>
      </c>
      <c r="AF309" s="9">
        <f t="shared" si="101"/>
        <v>21433147638.23</v>
      </c>
      <c r="AG309" s="9">
        <f t="shared" si="102"/>
        <v>107428953.410002</v>
      </c>
      <c r="AH309" s="9">
        <f t="shared" si="103"/>
        <v>78471853.160002</v>
      </c>
      <c r="AI309" s="9">
        <f t="shared" si="104"/>
        <v>-41218808.749998</v>
      </c>
      <c r="AJ309" s="12">
        <f t="shared" si="105"/>
        <v>1267201882.2</v>
      </c>
      <c r="AK309" s="16">
        <f t="shared" si="106"/>
        <v>0.0582265349486971</v>
      </c>
      <c r="AL309" s="9">
        <f t="shared" si="107"/>
        <v>1050708258.94</v>
      </c>
      <c r="AM309" s="16">
        <f t="shared" si="108"/>
        <v>0.001354549380218</v>
      </c>
      <c r="AN309" s="16">
        <f t="shared" si="109"/>
        <v>0.0211478267990902</v>
      </c>
      <c r="AO309" s="16">
        <f t="shared" si="110"/>
        <v>0.0140847519691538</v>
      </c>
      <c r="AP309" s="16">
        <f t="shared" si="111"/>
        <v>0.00311443961608868</v>
      </c>
      <c r="AQ309" s="12">
        <f t="shared" si="112"/>
        <v>216493623.260001</v>
      </c>
      <c r="AR309" s="12">
        <f t="shared" si="113"/>
        <v>23796537.3000008</v>
      </c>
      <c r="AS309" s="12">
        <f>AR309-VLOOKUP(A309,[1]选股结果!$A$2:$BJ$3005,48,FALSE)*0.08</f>
        <v>-493323599.648799</v>
      </c>
      <c r="AT309" s="12">
        <f t="shared" si="94"/>
        <v>96802961.3500008</v>
      </c>
      <c r="AU309" s="12">
        <f t="shared" si="95"/>
        <v>143487199.210001</v>
      </c>
      <c r="AV309" s="12">
        <f t="shared" si="96"/>
        <v>139124495.740001</v>
      </c>
      <c r="AW309" s="12">
        <f t="shared" si="97"/>
        <v>107428953.410002</v>
      </c>
      <c r="AX309" s="12">
        <f t="shared" si="98"/>
        <v>10547963.98</v>
      </c>
      <c r="AY309" s="21">
        <f t="shared" si="99"/>
        <v>21360141214.18</v>
      </c>
    </row>
    <row r="310" spans="1:51">
      <c r="A310" s="5" t="s">
        <v>667</v>
      </c>
      <c r="B310" s="5" t="s">
        <v>668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100"/>
        <v>21685972888</v>
      </c>
      <c r="AF310" s="9">
        <f t="shared" si="101"/>
        <v>93559336</v>
      </c>
      <c r="AG310" s="9">
        <f t="shared" si="102"/>
        <v>33005769888</v>
      </c>
      <c r="AH310" s="9">
        <f t="shared" si="103"/>
        <v>32958463194</v>
      </c>
      <c r="AI310" s="9">
        <f t="shared" si="104"/>
        <v>31433299650</v>
      </c>
      <c r="AJ310" s="12">
        <f t="shared" si="105"/>
        <v>21685972888</v>
      </c>
      <c r="AK310" s="16">
        <f t="shared" si="106"/>
        <v>1</v>
      </c>
      <c r="AL310" s="9">
        <f t="shared" si="107"/>
        <v>140866030</v>
      </c>
      <c r="AM310" s="16">
        <f t="shared" si="108"/>
        <v>0.00431427893427697</v>
      </c>
      <c r="AN310" s="16">
        <f t="shared" si="109"/>
        <v>0</v>
      </c>
      <c r="AO310" s="16">
        <f t="shared" si="110"/>
        <v>0</v>
      </c>
      <c r="AP310" s="16">
        <f t="shared" si="111"/>
        <v>0</v>
      </c>
      <c r="AQ310" s="12">
        <f t="shared" si="112"/>
        <v>21545106858</v>
      </c>
      <c r="AR310" s="12">
        <f t="shared" si="113"/>
        <v>20019943314</v>
      </c>
      <c r="AS310" s="12">
        <f>AR310-VLOOKUP(A310,[1]选股结果!$A$2:$BJ$3005,48,FALSE)*0.08</f>
        <v>13514250539.44</v>
      </c>
      <c r="AT310" s="12">
        <f t="shared" si="94"/>
        <v>20019943314</v>
      </c>
      <c r="AU310" s="12">
        <f t="shared" si="95"/>
        <v>21545106858</v>
      </c>
      <c r="AV310" s="12">
        <f t="shared" si="96"/>
        <v>21885420128</v>
      </c>
      <c r="AW310" s="12">
        <f t="shared" si="97"/>
        <v>33005769888</v>
      </c>
      <c r="AX310" s="12">
        <f t="shared" si="98"/>
        <v>11023197902</v>
      </c>
      <c r="AY310" s="21">
        <f t="shared" si="99"/>
        <v>93559336</v>
      </c>
    </row>
    <row r="311" spans="1:51">
      <c r="A311" s="5" t="s">
        <v>669</v>
      </c>
      <c r="B311" s="5" t="s">
        <v>670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100"/>
        <v>21628516375.83</v>
      </c>
      <c r="AF311" s="9">
        <f t="shared" si="101"/>
        <v>20489470695.53</v>
      </c>
      <c r="AG311" s="9">
        <f t="shared" si="102"/>
        <v>1041368947.45</v>
      </c>
      <c r="AH311" s="9">
        <f t="shared" si="103"/>
        <v>1042413093.96</v>
      </c>
      <c r="AI311" s="9">
        <f t="shared" si="104"/>
        <v>1119755567.77</v>
      </c>
      <c r="AJ311" s="12">
        <f t="shared" si="105"/>
        <v>3737934264.94</v>
      </c>
      <c r="AK311" s="16">
        <f t="shared" si="106"/>
        <v>0.172824349113338</v>
      </c>
      <c r="AL311" s="9">
        <f t="shared" si="107"/>
        <v>2577070922.83</v>
      </c>
      <c r="AM311" s="16">
        <f t="shared" si="108"/>
        <v>0.00397009192946573</v>
      </c>
      <c r="AN311" s="16">
        <f t="shared" si="109"/>
        <v>0.0108343648486156</v>
      </c>
      <c r="AO311" s="16">
        <f t="shared" si="110"/>
        <v>0.0391621479398628</v>
      </c>
      <c r="AP311" s="16">
        <f t="shared" si="111"/>
        <v>0.0565435494288761</v>
      </c>
      <c r="AQ311" s="12">
        <f t="shared" si="112"/>
        <v>1160863342.11</v>
      </c>
      <c r="AR311" s="12">
        <f t="shared" si="113"/>
        <v>1029487909.94</v>
      </c>
      <c r="AS311" s="12">
        <f>AR311-VLOOKUP(A311,[1]选股结果!$A$2:$BJ$3005,48,FALSE)*0.08</f>
        <v>-244171093.0752</v>
      </c>
      <c r="AT311" s="12">
        <f t="shared" si="94"/>
        <v>1238205815.92</v>
      </c>
      <c r="AU311" s="12">
        <f t="shared" si="95"/>
        <v>952145436.130002</v>
      </c>
      <c r="AV311" s="12">
        <f t="shared" si="96"/>
        <v>927592920.450002</v>
      </c>
      <c r="AW311" s="12">
        <f t="shared" si="97"/>
        <v>1041368947.45</v>
      </c>
      <c r="AX311" s="12">
        <f t="shared" si="98"/>
        <v>131254352.98</v>
      </c>
      <c r="AY311" s="21">
        <f t="shared" si="99"/>
        <v>20280752789.55</v>
      </c>
    </row>
    <row r="312" spans="1:51">
      <c r="A312" s="5" t="s">
        <v>671</v>
      </c>
      <c r="B312" s="5" t="s">
        <v>672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100"/>
        <v>21485105535.26</v>
      </c>
      <c r="AF312" s="9">
        <f t="shared" si="101"/>
        <v>19336098032.94</v>
      </c>
      <c r="AG312" s="9">
        <f t="shared" si="102"/>
        <v>1699398526.17</v>
      </c>
      <c r="AH312" s="9">
        <f t="shared" si="103"/>
        <v>1696863279.55</v>
      </c>
      <c r="AI312" s="9">
        <f t="shared" si="104"/>
        <v>1709390411.99</v>
      </c>
      <c r="AJ312" s="12">
        <f t="shared" si="105"/>
        <v>8716977891.59</v>
      </c>
      <c r="AK312" s="16">
        <f t="shared" si="106"/>
        <v>0.405721902426043</v>
      </c>
      <c r="AL312" s="9">
        <f t="shared" si="107"/>
        <v>6513120556.41</v>
      </c>
      <c r="AM312" s="16">
        <f t="shared" si="108"/>
        <v>0.00604913792425676</v>
      </c>
      <c r="AN312" s="16">
        <f t="shared" si="109"/>
        <v>0.15527546693941</v>
      </c>
      <c r="AO312" s="16">
        <f t="shared" si="110"/>
        <v>0.0299965208293868</v>
      </c>
      <c r="AP312" s="16">
        <f t="shared" si="111"/>
        <v>0.110039428075418</v>
      </c>
      <c r="AQ312" s="12">
        <f t="shared" si="112"/>
        <v>2203857335.18</v>
      </c>
      <c r="AR312" s="12">
        <f t="shared" si="113"/>
        <v>2123177380.23</v>
      </c>
      <c r="AS312" s="12">
        <f>AR312-VLOOKUP(A312,[1]选股结果!$A$2:$BJ$3005,48,FALSE)*0.08</f>
        <v>310447733.694</v>
      </c>
      <c r="AT312" s="12">
        <f t="shared" si="94"/>
        <v>2216384467.62</v>
      </c>
      <c r="AU312" s="12">
        <f t="shared" si="95"/>
        <v>2110650247.79</v>
      </c>
      <c r="AV312" s="12">
        <f t="shared" si="96"/>
        <v>1728169302.75</v>
      </c>
      <c r="AW312" s="12">
        <f t="shared" si="97"/>
        <v>1699398526.17</v>
      </c>
      <c r="AX312" s="12">
        <f t="shared" si="98"/>
        <v>202715741.97</v>
      </c>
      <c r="AY312" s="21">
        <f t="shared" si="99"/>
        <v>19242890945.55</v>
      </c>
    </row>
    <row r="313" spans="1:51">
      <c r="A313" s="5" t="s">
        <v>673</v>
      </c>
      <c r="B313" s="5" t="s">
        <v>674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100"/>
        <v>21446451041.6</v>
      </c>
      <c r="AF313" s="9">
        <f t="shared" si="101"/>
        <v>20269055921.11</v>
      </c>
      <c r="AG313" s="9">
        <f t="shared" si="102"/>
        <v>1184326904</v>
      </c>
      <c r="AH313" s="9">
        <f t="shared" si="103"/>
        <v>1210316263.99</v>
      </c>
      <c r="AI313" s="9">
        <f t="shared" si="104"/>
        <v>938607224.23</v>
      </c>
      <c r="AJ313" s="12">
        <f t="shared" si="105"/>
        <v>1896959323.89</v>
      </c>
      <c r="AK313" s="16">
        <f t="shared" si="106"/>
        <v>0.0884509665590097</v>
      </c>
      <c r="AL313" s="9">
        <f t="shared" si="107"/>
        <v>334599540.11</v>
      </c>
      <c r="AM313" s="16">
        <f t="shared" si="108"/>
        <v>0.00227507617112765</v>
      </c>
      <c r="AN313" s="16">
        <f t="shared" si="109"/>
        <v>0.00388565870401385</v>
      </c>
      <c r="AO313" s="16">
        <f t="shared" si="110"/>
        <v>0.00798304875048581</v>
      </c>
      <c r="AP313" s="16">
        <f t="shared" si="111"/>
        <v>0.00266700477710986</v>
      </c>
      <c r="AQ313" s="12">
        <f t="shared" si="112"/>
        <v>1562359783.78</v>
      </c>
      <c r="AR313" s="12">
        <f t="shared" si="113"/>
        <v>931618291.069999</v>
      </c>
      <c r="AS313" s="12">
        <f>AR313-VLOOKUP(A313,[1]选股结果!$A$2:$BJ$3005,48,FALSE)*0.08</f>
        <v>58148724.453199</v>
      </c>
      <c r="AT313" s="12">
        <f t="shared" si="94"/>
        <v>1290650744.02</v>
      </c>
      <c r="AU313" s="12">
        <f t="shared" si="95"/>
        <v>1203327330.83</v>
      </c>
      <c r="AV313" s="12">
        <f t="shared" si="96"/>
        <v>1204540079.19</v>
      </c>
      <c r="AW313" s="12">
        <f t="shared" si="97"/>
        <v>1184326904</v>
      </c>
      <c r="AX313" s="12">
        <f t="shared" si="98"/>
        <v>19620436.65</v>
      </c>
      <c r="AY313" s="21">
        <f t="shared" si="99"/>
        <v>19910023468.16</v>
      </c>
    </row>
    <row r="314" spans="1:51">
      <c r="A314" s="5" t="s">
        <v>675</v>
      </c>
      <c r="B314" s="5" t="s">
        <v>676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100"/>
        <v>21155798419</v>
      </c>
      <c r="AF314" s="9">
        <f t="shared" si="101"/>
        <v>21311105525</v>
      </c>
      <c r="AG314" s="9">
        <f t="shared" si="102"/>
        <v>682315524</v>
      </c>
      <c r="AH314" s="9">
        <f t="shared" si="103"/>
        <v>670054731</v>
      </c>
      <c r="AI314" s="9">
        <f t="shared" si="104"/>
        <v>583383169</v>
      </c>
      <c r="AJ314" s="12">
        <f t="shared" si="105"/>
        <v>1662586809</v>
      </c>
      <c r="AK314" s="16">
        <f t="shared" si="106"/>
        <v>0.0785877600113089</v>
      </c>
      <c r="AL314" s="9">
        <f t="shared" si="107"/>
        <v>1591936364</v>
      </c>
      <c r="AM314" s="16">
        <f t="shared" si="108"/>
        <v>0.00529750127035373</v>
      </c>
      <c r="AN314" s="16">
        <f t="shared" si="109"/>
        <v>0.0267355564085931</v>
      </c>
      <c r="AO314" s="16">
        <f t="shared" si="110"/>
        <v>0.042638411282548</v>
      </c>
      <c r="AP314" s="16">
        <f t="shared" si="111"/>
        <v>0</v>
      </c>
      <c r="AQ314" s="12">
        <f t="shared" si="112"/>
        <v>70650445</v>
      </c>
      <c r="AR314" s="12">
        <f t="shared" si="113"/>
        <v>-254180487</v>
      </c>
      <c r="AS314" s="12">
        <f>AR314-VLOOKUP(A314,[1]选股结果!$A$2:$BJ$3005,48,FALSE)*0.08</f>
        <v>-1175587794.2</v>
      </c>
      <c r="AT314" s="12">
        <f t="shared" si="94"/>
        <v>-16021117</v>
      </c>
      <c r="AU314" s="12">
        <f t="shared" si="95"/>
        <v>-167508925</v>
      </c>
      <c r="AV314" s="12">
        <f t="shared" si="96"/>
        <v>-132110254</v>
      </c>
      <c r="AW314" s="12">
        <f t="shared" si="97"/>
        <v>682315524</v>
      </c>
      <c r="AX314" s="12">
        <f t="shared" si="98"/>
        <v>774719888</v>
      </c>
      <c r="AY314" s="21">
        <f t="shared" si="99"/>
        <v>21072946155</v>
      </c>
    </row>
    <row r="315" spans="1:51">
      <c r="A315" s="5" t="s">
        <v>677</v>
      </c>
      <c r="B315" s="5" t="s">
        <v>678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100"/>
        <v>21015503825.54</v>
      </c>
      <c r="AF315" s="9">
        <f t="shared" si="101"/>
        <v>13988633517.15</v>
      </c>
      <c r="AG315" s="9">
        <f t="shared" si="102"/>
        <v>7042754633.18</v>
      </c>
      <c r="AH315" s="9">
        <f t="shared" si="103"/>
        <v>7023895626.75</v>
      </c>
      <c r="AI315" s="9">
        <f t="shared" si="104"/>
        <v>6055383486.2</v>
      </c>
      <c r="AJ315" s="12">
        <f t="shared" si="105"/>
        <v>8229054822.48</v>
      </c>
      <c r="AK315" s="16">
        <f t="shared" si="106"/>
        <v>0.391570665675847</v>
      </c>
      <c r="AL315" s="9">
        <f t="shared" si="107"/>
        <v>1207684408.44</v>
      </c>
      <c r="AM315" s="16">
        <f t="shared" si="108"/>
        <v>0.00658510226063752</v>
      </c>
      <c r="AN315" s="16">
        <f t="shared" si="109"/>
        <v>0.00497449134305081</v>
      </c>
      <c r="AO315" s="16">
        <f t="shared" si="110"/>
        <v>0.013504613759252</v>
      </c>
      <c r="AP315" s="16">
        <f t="shared" si="111"/>
        <v>0.0314617752516819</v>
      </c>
      <c r="AQ315" s="12">
        <f t="shared" si="112"/>
        <v>7021370414.04</v>
      </c>
      <c r="AR315" s="12">
        <f t="shared" si="113"/>
        <v>6038595763.28</v>
      </c>
      <c r="AS315" s="12">
        <f>AR315-VLOOKUP(A315,[1]选股结果!$A$2:$BJ$3005,48,FALSE)*0.08</f>
        <v>4660306044.8632</v>
      </c>
      <c r="AT315" s="12">
        <f t="shared" si="94"/>
        <v>6052858273.49</v>
      </c>
      <c r="AU315" s="12">
        <f t="shared" si="95"/>
        <v>7007107903.83</v>
      </c>
      <c r="AV315" s="12">
        <f t="shared" si="96"/>
        <v>6899644732.44</v>
      </c>
      <c r="AW315" s="12">
        <f t="shared" si="97"/>
        <v>7042754633.18</v>
      </c>
      <c r="AX315" s="12">
        <f t="shared" si="98"/>
        <v>5862177.77</v>
      </c>
      <c r="AY315" s="21">
        <f t="shared" si="99"/>
        <v>13974371006.94</v>
      </c>
    </row>
    <row r="316" spans="1:51">
      <c r="A316" s="5" t="s">
        <v>679</v>
      </c>
      <c r="B316" s="5" t="s">
        <v>680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100"/>
        <v>21013504972.84</v>
      </c>
      <c r="AF316" s="9">
        <f t="shared" si="101"/>
        <v>19201794695.42</v>
      </c>
      <c r="AG316" s="9">
        <f t="shared" si="102"/>
        <v>1775144386.5</v>
      </c>
      <c r="AH316" s="9">
        <f t="shared" si="103"/>
        <v>1780858766.76</v>
      </c>
      <c r="AI316" s="9">
        <f t="shared" si="104"/>
        <v>1503959588.19</v>
      </c>
      <c r="AJ316" s="12">
        <f t="shared" si="105"/>
        <v>4229074370.7</v>
      </c>
      <c r="AK316" s="16">
        <f t="shared" si="106"/>
        <v>0.20125506792732</v>
      </c>
      <c r="AL316" s="9">
        <f t="shared" si="107"/>
        <v>2492874710.84</v>
      </c>
      <c r="AM316" s="16">
        <f t="shared" si="108"/>
        <v>0.00487281225251787</v>
      </c>
      <c r="AN316" s="16">
        <f t="shared" si="109"/>
        <v>0.0111141168135377</v>
      </c>
      <c r="AO316" s="16">
        <f t="shared" si="110"/>
        <v>0.0415269665506955</v>
      </c>
      <c r="AP316" s="16">
        <f t="shared" si="111"/>
        <v>0.0564981142029608</v>
      </c>
      <c r="AQ316" s="12">
        <f t="shared" si="112"/>
        <v>1736199659.86</v>
      </c>
      <c r="AR316" s="12">
        <f t="shared" si="113"/>
        <v>1437728323.32</v>
      </c>
      <c r="AS316" s="12">
        <f>AR316-VLOOKUP(A316,[1]选股结果!$A$2:$BJ$3005,48,FALSE)*0.08</f>
        <v>-348021528.1248</v>
      </c>
      <c r="AT316" s="12">
        <f t="shared" si="94"/>
        <v>1459300481.29</v>
      </c>
      <c r="AU316" s="12">
        <f t="shared" si="95"/>
        <v>1714627501.89</v>
      </c>
      <c r="AV316" s="12">
        <f t="shared" si="96"/>
        <v>1707597231.28</v>
      </c>
      <c r="AW316" s="12">
        <f t="shared" si="97"/>
        <v>1775144386.5</v>
      </c>
      <c r="AX316" s="12">
        <f t="shared" si="98"/>
        <v>64812313.33</v>
      </c>
      <c r="AY316" s="21">
        <f t="shared" si="99"/>
        <v>19180222537.45</v>
      </c>
    </row>
    <row r="317" spans="1:51">
      <c r="A317" s="5" t="s">
        <v>681</v>
      </c>
      <c r="B317" s="5" t="s">
        <v>682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100"/>
        <v>21012318680.6</v>
      </c>
      <c r="AF317" s="9">
        <f t="shared" si="101"/>
        <v>20540866753.04</v>
      </c>
      <c r="AG317" s="9">
        <f t="shared" si="102"/>
        <v>577798450.239998</v>
      </c>
      <c r="AH317" s="9">
        <f t="shared" si="103"/>
        <v>604377817.699998</v>
      </c>
      <c r="AI317" s="9">
        <f t="shared" si="104"/>
        <v>556415547.369998</v>
      </c>
      <c r="AJ317" s="12">
        <f t="shared" si="105"/>
        <v>2273374695.94</v>
      </c>
      <c r="AK317" s="16">
        <f t="shared" si="106"/>
        <v>0.108192471782704</v>
      </c>
      <c r="AL317" s="9">
        <f t="shared" si="107"/>
        <v>1713866258</v>
      </c>
      <c r="AM317" s="16">
        <f t="shared" si="108"/>
        <v>0.00575682053555005</v>
      </c>
      <c r="AN317" s="16">
        <f t="shared" si="109"/>
        <v>0.0459645390083348</v>
      </c>
      <c r="AO317" s="16">
        <f t="shared" si="110"/>
        <v>0.0212870256047929</v>
      </c>
      <c r="AP317" s="16">
        <f t="shared" si="111"/>
        <v>0.0171576658825786</v>
      </c>
      <c r="AQ317" s="12">
        <f t="shared" si="112"/>
        <v>559508437.939999</v>
      </c>
      <c r="AR317" s="12">
        <f t="shared" si="113"/>
        <v>604221197.669999</v>
      </c>
      <c r="AS317" s="12">
        <f>AR317-VLOOKUP(A317,[1]选股结果!$A$2:$BJ$3005,48,FALSE)*0.08</f>
        <v>23863580.829199</v>
      </c>
      <c r="AT317" s="12">
        <f t="shared" si="94"/>
        <v>511546167.609999</v>
      </c>
      <c r="AU317" s="12">
        <f t="shared" si="95"/>
        <v>652183467.999999</v>
      </c>
      <c r="AV317" s="12">
        <f t="shared" si="96"/>
        <v>415782511.339999</v>
      </c>
      <c r="AW317" s="12">
        <f t="shared" si="97"/>
        <v>577798450.239998</v>
      </c>
      <c r="AX317" s="12">
        <f t="shared" si="98"/>
        <v>5825630.77</v>
      </c>
      <c r="AY317" s="21">
        <f t="shared" si="99"/>
        <v>20633541783.1</v>
      </c>
    </row>
    <row r="318" spans="1:51">
      <c r="A318" s="5" t="s">
        <v>683</v>
      </c>
      <c r="B318" s="5" t="s">
        <v>684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100"/>
        <v>20610694485.2</v>
      </c>
      <c r="AF318" s="9">
        <f t="shared" si="101"/>
        <v>116600269.53</v>
      </c>
      <c r="AG318" s="9">
        <f t="shared" si="102"/>
        <v>26070143051.06</v>
      </c>
      <c r="AH318" s="9">
        <f t="shared" si="103"/>
        <v>26054227172.27</v>
      </c>
      <c r="AI318" s="9">
        <f t="shared" si="104"/>
        <v>24114770073.84</v>
      </c>
      <c r="AJ318" s="12">
        <f t="shared" si="105"/>
        <v>20610694485.2</v>
      </c>
      <c r="AK318" s="16">
        <f t="shared" si="106"/>
        <v>1</v>
      </c>
      <c r="AL318" s="9">
        <f t="shared" si="107"/>
        <v>153720137.66</v>
      </c>
      <c r="AM318" s="16">
        <f t="shared" si="108"/>
        <v>0.00565727028818595</v>
      </c>
      <c r="AN318" s="16">
        <f t="shared" si="109"/>
        <v>0</v>
      </c>
      <c r="AO318" s="16">
        <f t="shared" si="110"/>
        <v>0</v>
      </c>
      <c r="AP318" s="16">
        <f t="shared" si="111"/>
        <v>0</v>
      </c>
      <c r="AQ318" s="12">
        <f t="shared" si="112"/>
        <v>20456974347.54</v>
      </c>
      <c r="AR318" s="12">
        <f t="shared" si="113"/>
        <v>18517517249.11</v>
      </c>
      <c r="AS318" s="12">
        <f>AR318-VLOOKUP(A318,[1]选股结果!$A$2:$BJ$3005,48,FALSE)*0.08</f>
        <v>12371520103.5236</v>
      </c>
      <c r="AT318" s="12">
        <f t="shared" si="94"/>
        <v>18517517249.11</v>
      </c>
      <c r="AU318" s="12">
        <f t="shared" si="95"/>
        <v>20456974347.54</v>
      </c>
      <c r="AV318" s="12">
        <f t="shared" si="96"/>
        <v>20559036201.87</v>
      </c>
      <c r="AW318" s="12">
        <f t="shared" si="97"/>
        <v>26070143051.06</v>
      </c>
      <c r="AX318" s="12">
        <f t="shared" si="98"/>
        <v>5509302212.94</v>
      </c>
      <c r="AY318" s="21">
        <f t="shared" si="99"/>
        <v>116600269.53</v>
      </c>
    </row>
    <row r="319" spans="1:51">
      <c r="A319" s="5" t="s">
        <v>685</v>
      </c>
      <c r="B319" s="5" t="s">
        <v>686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100"/>
        <v>20571694048.53</v>
      </c>
      <c r="AF319" s="9">
        <f t="shared" si="101"/>
        <v>18058058240.44</v>
      </c>
      <c r="AG319" s="9">
        <f t="shared" si="102"/>
        <v>3058470451.3</v>
      </c>
      <c r="AH319" s="9">
        <f t="shared" si="103"/>
        <v>3075959247.3</v>
      </c>
      <c r="AI319" s="9">
        <f t="shared" si="104"/>
        <v>2708986463.14</v>
      </c>
      <c r="AJ319" s="12">
        <f t="shared" si="105"/>
        <v>5187756746.04</v>
      </c>
      <c r="AK319" s="16">
        <f t="shared" si="106"/>
        <v>0.252179365189942</v>
      </c>
      <c r="AL319" s="9">
        <f t="shared" si="107"/>
        <v>1258197046.25</v>
      </c>
      <c r="AM319" s="16">
        <f t="shared" si="108"/>
        <v>0.00798561684236884</v>
      </c>
      <c r="AN319" s="16">
        <f t="shared" si="109"/>
        <v>0.00379576028526342</v>
      </c>
      <c r="AO319" s="16">
        <f t="shared" si="110"/>
        <v>0.0470516796733697</v>
      </c>
      <c r="AP319" s="16">
        <f t="shared" si="111"/>
        <v>0.00317928809779638</v>
      </c>
      <c r="AQ319" s="12">
        <f t="shared" si="112"/>
        <v>3929559699.79</v>
      </c>
      <c r="AR319" s="12">
        <f t="shared" si="113"/>
        <v>2164164964.17</v>
      </c>
      <c r="AS319" s="12">
        <f>AR319-VLOOKUP(A319,[1]选股结果!$A$2:$BJ$3005,48,FALSE)*0.08</f>
        <v>-1501703791.3612</v>
      </c>
      <c r="AT319" s="12">
        <f t="shared" si="94"/>
        <v>3562586915.63</v>
      </c>
      <c r="AU319" s="12">
        <f t="shared" si="95"/>
        <v>2531137748.33</v>
      </c>
      <c r="AV319" s="12">
        <f t="shared" si="96"/>
        <v>2432277251.64</v>
      </c>
      <c r="AW319" s="12">
        <f t="shared" si="97"/>
        <v>3058470451.3</v>
      </c>
      <c r="AX319" s="12">
        <f t="shared" si="98"/>
        <v>271080308.68</v>
      </c>
      <c r="AY319" s="21">
        <f t="shared" si="99"/>
        <v>16659636288.98</v>
      </c>
    </row>
    <row r="320" spans="1:51">
      <c r="A320" s="5" t="s">
        <v>687</v>
      </c>
      <c r="B320" s="5" t="s">
        <v>688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100"/>
        <v>20384571231.03</v>
      </c>
      <c r="AF320" s="9">
        <f t="shared" si="101"/>
        <v>17533452822.19</v>
      </c>
      <c r="AG320" s="9">
        <f t="shared" si="102"/>
        <v>2882634564.43</v>
      </c>
      <c r="AH320" s="9">
        <f t="shared" si="103"/>
        <v>2861628528.33</v>
      </c>
      <c r="AI320" s="9">
        <f t="shared" si="104"/>
        <v>2550017153.93</v>
      </c>
      <c r="AJ320" s="12">
        <f t="shared" si="105"/>
        <v>5270438265.63</v>
      </c>
      <c r="AK320" s="16">
        <f t="shared" si="106"/>
        <v>0.258550361736684</v>
      </c>
      <c r="AL320" s="9">
        <f t="shared" si="107"/>
        <v>2357949903.27</v>
      </c>
      <c r="AM320" s="16">
        <f t="shared" si="108"/>
        <v>0.00973819984880642</v>
      </c>
      <c r="AN320" s="16">
        <f t="shared" si="109"/>
        <v>0.0124910932226233</v>
      </c>
      <c r="AO320" s="16">
        <f t="shared" si="110"/>
        <v>0.0276249833929691</v>
      </c>
      <c r="AP320" s="16">
        <f t="shared" si="111"/>
        <v>0.0649033254855049</v>
      </c>
      <c r="AQ320" s="12">
        <f t="shared" si="112"/>
        <v>2912488362.36</v>
      </c>
      <c r="AR320" s="12">
        <f t="shared" si="113"/>
        <v>2520841642.42</v>
      </c>
      <c r="AS320" s="12">
        <f>AR320-VLOOKUP(A320,[1]选股结果!$A$2:$BJ$3005,48,FALSE)*0.08</f>
        <v>-877179750.2952</v>
      </c>
      <c r="AT320" s="12">
        <f t="shared" si="94"/>
        <v>2600876987.96</v>
      </c>
      <c r="AU320" s="12">
        <f t="shared" si="95"/>
        <v>2832453016.82</v>
      </c>
      <c r="AV320" s="12">
        <f t="shared" si="96"/>
        <v>2716441079.04</v>
      </c>
      <c r="AW320" s="12">
        <f t="shared" si="97"/>
        <v>2882634564.43</v>
      </c>
      <c r="AX320" s="12">
        <f t="shared" si="98"/>
        <v>245844.709999993</v>
      </c>
      <c r="AY320" s="21">
        <f t="shared" si="99"/>
        <v>17453417476.65</v>
      </c>
    </row>
    <row r="321" spans="1:51">
      <c r="A321" s="5" t="s">
        <v>689</v>
      </c>
      <c r="B321" s="5" t="s">
        <v>690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100"/>
        <v>20198968493.15</v>
      </c>
      <c r="AF321" s="9">
        <f t="shared" si="101"/>
        <v>15318853258.7</v>
      </c>
      <c r="AG321" s="9">
        <f t="shared" si="102"/>
        <v>4978724395.17</v>
      </c>
      <c r="AH321" s="9">
        <f t="shared" si="103"/>
        <v>4834510395.33</v>
      </c>
      <c r="AI321" s="9">
        <f t="shared" si="104"/>
        <v>4097578699.83</v>
      </c>
      <c r="AJ321" s="12">
        <f t="shared" si="105"/>
        <v>17470401189.1</v>
      </c>
      <c r="AK321" s="16">
        <f t="shared" si="106"/>
        <v>0.864915512642374</v>
      </c>
      <c r="AL321" s="9">
        <f t="shared" si="107"/>
        <v>12977448713.17</v>
      </c>
      <c r="AM321" s="16">
        <f t="shared" si="108"/>
        <v>0.00776737252069117</v>
      </c>
      <c r="AN321" s="16">
        <f t="shared" si="109"/>
        <v>0.346344585019401</v>
      </c>
      <c r="AO321" s="16">
        <f t="shared" si="110"/>
        <v>0.0761712904895007</v>
      </c>
      <c r="AP321" s="16">
        <f t="shared" si="111"/>
        <v>0.205057844644624</v>
      </c>
      <c r="AQ321" s="12">
        <f t="shared" si="112"/>
        <v>4492952475.93</v>
      </c>
      <c r="AR321" s="12">
        <f t="shared" si="113"/>
        <v>3998969539.11</v>
      </c>
      <c r="AS321" s="12">
        <f>AR321-VLOOKUP(A321,[1]选股结果!$A$2:$BJ$3005,48,FALSE)*0.08</f>
        <v>1259977674.7484</v>
      </c>
      <c r="AT321" s="12">
        <f t="shared" si="94"/>
        <v>3756020780.43</v>
      </c>
      <c r="AU321" s="12">
        <f t="shared" si="95"/>
        <v>4735901234.61</v>
      </c>
      <c r="AV321" s="12">
        <f t="shared" si="96"/>
        <v>4613358234.38</v>
      </c>
      <c r="AW321" s="12">
        <f t="shared" si="97"/>
        <v>4978724395.17</v>
      </c>
      <c r="AX321" s="12">
        <f t="shared" si="98"/>
        <v>122417402.11</v>
      </c>
      <c r="AY321" s="21">
        <f t="shared" si="99"/>
        <v>15561802017.38</v>
      </c>
    </row>
    <row r="322" spans="1:51">
      <c r="A322" s="5" t="s">
        <v>691</v>
      </c>
      <c r="B322" s="5" t="s">
        <v>692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100"/>
        <v>20106374507.84</v>
      </c>
      <c r="AF322" s="9">
        <f t="shared" si="101"/>
        <v>18696315996.1</v>
      </c>
      <c r="AG322" s="9">
        <f t="shared" si="102"/>
        <v>1507572592.31</v>
      </c>
      <c r="AH322" s="9">
        <f t="shared" si="103"/>
        <v>1517033859.32</v>
      </c>
      <c r="AI322" s="9">
        <f t="shared" si="104"/>
        <v>1380085279.92</v>
      </c>
      <c r="AJ322" s="12">
        <f t="shared" si="105"/>
        <v>3516557077.91</v>
      </c>
      <c r="AK322" s="16">
        <f t="shared" si="106"/>
        <v>0.17489762147516</v>
      </c>
      <c r="AL322" s="9">
        <f t="shared" si="107"/>
        <v>2135754816.63</v>
      </c>
      <c r="AM322" s="16">
        <f t="shared" si="108"/>
        <v>0.0057651527959355</v>
      </c>
      <c r="AN322" s="16">
        <f t="shared" si="109"/>
        <v>0.0195780905143544</v>
      </c>
      <c r="AO322" s="16">
        <f t="shared" si="110"/>
        <v>0.0397163890441125</v>
      </c>
      <c r="AP322" s="16">
        <f t="shared" si="111"/>
        <v>0.0422790711726041</v>
      </c>
      <c r="AQ322" s="12">
        <f t="shared" si="112"/>
        <v>1380802261.28</v>
      </c>
      <c r="AR322" s="12">
        <f t="shared" si="113"/>
        <v>1295547288.01</v>
      </c>
      <c r="AS322" s="12">
        <f>AR322-VLOOKUP(A322,[1]选股结果!$A$2:$BJ$3005,48,FALSE)*0.08</f>
        <v>-488919705.314</v>
      </c>
      <c r="AT322" s="12">
        <f t="shared" si="94"/>
        <v>1243853681.88</v>
      </c>
      <c r="AU322" s="12">
        <f t="shared" si="95"/>
        <v>1432495867.41</v>
      </c>
      <c r="AV322" s="12">
        <f t="shared" si="96"/>
        <v>1350657429.68</v>
      </c>
      <c r="AW322" s="12">
        <f t="shared" si="97"/>
        <v>1507572592.31</v>
      </c>
      <c r="AX322" s="12">
        <f t="shared" si="98"/>
        <v>-13015575.72</v>
      </c>
      <c r="AY322" s="21">
        <f t="shared" si="99"/>
        <v>18748009602.23</v>
      </c>
    </row>
    <row r="323" spans="1:51">
      <c r="A323" s="5" t="s">
        <v>693</v>
      </c>
      <c r="B323" s="5" t="s">
        <v>694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100"/>
        <v>20079162790.05</v>
      </c>
      <c r="AF323" s="9">
        <f t="shared" si="101"/>
        <v>18602113377.81</v>
      </c>
      <c r="AG323" s="9">
        <f t="shared" si="102"/>
        <v>1435356407.54</v>
      </c>
      <c r="AH323" s="9">
        <f t="shared" si="103"/>
        <v>1433655741.55</v>
      </c>
      <c r="AI323" s="9">
        <f t="shared" si="104"/>
        <v>1091372999.53</v>
      </c>
      <c r="AJ323" s="12">
        <f t="shared" si="105"/>
        <v>1879004015.4</v>
      </c>
      <c r="AK323" s="16">
        <f t="shared" si="106"/>
        <v>0.0935797988714508</v>
      </c>
      <c r="AL323" s="9">
        <f t="shared" si="107"/>
        <v>443766316.62</v>
      </c>
      <c r="AM323" s="16">
        <f t="shared" si="108"/>
        <v>0.00624429806416684</v>
      </c>
      <c r="AN323" s="16">
        <f t="shared" si="109"/>
        <v>0.00508068021743181</v>
      </c>
      <c r="AO323" s="16">
        <f t="shared" si="110"/>
        <v>0.0103303613840308</v>
      </c>
      <c r="AP323" s="16">
        <f t="shared" si="111"/>
        <v>0.000358309190738031</v>
      </c>
      <c r="AQ323" s="12">
        <f t="shared" si="112"/>
        <v>1435237698.78</v>
      </c>
      <c r="AR323" s="12">
        <f t="shared" si="113"/>
        <v>1133015992.59</v>
      </c>
      <c r="AS323" s="12">
        <f>AR323-VLOOKUP(A323,[1]选股结果!$A$2:$BJ$3005,48,FALSE)*0.08</f>
        <v>379339604.2676</v>
      </c>
      <c r="AT323" s="12">
        <f t="shared" ref="AT323:AT386" si="114">AQ323-AD323</f>
        <v>1092954956.76</v>
      </c>
      <c r="AU323" s="12">
        <f t="shared" ref="AU323:AU386" si="115">AQ323-S323</f>
        <v>1475298734.61</v>
      </c>
      <c r="AV323" s="12">
        <f t="shared" ref="AV323:AV386" si="116">AJ323-O323-P323-Q323-R323-X323-Y323+Z323-H323</f>
        <v>1360965501.42</v>
      </c>
      <c r="AW323" s="12">
        <f t="shared" ref="AW323:AW386" si="117">AG323</f>
        <v>1435356407.54</v>
      </c>
      <c r="AX323" s="12">
        <f t="shared" ref="AX323:AX386" si="118">T323-U323+V323+W323+AA323</f>
        <v>-9354510.52</v>
      </c>
      <c r="AY323" s="21">
        <f t="shared" ref="AY323:AY386" si="119">AF323-S323</f>
        <v>18642174413.64</v>
      </c>
    </row>
    <row r="324" spans="1:51">
      <c r="A324" s="5" t="s">
        <v>695</v>
      </c>
      <c r="B324" s="5" t="s">
        <v>696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100"/>
        <v>20018390442.35</v>
      </c>
      <c r="AF324" s="9">
        <f t="shared" si="101"/>
        <v>15174794281.43</v>
      </c>
      <c r="AG324" s="9">
        <f t="shared" si="102"/>
        <v>5029648041.42</v>
      </c>
      <c r="AH324" s="9">
        <f t="shared" si="103"/>
        <v>5032599666.44</v>
      </c>
      <c r="AI324" s="9">
        <f t="shared" si="104"/>
        <v>4229932865.33</v>
      </c>
      <c r="AJ324" s="12">
        <f t="shared" si="105"/>
        <v>6406787194.72</v>
      </c>
      <c r="AK324" s="16">
        <f t="shared" si="106"/>
        <v>0.320045071214421</v>
      </c>
      <c r="AL324" s="9">
        <f t="shared" si="107"/>
        <v>1231608718.06</v>
      </c>
      <c r="AM324" s="16">
        <f t="shared" si="108"/>
        <v>0.00277818750364384</v>
      </c>
      <c r="AN324" s="16">
        <f t="shared" si="109"/>
        <v>0.00267610625910597</v>
      </c>
      <c r="AO324" s="16">
        <f t="shared" si="110"/>
        <v>0.0175628385090449</v>
      </c>
      <c r="AP324" s="16">
        <f t="shared" si="111"/>
        <v>0.038654176749545</v>
      </c>
      <c r="AQ324" s="12">
        <f t="shared" si="112"/>
        <v>5175178476.66</v>
      </c>
      <c r="AR324" s="12">
        <f t="shared" si="113"/>
        <v>4043880984.83</v>
      </c>
      <c r="AS324" s="12">
        <f>AR324-VLOOKUP(A324,[1]选股结果!$A$2:$BJ$3005,48,FALSE)*0.08</f>
        <v>2626386033.234</v>
      </c>
      <c r="AT324" s="12">
        <f t="shared" si="114"/>
        <v>4372511675.55</v>
      </c>
      <c r="AU324" s="12">
        <f t="shared" si="115"/>
        <v>4846547785.94</v>
      </c>
      <c r="AV324" s="12">
        <f t="shared" si="116"/>
        <v>4781900021.63</v>
      </c>
      <c r="AW324" s="12">
        <f t="shared" si="117"/>
        <v>5029648041.42</v>
      </c>
      <c r="AX324" s="12">
        <f t="shared" si="118"/>
        <v>176078603.78</v>
      </c>
      <c r="AY324" s="21">
        <f t="shared" si="119"/>
        <v>14846163590.71</v>
      </c>
    </row>
    <row r="325" spans="1:51">
      <c r="A325" s="5" t="s">
        <v>697</v>
      </c>
      <c r="B325" s="5" t="s">
        <v>698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100"/>
        <v>19917742537.74</v>
      </c>
      <c r="AF325" s="9">
        <f t="shared" si="101"/>
        <v>19497444919.76</v>
      </c>
      <c r="AG325" s="9">
        <f t="shared" si="102"/>
        <v>419172743.040003</v>
      </c>
      <c r="AH325" s="9">
        <f t="shared" si="103"/>
        <v>407749861.850003</v>
      </c>
      <c r="AI325" s="9">
        <f t="shared" si="104"/>
        <v>304051207.490003</v>
      </c>
      <c r="AJ325" s="12">
        <f t="shared" si="105"/>
        <v>1298005922.23</v>
      </c>
      <c r="AK325" s="16">
        <f t="shared" si="106"/>
        <v>0.0651683251638859</v>
      </c>
      <c r="AL325" s="9">
        <f t="shared" si="107"/>
        <v>783290161.37</v>
      </c>
      <c r="AM325" s="16">
        <f t="shared" si="108"/>
        <v>0.00164500875578231</v>
      </c>
      <c r="AN325" s="16">
        <f t="shared" si="109"/>
        <v>0.0226984149641136</v>
      </c>
      <c r="AO325" s="16">
        <f t="shared" si="110"/>
        <v>0.0143383154721913</v>
      </c>
      <c r="AP325" s="16">
        <f t="shared" si="111"/>
        <v>7.10099569426648e-5</v>
      </c>
      <c r="AQ325" s="12">
        <f t="shared" si="112"/>
        <v>514715760.860003</v>
      </c>
      <c r="AR325" s="12">
        <f t="shared" si="113"/>
        <v>305176082.430003</v>
      </c>
      <c r="AS325" s="12">
        <f>AR325-VLOOKUP(A325,[1]选股结果!$A$2:$BJ$3005,48,FALSE)*0.08</f>
        <v>154353736.349203</v>
      </c>
      <c r="AT325" s="12">
        <f t="shared" si="114"/>
        <v>411017106.500003</v>
      </c>
      <c r="AU325" s="12">
        <f t="shared" si="115"/>
        <v>408874736.790003</v>
      </c>
      <c r="AV325" s="12">
        <f t="shared" si="116"/>
        <v>395958467.690004</v>
      </c>
      <c r="AW325" s="12">
        <f t="shared" si="117"/>
        <v>419172743.040003</v>
      </c>
      <c r="AX325" s="12">
        <f t="shared" si="118"/>
        <v>-27139.26</v>
      </c>
      <c r="AY325" s="21">
        <f t="shared" si="119"/>
        <v>19391603895.69</v>
      </c>
    </row>
    <row r="326" spans="1:51">
      <c r="A326" s="5" t="s">
        <v>699</v>
      </c>
      <c r="B326" s="5" t="s">
        <v>700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100"/>
        <v>19882022397</v>
      </c>
      <c r="AF326" s="9">
        <f t="shared" si="101"/>
        <v>18303749243</v>
      </c>
      <c r="AG326" s="9">
        <f t="shared" si="102"/>
        <v>1867744653</v>
      </c>
      <c r="AH326" s="9">
        <f t="shared" si="103"/>
        <v>1862459509</v>
      </c>
      <c r="AI326" s="9">
        <f t="shared" si="104"/>
        <v>1322284060</v>
      </c>
      <c r="AJ326" s="12">
        <f t="shared" si="105"/>
        <v>3310075107</v>
      </c>
      <c r="AK326" s="16">
        <f t="shared" si="106"/>
        <v>0.166485835339339</v>
      </c>
      <c r="AL326" s="9">
        <f t="shared" si="107"/>
        <v>1168665135</v>
      </c>
      <c r="AM326" s="16">
        <f t="shared" si="108"/>
        <v>0.00104804277874388</v>
      </c>
      <c r="AN326" s="16">
        <f t="shared" si="109"/>
        <v>0.000734611736590933</v>
      </c>
      <c r="AO326" s="16">
        <f t="shared" si="110"/>
        <v>0.0231441524816627</v>
      </c>
      <c r="AP326" s="16">
        <f t="shared" si="111"/>
        <v>0.0326344433702028</v>
      </c>
      <c r="AQ326" s="12">
        <f t="shared" si="112"/>
        <v>2141409972</v>
      </c>
      <c r="AR326" s="12">
        <f t="shared" si="113"/>
        <v>1013866639</v>
      </c>
      <c r="AS326" s="12">
        <f>AR326-VLOOKUP(A326,[1]选股结果!$A$2:$BJ$3005,48,FALSE)*0.08</f>
        <v>-2118630095.08</v>
      </c>
      <c r="AT326" s="12">
        <f t="shared" si="114"/>
        <v>1601234523</v>
      </c>
      <c r="AU326" s="12">
        <f t="shared" si="115"/>
        <v>1554042088</v>
      </c>
      <c r="AV326" s="12">
        <f t="shared" si="116"/>
        <v>1527225684</v>
      </c>
      <c r="AW326" s="12">
        <f t="shared" si="117"/>
        <v>1867744653</v>
      </c>
      <c r="AX326" s="12">
        <f t="shared" si="118"/>
        <v>91773694</v>
      </c>
      <c r="AY326" s="21">
        <f t="shared" si="119"/>
        <v>17716381359</v>
      </c>
    </row>
    <row r="327" spans="1:51">
      <c r="A327" s="5" t="s">
        <v>701</v>
      </c>
      <c r="B327" s="5" t="s">
        <v>702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100"/>
        <v>19827579472.82</v>
      </c>
      <c r="AF327" s="9">
        <f t="shared" si="101"/>
        <v>19454735716.82</v>
      </c>
      <c r="AG327" s="9">
        <f t="shared" si="102"/>
        <v>405185587.329996</v>
      </c>
      <c r="AH327" s="9">
        <f t="shared" si="103"/>
        <v>453652150.679996</v>
      </c>
      <c r="AI327" s="9">
        <f t="shared" si="104"/>
        <v>382451239.619996</v>
      </c>
      <c r="AJ327" s="12">
        <f t="shared" si="105"/>
        <v>2448094069.26</v>
      </c>
      <c r="AK327" s="16">
        <f t="shared" si="106"/>
        <v>0.123469134122795</v>
      </c>
      <c r="AL327" s="9">
        <f t="shared" si="107"/>
        <v>2025536063.67</v>
      </c>
      <c r="AM327" s="16">
        <f t="shared" si="108"/>
        <v>0.0134857455170735</v>
      </c>
      <c r="AN327" s="16">
        <f t="shared" si="109"/>
        <v>0.0177511408910238</v>
      </c>
      <c r="AO327" s="16">
        <f t="shared" si="110"/>
        <v>0.0479287895641878</v>
      </c>
      <c r="AP327" s="16">
        <f t="shared" si="111"/>
        <v>0.0254345239680572</v>
      </c>
      <c r="AQ327" s="12">
        <f t="shared" si="112"/>
        <v>422558005.589998</v>
      </c>
      <c r="AR327" s="12">
        <f t="shared" si="113"/>
        <v>350075558.459998</v>
      </c>
      <c r="AS327" s="12">
        <f>AR327-VLOOKUP(A327,[1]选股结果!$A$2:$BJ$3005,48,FALSE)*0.08</f>
        <v>-2538886072.4504</v>
      </c>
      <c r="AT327" s="12">
        <f t="shared" si="114"/>
        <v>351357094.529998</v>
      </c>
      <c r="AU327" s="12">
        <f t="shared" si="115"/>
        <v>421276469.519998</v>
      </c>
      <c r="AV327" s="12">
        <f t="shared" si="116"/>
        <v>264164346.639999</v>
      </c>
      <c r="AW327" s="12">
        <f t="shared" si="117"/>
        <v>405185587.329996</v>
      </c>
      <c r="AX327" s="12">
        <f t="shared" si="118"/>
        <v>51740.1500000022</v>
      </c>
      <c r="AY327" s="21">
        <f t="shared" si="119"/>
        <v>19453454180.75</v>
      </c>
    </row>
    <row r="328" spans="1:51">
      <c r="A328" s="5" t="s">
        <v>703</v>
      </c>
      <c r="B328" s="5" t="s">
        <v>704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100"/>
        <v>19799894170.4</v>
      </c>
      <c r="AF328" s="9">
        <f t="shared" si="101"/>
        <v>18017879435.51</v>
      </c>
      <c r="AG328" s="9">
        <f t="shared" si="102"/>
        <v>1599501231.54</v>
      </c>
      <c r="AH328" s="9">
        <f t="shared" si="103"/>
        <v>1599560058.37</v>
      </c>
      <c r="AI328" s="9">
        <f t="shared" si="104"/>
        <v>1421571881.48</v>
      </c>
      <c r="AJ328" s="12">
        <f t="shared" si="105"/>
        <v>3322863616.54</v>
      </c>
      <c r="AK328" s="16">
        <f t="shared" si="106"/>
        <v>0.167822291773031</v>
      </c>
      <c r="AL328" s="9">
        <f t="shared" si="107"/>
        <v>1453314193.85</v>
      </c>
      <c r="AM328" s="16">
        <f t="shared" si="108"/>
        <v>0.00350471004959912</v>
      </c>
      <c r="AN328" s="16">
        <f t="shared" si="109"/>
        <v>0.0119766000009489</v>
      </c>
      <c r="AO328" s="16">
        <f t="shared" si="110"/>
        <v>0.0218962660466201</v>
      </c>
      <c r="AP328" s="16">
        <f t="shared" si="111"/>
        <v>0.0375460586512307</v>
      </c>
      <c r="AQ328" s="12">
        <f t="shared" si="112"/>
        <v>1869549422.69</v>
      </c>
      <c r="AR328" s="12">
        <f t="shared" si="113"/>
        <v>1634192403.03</v>
      </c>
      <c r="AS328" s="12">
        <f>AR328-VLOOKUP(A328,[1]选股结果!$A$2:$BJ$3005,48,FALSE)*0.08</f>
        <v>230830875.15</v>
      </c>
      <c r="AT328" s="12">
        <f t="shared" si="114"/>
        <v>1691561245.8</v>
      </c>
      <c r="AU328" s="12">
        <f t="shared" si="115"/>
        <v>1812180579.92</v>
      </c>
      <c r="AV328" s="12">
        <f t="shared" si="116"/>
        <v>1541297612.36</v>
      </c>
      <c r="AW328" s="12">
        <f t="shared" si="117"/>
        <v>1599501231.54</v>
      </c>
      <c r="AX328" s="12">
        <f t="shared" si="118"/>
        <v>25092329.05</v>
      </c>
      <c r="AY328" s="21">
        <f t="shared" si="119"/>
        <v>17960510592.74</v>
      </c>
    </row>
    <row r="329" spans="1:51">
      <c r="A329" s="5" t="s">
        <v>705</v>
      </c>
      <c r="B329" s="5" t="s">
        <v>706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100"/>
        <v>19763027285.05</v>
      </c>
      <c r="AF329" s="9">
        <f t="shared" si="101"/>
        <v>18783464938.36</v>
      </c>
      <c r="AG329" s="9">
        <f t="shared" si="102"/>
        <v>923489717.799999</v>
      </c>
      <c r="AH329" s="9">
        <f t="shared" si="103"/>
        <v>928427687.489999</v>
      </c>
      <c r="AI329" s="9">
        <f t="shared" si="104"/>
        <v>714815405.199999</v>
      </c>
      <c r="AJ329" s="12">
        <f t="shared" si="105"/>
        <v>3388651354.07</v>
      </c>
      <c r="AK329" s="16">
        <f t="shared" si="106"/>
        <v>0.171464184367816</v>
      </c>
      <c r="AL329" s="9">
        <f t="shared" si="107"/>
        <v>2416564944.88</v>
      </c>
      <c r="AM329" s="16">
        <f t="shared" si="108"/>
        <v>0.00398397119653629</v>
      </c>
      <c r="AN329" s="16">
        <f t="shared" si="109"/>
        <v>0.0707904339649583</v>
      </c>
      <c r="AO329" s="16">
        <f t="shared" si="110"/>
        <v>0.0271038150660857</v>
      </c>
      <c r="AP329" s="16">
        <f t="shared" si="111"/>
        <v>0.0173053086486762</v>
      </c>
      <c r="AQ329" s="12">
        <f t="shared" si="112"/>
        <v>972086409.19</v>
      </c>
      <c r="AR329" s="12">
        <f t="shared" si="113"/>
        <v>704812452.63</v>
      </c>
      <c r="AS329" s="12">
        <f>AR329-VLOOKUP(A329,[1]选股结果!$A$2:$BJ$3005,48,FALSE)*0.08</f>
        <v>-251583676.2524</v>
      </c>
      <c r="AT329" s="12">
        <f t="shared" si="114"/>
        <v>758474126.9</v>
      </c>
      <c r="AU329" s="12">
        <f t="shared" si="115"/>
        <v>918424734.92</v>
      </c>
      <c r="AV329" s="12">
        <f t="shared" si="116"/>
        <v>671642304.78</v>
      </c>
      <c r="AW329" s="12">
        <f t="shared" si="117"/>
        <v>923489717.799999</v>
      </c>
      <c r="AX329" s="12">
        <f t="shared" si="118"/>
        <v>4688841.67999998</v>
      </c>
      <c r="AY329" s="21">
        <f t="shared" si="119"/>
        <v>18729803264.09</v>
      </c>
    </row>
    <row r="330" spans="1:51">
      <c r="A330" s="5" t="s">
        <v>707</v>
      </c>
      <c r="B330" s="5" t="s">
        <v>708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100"/>
        <v>19670093305.64</v>
      </c>
      <c r="AF330" s="9">
        <f t="shared" si="101"/>
        <v>20284367864.6</v>
      </c>
      <c r="AG330" s="9">
        <f t="shared" si="102"/>
        <v>1029944235.94</v>
      </c>
      <c r="AH330" s="9">
        <f t="shared" si="103"/>
        <v>1061696906.59</v>
      </c>
      <c r="AI330" s="9">
        <f t="shared" si="104"/>
        <v>863456788.99</v>
      </c>
      <c r="AJ330" s="12">
        <f t="shared" si="105"/>
        <v>730444144.93</v>
      </c>
      <c r="AK330" s="16">
        <f t="shared" si="106"/>
        <v>0.0371347575011533</v>
      </c>
      <c r="AL330" s="9">
        <f t="shared" si="107"/>
        <v>618645853.64</v>
      </c>
      <c r="AM330" s="16">
        <f t="shared" si="108"/>
        <v>0.007591204065981</v>
      </c>
      <c r="AN330" s="16">
        <f t="shared" si="109"/>
        <v>0.000731510989115353</v>
      </c>
      <c r="AO330" s="16">
        <f t="shared" si="110"/>
        <v>0.0247370768185671</v>
      </c>
      <c r="AP330" s="16">
        <f t="shared" si="111"/>
        <v>5.55836051721477e-6</v>
      </c>
      <c r="AQ330" s="12">
        <f t="shared" si="112"/>
        <v>111798291.29</v>
      </c>
      <c r="AR330" s="12">
        <f t="shared" si="113"/>
        <v>-780762005.91</v>
      </c>
      <c r="AS330" s="12">
        <f>AR330-VLOOKUP(A330,[1]选股结果!$A$2:$BJ$3005,48,FALSE)*0.08</f>
        <v>-3185308934.5492</v>
      </c>
      <c r="AT330" s="12">
        <f t="shared" si="114"/>
        <v>-86441826.3099997</v>
      </c>
      <c r="AU330" s="12">
        <f t="shared" si="115"/>
        <v>-582521888.31</v>
      </c>
      <c r="AV330" s="12">
        <f t="shared" si="116"/>
        <v>-661523610.8</v>
      </c>
      <c r="AW330" s="12">
        <f t="shared" si="117"/>
        <v>1029944235.94</v>
      </c>
      <c r="AX330" s="12">
        <f t="shared" si="118"/>
        <v>513685638.4</v>
      </c>
      <c r="AY330" s="21">
        <f t="shared" si="119"/>
        <v>19590047685</v>
      </c>
    </row>
    <row r="331" spans="1:51">
      <c r="A331" s="5" t="s">
        <v>709</v>
      </c>
      <c r="B331" s="5" t="s">
        <v>710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20">C331</f>
        <v>19573214594.93</v>
      </c>
      <c r="AF331" s="9">
        <f t="shared" ref="AF331:AF394" si="121">(G331+O331+P331+Q331+R331)+S331</f>
        <v>16926025075.14</v>
      </c>
      <c r="AG331" s="9">
        <f t="shared" ref="AG331:AG394" si="122">AE331-AF331+T331+V331+W331-X331-Y331+Z331+AA331</f>
        <v>2655830189.22</v>
      </c>
      <c r="AH331" s="9">
        <f t="shared" ref="AH331:AH394" si="123">AG331+AB331-AC331</f>
        <v>2650876123.9</v>
      </c>
      <c r="AI331" s="9">
        <f t="shared" ref="AI331:AI394" si="124">AH331-AD331</f>
        <v>2000900685.27</v>
      </c>
      <c r="AJ331" s="12">
        <f t="shared" si="105"/>
        <v>5632720920.39</v>
      </c>
      <c r="AK331" s="16">
        <f t="shared" si="106"/>
        <v>0.287776997134085</v>
      </c>
      <c r="AL331" s="9">
        <f t="shared" si="107"/>
        <v>2324494182.08</v>
      </c>
      <c r="AM331" s="16">
        <f t="shared" si="108"/>
        <v>0.032203850161806</v>
      </c>
      <c r="AN331" s="16">
        <f t="shared" si="109"/>
        <v>0.0351799444460371</v>
      </c>
      <c r="AO331" s="16">
        <f t="shared" si="110"/>
        <v>0.033173634248009</v>
      </c>
      <c r="AP331" s="16">
        <f t="shared" si="111"/>
        <v>0.0179484049973579</v>
      </c>
      <c r="AQ331" s="12">
        <f t="shared" si="112"/>
        <v>3308226738.31</v>
      </c>
      <c r="AR331" s="12">
        <f t="shared" si="113"/>
        <v>1992260015.84</v>
      </c>
      <c r="AS331" s="12">
        <f>AR331-VLOOKUP(A331,[1]选股结果!$A$2:$BJ$3005,48,FALSE)*0.08</f>
        <v>688180052.9712</v>
      </c>
      <c r="AT331" s="12">
        <f t="shared" si="114"/>
        <v>2658251299.68</v>
      </c>
      <c r="AU331" s="12">
        <f t="shared" si="115"/>
        <v>2642235454.47</v>
      </c>
      <c r="AV331" s="12">
        <f t="shared" si="116"/>
        <v>2544141936.47</v>
      </c>
      <c r="AW331" s="12">
        <f t="shared" si="117"/>
        <v>2655830189.22</v>
      </c>
      <c r="AX331" s="12">
        <f t="shared" si="118"/>
        <v>24049800</v>
      </c>
      <c r="AY331" s="21">
        <f t="shared" si="119"/>
        <v>16260033791.3</v>
      </c>
    </row>
    <row r="332" spans="1:51">
      <c r="A332" s="5" t="s">
        <v>711</v>
      </c>
      <c r="B332" s="5" t="s">
        <v>712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20"/>
        <v>19391533407.26</v>
      </c>
      <c r="AF332" s="9">
        <f t="shared" si="121"/>
        <v>18516440750.03</v>
      </c>
      <c r="AG332" s="9">
        <f t="shared" si="122"/>
        <v>773633321.73</v>
      </c>
      <c r="AH332" s="9">
        <f t="shared" si="123"/>
        <v>780465635</v>
      </c>
      <c r="AI332" s="9">
        <f t="shared" si="124"/>
        <v>635170119.16</v>
      </c>
      <c r="AJ332" s="12">
        <f t="shared" si="105"/>
        <v>1960444608.45</v>
      </c>
      <c r="AK332" s="16">
        <f t="shared" si="106"/>
        <v>0.10109796720439</v>
      </c>
      <c r="AL332" s="9">
        <f t="shared" si="107"/>
        <v>1041121938.49</v>
      </c>
      <c r="AM332" s="16">
        <f t="shared" si="108"/>
        <v>0.00551653510340497</v>
      </c>
      <c r="AN332" s="16">
        <f t="shared" si="109"/>
        <v>0.00787822655287302</v>
      </c>
      <c r="AO332" s="16">
        <f t="shared" si="110"/>
        <v>0.017738955150974</v>
      </c>
      <c r="AP332" s="16">
        <f t="shared" si="111"/>
        <v>0.0229081286595771</v>
      </c>
      <c r="AQ332" s="12">
        <f t="shared" si="112"/>
        <v>919322669.959997</v>
      </c>
      <c r="AR332" s="12">
        <f t="shared" si="113"/>
        <v>736629454.659997</v>
      </c>
      <c r="AS332" s="12">
        <f>AR332-VLOOKUP(A332,[1]选股结果!$A$2:$BJ$3005,48,FALSE)*0.08</f>
        <v>74374409.0223969</v>
      </c>
      <c r="AT332" s="12">
        <f t="shared" si="114"/>
        <v>774027154.119997</v>
      </c>
      <c r="AU332" s="12">
        <f t="shared" si="115"/>
        <v>881924970.499997</v>
      </c>
      <c r="AV332" s="12">
        <f t="shared" si="116"/>
        <v>761571781.229997</v>
      </c>
      <c r="AW332" s="12">
        <f t="shared" si="117"/>
        <v>773633321.73</v>
      </c>
      <c r="AX332" s="12">
        <f t="shared" si="118"/>
        <v>-22555096.22</v>
      </c>
      <c r="AY332" s="21">
        <f t="shared" si="119"/>
        <v>18479043050.57</v>
      </c>
    </row>
    <row r="333" spans="1:51">
      <c r="A333" s="5" t="s">
        <v>713</v>
      </c>
      <c r="B333" s="5" t="s">
        <v>714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20"/>
        <v>19350905221.84</v>
      </c>
      <c r="AF333" s="9">
        <f t="shared" si="121"/>
        <v>18733139755.97</v>
      </c>
      <c r="AG333" s="9">
        <f t="shared" si="122"/>
        <v>621097354.109999</v>
      </c>
      <c r="AH333" s="9">
        <f t="shared" si="123"/>
        <v>616199973.269999</v>
      </c>
      <c r="AI333" s="9">
        <f t="shared" si="124"/>
        <v>441706666.529999</v>
      </c>
      <c r="AJ333" s="12">
        <f t="shared" si="105"/>
        <v>1605181285.09</v>
      </c>
      <c r="AK333" s="16">
        <f t="shared" si="106"/>
        <v>0.0829512245906897</v>
      </c>
      <c r="AL333" s="9">
        <f t="shared" si="107"/>
        <v>853631232.32</v>
      </c>
      <c r="AM333" s="16">
        <f t="shared" si="108"/>
        <v>0.00166875166819351</v>
      </c>
      <c r="AN333" s="16">
        <f t="shared" si="109"/>
        <v>0.0322946609983229</v>
      </c>
      <c r="AO333" s="16">
        <f t="shared" si="110"/>
        <v>0.0107536723008255</v>
      </c>
      <c r="AP333" s="16">
        <f t="shared" si="111"/>
        <v>0</v>
      </c>
      <c r="AQ333" s="12">
        <f t="shared" si="112"/>
        <v>751550052.77</v>
      </c>
      <c r="AR333" s="12">
        <f t="shared" si="113"/>
        <v>454956999.81</v>
      </c>
      <c r="AS333" s="12">
        <f>AR333-VLOOKUP(A333,[1]选股结果!$A$2:$BJ$3005,48,FALSE)*0.08</f>
        <v>151093697.6228</v>
      </c>
      <c r="AT333" s="12">
        <f t="shared" si="114"/>
        <v>577056746.03</v>
      </c>
      <c r="AU333" s="12">
        <f t="shared" si="115"/>
        <v>629450306.55</v>
      </c>
      <c r="AV333" s="12">
        <f t="shared" si="116"/>
        <v>743197100.33</v>
      </c>
      <c r="AW333" s="12">
        <f t="shared" si="117"/>
        <v>621097354.109999</v>
      </c>
      <c r="AX333" s="12">
        <f t="shared" si="118"/>
        <v>0</v>
      </c>
      <c r="AY333" s="21">
        <f t="shared" si="119"/>
        <v>18611040009.75</v>
      </c>
    </row>
    <row r="334" spans="1:51">
      <c r="A334" s="5" t="s">
        <v>715</v>
      </c>
      <c r="B334" s="5" t="s">
        <v>716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20"/>
        <v>18840205878.43</v>
      </c>
      <c r="AF334" s="9">
        <f t="shared" si="121"/>
        <v>80620267.82</v>
      </c>
      <c r="AG334" s="9">
        <f t="shared" si="122"/>
        <v>22009958363.95</v>
      </c>
      <c r="AH334" s="9">
        <f t="shared" si="123"/>
        <v>22101283223.83</v>
      </c>
      <c r="AI334" s="9">
        <f t="shared" si="124"/>
        <v>21419894605.91</v>
      </c>
      <c r="AJ334" s="12">
        <f t="shared" si="105"/>
        <v>18840205878.43</v>
      </c>
      <c r="AK334" s="16">
        <f t="shared" si="106"/>
        <v>1</v>
      </c>
      <c r="AL334" s="9">
        <f t="shared" si="107"/>
        <v>-10704592.06</v>
      </c>
      <c r="AM334" s="16">
        <f t="shared" si="108"/>
        <v>0.00427916065993215</v>
      </c>
      <c r="AN334" s="16">
        <f t="shared" si="109"/>
        <v>0</v>
      </c>
      <c r="AO334" s="16">
        <f t="shared" si="110"/>
        <v>0</v>
      </c>
      <c r="AP334" s="16">
        <f t="shared" si="111"/>
        <v>0</v>
      </c>
      <c r="AQ334" s="12">
        <f t="shared" si="112"/>
        <v>18850910470.49</v>
      </c>
      <c r="AR334" s="12">
        <f t="shared" si="113"/>
        <v>18169521852.57</v>
      </c>
      <c r="AS334" s="12">
        <f>AR334-VLOOKUP(A334,[1]选股结果!$A$2:$BJ$3005,48,FALSE)*0.08</f>
        <v>13109839358.6668</v>
      </c>
      <c r="AT334" s="12">
        <f t="shared" si="114"/>
        <v>18169521852.57</v>
      </c>
      <c r="AU334" s="12">
        <f t="shared" si="115"/>
        <v>18850910470.49</v>
      </c>
      <c r="AV334" s="12">
        <f t="shared" si="116"/>
        <v>18504386597.4</v>
      </c>
      <c r="AW334" s="12">
        <f t="shared" si="117"/>
        <v>22009958363.95</v>
      </c>
      <c r="AX334" s="12">
        <f t="shared" si="118"/>
        <v>2416350153.39</v>
      </c>
      <c r="AY334" s="21">
        <f t="shared" si="119"/>
        <v>80620267.82</v>
      </c>
    </row>
    <row r="335" spans="1:51">
      <c r="A335" s="5" t="s">
        <v>717</v>
      </c>
      <c r="B335" s="5" t="s">
        <v>718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20"/>
        <v>18539696260.59</v>
      </c>
      <c r="AF335" s="9">
        <f t="shared" si="121"/>
        <v>18584011454.96</v>
      </c>
      <c r="AG335" s="9">
        <f t="shared" si="122"/>
        <v>159138696.139997</v>
      </c>
      <c r="AH335" s="9">
        <f t="shared" si="123"/>
        <v>162668872.089997</v>
      </c>
      <c r="AI335" s="9">
        <f t="shared" si="124"/>
        <v>152167153.639997</v>
      </c>
      <c r="AJ335" s="12">
        <f t="shared" si="105"/>
        <v>4024345981.06</v>
      </c>
      <c r="AK335" s="16">
        <f t="shared" si="106"/>
        <v>0.217066446207891</v>
      </c>
      <c r="AL335" s="9">
        <f t="shared" si="107"/>
        <v>3827345594.52</v>
      </c>
      <c r="AM335" s="16">
        <f t="shared" si="108"/>
        <v>0.00300295401809502</v>
      </c>
      <c r="AN335" s="16">
        <f t="shared" si="109"/>
        <v>0.0684048853052591</v>
      </c>
      <c r="AO335" s="16">
        <f t="shared" si="110"/>
        <v>0.012228565177841</v>
      </c>
      <c r="AP335" s="16">
        <f t="shared" si="111"/>
        <v>0.122482668494254</v>
      </c>
      <c r="AQ335" s="12">
        <f t="shared" si="112"/>
        <v>197000386.539999</v>
      </c>
      <c r="AR335" s="12">
        <f t="shared" si="113"/>
        <v>-60777500.4900005</v>
      </c>
      <c r="AS335" s="12">
        <f>AR335-VLOOKUP(A335,[1]选股结果!$A$2:$BJ$3005,48,FALSE)*0.08</f>
        <v>-997408904.999601</v>
      </c>
      <c r="AT335" s="12">
        <f t="shared" si="114"/>
        <v>186498668.089999</v>
      </c>
      <c r="AU335" s="12">
        <f t="shared" si="115"/>
        <v>-50275782.0400005</v>
      </c>
      <c r="AV335" s="12">
        <f t="shared" si="116"/>
        <v>18752880.5499991</v>
      </c>
      <c r="AW335" s="12">
        <f t="shared" si="117"/>
        <v>159138696.139997</v>
      </c>
      <c r="AX335" s="12">
        <f t="shared" si="118"/>
        <v>469269.439999998</v>
      </c>
      <c r="AY335" s="21">
        <f t="shared" si="119"/>
        <v>18336735286.38</v>
      </c>
    </row>
    <row r="336" spans="1:51">
      <c r="A336" s="5" t="s">
        <v>719</v>
      </c>
      <c r="B336" s="5" t="s">
        <v>720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20"/>
        <v>18429659698.19</v>
      </c>
      <c r="AF336" s="9">
        <f t="shared" si="121"/>
        <v>16663324121.48</v>
      </c>
      <c r="AG336" s="9">
        <f t="shared" si="122"/>
        <v>2255994891.45</v>
      </c>
      <c r="AH336" s="9">
        <f t="shared" si="123"/>
        <v>2248208053.55</v>
      </c>
      <c r="AI336" s="9">
        <f t="shared" si="124"/>
        <v>1843942145.8</v>
      </c>
      <c r="AJ336" s="12">
        <f t="shared" si="105"/>
        <v>3911074380.21</v>
      </c>
      <c r="AK336" s="16">
        <f t="shared" si="106"/>
        <v>0.212216310244411</v>
      </c>
      <c r="AL336" s="9">
        <f t="shared" si="107"/>
        <v>2092052387.34</v>
      </c>
      <c r="AM336" s="16">
        <f t="shared" si="108"/>
        <v>0.00706700204034648</v>
      </c>
      <c r="AN336" s="16">
        <f t="shared" si="109"/>
        <v>0.0461956753457371</v>
      </c>
      <c r="AO336" s="16">
        <f t="shared" si="110"/>
        <v>0.0273947472182346</v>
      </c>
      <c r="AP336" s="16">
        <f t="shared" si="111"/>
        <v>0.0286683665950647</v>
      </c>
      <c r="AQ336" s="12">
        <f t="shared" si="112"/>
        <v>1819021992.87</v>
      </c>
      <c r="AR336" s="12">
        <f t="shared" si="113"/>
        <v>1284854409.66</v>
      </c>
      <c r="AS336" s="12">
        <f>AR336-VLOOKUP(A336,[1]选股结果!$A$2:$BJ$3005,48,FALSE)*0.08</f>
        <v>-109715427.0536</v>
      </c>
      <c r="AT336" s="12">
        <f t="shared" si="114"/>
        <v>1414756085.12</v>
      </c>
      <c r="AU336" s="12">
        <f t="shared" si="115"/>
        <v>1689120317.41</v>
      </c>
      <c r="AV336" s="12">
        <f t="shared" si="116"/>
        <v>1412894494.62</v>
      </c>
      <c r="AW336" s="12">
        <f t="shared" si="117"/>
        <v>2255994891.45</v>
      </c>
      <c r="AX336" s="12">
        <f t="shared" si="118"/>
        <v>634079844.64</v>
      </c>
      <c r="AY336" s="21">
        <f t="shared" si="119"/>
        <v>16533422446.02</v>
      </c>
    </row>
    <row r="337" spans="1:51">
      <c r="A337" s="5" t="s">
        <v>721</v>
      </c>
      <c r="B337" s="5" t="s">
        <v>722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20"/>
        <v>18427286413.56</v>
      </c>
      <c r="AF337" s="9">
        <f t="shared" si="121"/>
        <v>17024195604.21</v>
      </c>
      <c r="AG337" s="9">
        <f t="shared" si="122"/>
        <v>1078590228.52</v>
      </c>
      <c r="AH337" s="9">
        <f t="shared" si="123"/>
        <v>981559574.36</v>
      </c>
      <c r="AI337" s="9">
        <f t="shared" si="124"/>
        <v>629885288.23</v>
      </c>
      <c r="AJ337" s="12">
        <f t="shared" si="105"/>
        <v>4388541680.66</v>
      </c>
      <c r="AK337" s="16">
        <f t="shared" si="106"/>
        <v>0.238154527051288</v>
      </c>
      <c r="AL337" s="9">
        <f t="shared" si="107"/>
        <v>1538228037.17</v>
      </c>
      <c r="AM337" s="16">
        <f t="shared" si="108"/>
        <v>0.0324664246022548</v>
      </c>
      <c r="AN337" s="16">
        <f t="shared" si="109"/>
        <v>0.00408237701589329</v>
      </c>
      <c r="AO337" s="16">
        <f t="shared" si="110"/>
        <v>0.037691963185035</v>
      </c>
      <c r="AP337" s="16">
        <f t="shared" si="111"/>
        <v>0.0039691978937375</v>
      </c>
      <c r="AQ337" s="12">
        <f t="shared" si="112"/>
        <v>2850313643.49</v>
      </c>
      <c r="AR337" s="12">
        <f t="shared" si="113"/>
        <v>954385869.060002</v>
      </c>
      <c r="AS337" s="12">
        <f>AR337-VLOOKUP(A337,[1]选股结果!$A$2:$BJ$3005,48,FALSE)*0.08</f>
        <v>-2411034173.4376</v>
      </c>
      <c r="AT337" s="12">
        <f t="shared" si="114"/>
        <v>2498639357.36</v>
      </c>
      <c r="AU337" s="12">
        <f t="shared" si="115"/>
        <v>1306060155.19</v>
      </c>
      <c r="AV337" s="12">
        <f t="shared" si="116"/>
        <v>1214821721.19</v>
      </c>
      <c r="AW337" s="12">
        <f t="shared" si="117"/>
        <v>1078590228.52</v>
      </c>
      <c r="AX337" s="12">
        <f t="shared" si="118"/>
        <v>223854842.66</v>
      </c>
      <c r="AY337" s="21">
        <f t="shared" si="119"/>
        <v>15479942115.91</v>
      </c>
    </row>
    <row r="338" spans="1:51">
      <c r="A338" s="5" t="s">
        <v>723</v>
      </c>
      <c r="B338" s="5" t="s">
        <v>724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20"/>
        <v>18342892686.26</v>
      </c>
      <c r="AF338" s="9">
        <f t="shared" si="121"/>
        <v>17542839184.06</v>
      </c>
      <c r="AG338" s="9">
        <f t="shared" si="122"/>
        <v>784985778.139997</v>
      </c>
      <c r="AH338" s="9">
        <f t="shared" si="123"/>
        <v>813762205.869997</v>
      </c>
      <c r="AI338" s="9">
        <f t="shared" si="124"/>
        <v>723297860.899997</v>
      </c>
      <c r="AJ338" s="12">
        <f t="shared" si="105"/>
        <v>2648629964.12</v>
      </c>
      <c r="AK338" s="16">
        <f t="shared" si="106"/>
        <v>0.144395434756264</v>
      </c>
      <c r="AL338" s="9">
        <f t="shared" si="107"/>
        <v>1830008231.73</v>
      </c>
      <c r="AM338" s="16">
        <f t="shared" si="108"/>
        <v>0.00230736205209897</v>
      </c>
      <c r="AN338" s="16">
        <f t="shared" si="109"/>
        <v>0.0125839181032173</v>
      </c>
      <c r="AO338" s="16">
        <f t="shared" si="110"/>
        <v>0.0653780393922434</v>
      </c>
      <c r="AP338" s="16">
        <f t="shared" si="111"/>
        <v>0.0198068402347546</v>
      </c>
      <c r="AQ338" s="12">
        <f t="shared" si="112"/>
        <v>818621732.389999</v>
      </c>
      <c r="AR338" s="12">
        <f t="shared" si="113"/>
        <v>715267184.839999</v>
      </c>
      <c r="AS338" s="12">
        <f>AR338-VLOOKUP(A338,[1]选股结果!$A$2:$BJ$3005,48,FALSE)*0.08</f>
        <v>-2213771351.516</v>
      </c>
      <c r="AT338" s="12">
        <f t="shared" si="114"/>
        <v>728157387.419999</v>
      </c>
      <c r="AU338" s="12">
        <f t="shared" si="115"/>
        <v>805731529.809999</v>
      </c>
      <c r="AV338" s="12">
        <f t="shared" si="116"/>
        <v>611202237.269999</v>
      </c>
      <c r="AW338" s="12">
        <f t="shared" si="117"/>
        <v>784985778.139997</v>
      </c>
      <c r="AX338" s="12">
        <f t="shared" si="118"/>
        <v>11428989.69</v>
      </c>
      <c r="AY338" s="21">
        <f t="shared" si="119"/>
        <v>17529948981.48</v>
      </c>
    </row>
    <row r="339" spans="1:51">
      <c r="A339" s="5" t="s">
        <v>725</v>
      </c>
      <c r="B339" s="5" t="s">
        <v>726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20"/>
        <v>18314469970.78</v>
      </c>
      <c r="AF339" s="9">
        <f t="shared" si="121"/>
        <v>14838497987.17</v>
      </c>
      <c r="AG339" s="9">
        <f t="shared" si="122"/>
        <v>3887241276.14</v>
      </c>
      <c r="AH339" s="9">
        <f t="shared" si="123"/>
        <v>3885407849.41</v>
      </c>
      <c r="AI339" s="9">
        <f t="shared" si="124"/>
        <v>3555715384.14</v>
      </c>
      <c r="AJ339" s="12">
        <f t="shared" si="105"/>
        <v>6201224051.05</v>
      </c>
      <c r="AK339" s="16">
        <f t="shared" si="106"/>
        <v>0.338596970643639</v>
      </c>
      <c r="AL339" s="9">
        <f t="shared" si="107"/>
        <v>2552816998.48</v>
      </c>
      <c r="AM339" s="16">
        <f t="shared" si="108"/>
        <v>0.000857277607544726</v>
      </c>
      <c r="AN339" s="16">
        <f t="shared" si="109"/>
        <v>0.0177043027429852</v>
      </c>
      <c r="AO339" s="16">
        <f t="shared" si="110"/>
        <v>0.0313141123786273</v>
      </c>
      <c r="AP339" s="16">
        <f t="shared" si="111"/>
        <v>0.0829468360549722</v>
      </c>
      <c r="AQ339" s="12">
        <f t="shared" si="112"/>
        <v>3648407052.57</v>
      </c>
      <c r="AR339" s="12">
        <f t="shared" si="113"/>
        <v>3026036734.72</v>
      </c>
      <c r="AS339" s="12">
        <f>AR339-VLOOKUP(A339,[1]选股结果!$A$2:$BJ$3005,48,FALSE)*0.08</f>
        <v>1847793651.2872</v>
      </c>
      <c r="AT339" s="12">
        <f t="shared" si="114"/>
        <v>3318714587.3</v>
      </c>
      <c r="AU339" s="12">
        <f t="shared" si="115"/>
        <v>3355729199.99</v>
      </c>
      <c r="AV339" s="12">
        <f t="shared" si="116"/>
        <v>3373642496.29</v>
      </c>
      <c r="AW339" s="12">
        <f t="shared" si="117"/>
        <v>3887241276.14</v>
      </c>
      <c r="AX339" s="12">
        <f t="shared" si="118"/>
        <v>506549718.98</v>
      </c>
      <c r="AY339" s="21">
        <f t="shared" si="119"/>
        <v>14545820134.59</v>
      </c>
    </row>
    <row r="340" spans="1:51">
      <c r="A340" s="5" t="s">
        <v>727</v>
      </c>
      <c r="B340" s="5" t="s">
        <v>728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20"/>
        <v>18234762446.75</v>
      </c>
      <c r="AF340" s="9">
        <f t="shared" si="121"/>
        <v>11641280862.17</v>
      </c>
      <c r="AG340" s="9">
        <f t="shared" si="122"/>
        <v>6601999471.33</v>
      </c>
      <c r="AH340" s="9">
        <f t="shared" si="123"/>
        <v>6603025644.7</v>
      </c>
      <c r="AI340" s="9">
        <f t="shared" si="124"/>
        <v>5610169205.32</v>
      </c>
      <c r="AJ340" s="12">
        <f t="shared" si="105"/>
        <v>7224165197.47</v>
      </c>
      <c r="AK340" s="16">
        <f t="shared" si="106"/>
        <v>0.39617544887499</v>
      </c>
      <c r="AL340" s="9">
        <f t="shared" si="107"/>
        <v>567166702.24</v>
      </c>
      <c r="AM340" s="16">
        <f t="shared" si="108"/>
        <v>0.00522334954009647</v>
      </c>
      <c r="AN340" s="16">
        <f t="shared" si="109"/>
        <v>0.00214059753034825</v>
      </c>
      <c r="AO340" s="16">
        <f t="shared" si="110"/>
        <v>0.00888203870069427</v>
      </c>
      <c r="AP340" s="16">
        <f t="shared" si="111"/>
        <v>0.0146448484952759</v>
      </c>
      <c r="AQ340" s="12">
        <f t="shared" si="112"/>
        <v>6656998495.23</v>
      </c>
      <c r="AR340" s="12">
        <f t="shared" si="113"/>
        <v>5596745467.59</v>
      </c>
      <c r="AS340" s="12">
        <f>AR340-VLOOKUP(A340,[1]选股结果!$A$2:$BJ$3005,48,FALSE)*0.08</f>
        <v>3949152542.1804</v>
      </c>
      <c r="AT340" s="12">
        <f t="shared" si="114"/>
        <v>5664142055.85</v>
      </c>
      <c r="AU340" s="12">
        <f t="shared" si="115"/>
        <v>6589601906.97</v>
      </c>
      <c r="AV340" s="12">
        <f t="shared" si="116"/>
        <v>6579235093.41</v>
      </c>
      <c r="AW340" s="12">
        <f t="shared" si="117"/>
        <v>6601999471.33</v>
      </c>
      <c r="AX340" s="12">
        <f t="shared" si="118"/>
        <v>16313613.06</v>
      </c>
      <c r="AY340" s="21">
        <f t="shared" si="119"/>
        <v>11573884273.91</v>
      </c>
    </row>
    <row r="341" spans="1:51">
      <c r="A341" s="5" t="s">
        <v>729</v>
      </c>
      <c r="B341" s="5" t="s">
        <v>730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20"/>
        <v>18231984981.06</v>
      </c>
      <c r="AF341" s="9">
        <f t="shared" si="121"/>
        <v>16722759751.37</v>
      </c>
      <c r="AG341" s="9">
        <f t="shared" si="122"/>
        <v>1549570642.33</v>
      </c>
      <c r="AH341" s="9">
        <f t="shared" si="123"/>
        <v>1568022749.37</v>
      </c>
      <c r="AI341" s="9">
        <f t="shared" si="124"/>
        <v>1423043792.22</v>
      </c>
      <c r="AJ341" s="12">
        <f t="shared" si="105"/>
        <v>2986862290.65</v>
      </c>
      <c r="AK341" s="16">
        <f t="shared" si="106"/>
        <v>0.163825403199534</v>
      </c>
      <c r="AL341" s="9">
        <f t="shared" si="107"/>
        <v>1628180694.6</v>
      </c>
      <c r="AM341" s="16">
        <f t="shared" si="108"/>
        <v>0.00335592482845731</v>
      </c>
      <c r="AN341" s="16">
        <f t="shared" si="109"/>
        <v>0.0296377085622513</v>
      </c>
      <c r="AO341" s="16">
        <f t="shared" si="110"/>
        <v>0.0260259381209962</v>
      </c>
      <c r="AP341" s="16">
        <f t="shared" si="111"/>
        <v>0.0309503177836203</v>
      </c>
      <c r="AQ341" s="12">
        <f t="shared" si="112"/>
        <v>1358681596.05</v>
      </c>
      <c r="AR341" s="12">
        <f t="shared" si="113"/>
        <v>1376395248.32</v>
      </c>
      <c r="AS341" s="12">
        <f>AR341-VLOOKUP(A341,[1]选股结果!$A$2:$BJ$3005,48,FALSE)*0.08</f>
        <v>379138473.4944</v>
      </c>
      <c r="AT341" s="12">
        <f t="shared" si="114"/>
        <v>1213702638.9</v>
      </c>
      <c r="AU341" s="12">
        <f t="shared" si="115"/>
        <v>1521374205.47</v>
      </c>
      <c r="AV341" s="12">
        <f t="shared" si="116"/>
        <v>1152432262.93</v>
      </c>
      <c r="AW341" s="12">
        <f t="shared" si="117"/>
        <v>1549570642.33</v>
      </c>
      <c r="AX341" s="12">
        <f t="shared" si="118"/>
        <v>9613959.69</v>
      </c>
      <c r="AY341" s="21">
        <f t="shared" si="119"/>
        <v>16885452360.79</v>
      </c>
    </row>
    <row r="342" spans="1:51">
      <c r="A342" s="5" t="s">
        <v>731</v>
      </c>
      <c r="B342" s="5" t="s">
        <v>732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20"/>
        <v>18182652571.11</v>
      </c>
      <c r="AF342" s="9">
        <f t="shared" si="121"/>
        <v>16658948928.88</v>
      </c>
      <c r="AG342" s="9">
        <f t="shared" si="122"/>
        <v>1482577773.97</v>
      </c>
      <c r="AH342" s="9">
        <f t="shared" si="123"/>
        <v>1480081233.64</v>
      </c>
      <c r="AI342" s="9">
        <f t="shared" si="124"/>
        <v>1331034208.92</v>
      </c>
      <c r="AJ342" s="12">
        <f t="shared" si="105"/>
        <v>2421775126.6</v>
      </c>
      <c r="AK342" s="16">
        <f t="shared" si="106"/>
        <v>0.133191519616225</v>
      </c>
      <c r="AL342" s="9">
        <f t="shared" si="107"/>
        <v>873550501.97</v>
      </c>
      <c r="AM342" s="16">
        <f t="shared" si="108"/>
        <v>0.00284445584535759</v>
      </c>
      <c r="AN342" s="16">
        <f t="shared" si="109"/>
        <v>0.012970246096255</v>
      </c>
      <c r="AO342" s="16">
        <f t="shared" si="110"/>
        <v>0.00727745992409522</v>
      </c>
      <c r="AP342" s="16">
        <f t="shared" si="111"/>
        <v>0.0209789296450663</v>
      </c>
      <c r="AQ342" s="12">
        <f t="shared" si="112"/>
        <v>1548224624.63</v>
      </c>
      <c r="AR342" s="12">
        <f t="shared" si="113"/>
        <v>1302435460.91</v>
      </c>
      <c r="AS342" s="12">
        <f>AR342-VLOOKUP(A342,[1]选股结果!$A$2:$BJ$3005,48,FALSE)*0.08</f>
        <v>259917933.7196</v>
      </c>
      <c r="AT342" s="12">
        <f t="shared" si="114"/>
        <v>1399177599.91</v>
      </c>
      <c r="AU342" s="12">
        <f t="shared" si="115"/>
        <v>1451482485.63</v>
      </c>
      <c r="AV342" s="12">
        <f t="shared" si="116"/>
        <v>1400954391.86</v>
      </c>
      <c r="AW342" s="12">
        <f t="shared" si="117"/>
        <v>1482577773.97</v>
      </c>
      <c r="AX342" s="12">
        <f t="shared" si="118"/>
        <v>50516671.44</v>
      </c>
      <c r="AY342" s="21">
        <f t="shared" si="119"/>
        <v>16562206789.88</v>
      </c>
    </row>
    <row r="343" spans="1:51">
      <c r="A343" s="5" t="s">
        <v>733</v>
      </c>
      <c r="B343" s="5" t="s">
        <v>734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20"/>
        <v>18152168000</v>
      </c>
      <c r="AF343" s="9">
        <f t="shared" si="121"/>
        <v>190208000</v>
      </c>
      <c r="AG343" s="9">
        <f t="shared" si="122"/>
        <v>16983839000</v>
      </c>
      <c r="AH343" s="9">
        <f t="shared" si="123"/>
        <v>16994883000</v>
      </c>
      <c r="AI343" s="9">
        <f t="shared" si="124"/>
        <v>15305115000</v>
      </c>
      <c r="AJ343" s="12">
        <f t="shared" si="105"/>
        <v>18152168000</v>
      </c>
      <c r="AK343" s="16">
        <f t="shared" si="106"/>
        <v>1</v>
      </c>
      <c r="AL343" s="9">
        <f t="shared" si="107"/>
        <v>179164000</v>
      </c>
      <c r="AM343" s="16">
        <f t="shared" si="108"/>
        <v>0.010478527964263</v>
      </c>
      <c r="AN343" s="16">
        <f t="shared" si="109"/>
        <v>0</v>
      </c>
      <c r="AO343" s="16">
        <f t="shared" si="110"/>
        <v>0</v>
      </c>
      <c r="AP343" s="16">
        <f t="shared" si="111"/>
        <v>0</v>
      </c>
      <c r="AQ343" s="12">
        <f t="shared" si="112"/>
        <v>17973004000</v>
      </c>
      <c r="AR343" s="12">
        <f t="shared" si="113"/>
        <v>16283236000</v>
      </c>
      <c r="AS343" s="12">
        <f>AR343-VLOOKUP(A343,[1]选股结果!$A$2:$BJ$3005,48,FALSE)*0.08</f>
        <v>8763553600</v>
      </c>
      <c r="AT343" s="12">
        <f t="shared" si="114"/>
        <v>16283236000</v>
      </c>
      <c r="AU343" s="12">
        <f t="shared" si="115"/>
        <v>17973004000</v>
      </c>
      <c r="AV343" s="12">
        <f t="shared" si="116"/>
        <v>15183746000</v>
      </c>
      <c r="AW343" s="12">
        <f t="shared" si="117"/>
        <v>16983839000</v>
      </c>
      <c r="AX343" s="12">
        <f t="shared" si="118"/>
        <v>1800093000</v>
      </c>
      <c r="AY343" s="21">
        <f t="shared" si="119"/>
        <v>190208000</v>
      </c>
    </row>
    <row r="344" spans="1:51">
      <c r="A344" s="5" t="s">
        <v>735</v>
      </c>
      <c r="B344" s="5" t="s">
        <v>736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20"/>
        <v>18056507355.83</v>
      </c>
      <c r="AF344" s="9">
        <f t="shared" si="121"/>
        <v>16803012678.88</v>
      </c>
      <c r="AG344" s="9">
        <f t="shared" si="122"/>
        <v>1040183122.28</v>
      </c>
      <c r="AH344" s="9">
        <f t="shared" si="123"/>
        <v>1045814456.81</v>
      </c>
      <c r="AI344" s="9">
        <f t="shared" si="124"/>
        <v>724332877.99</v>
      </c>
      <c r="AJ344" s="12">
        <f t="shared" si="105"/>
        <v>2168123965.56</v>
      </c>
      <c r="AK344" s="16">
        <f t="shared" si="106"/>
        <v>0.120074382206588</v>
      </c>
      <c r="AL344" s="9">
        <f t="shared" si="107"/>
        <v>866647395.18</v>
      </c>
      <c r="AM344" s="16">
        <f t="shared" si="108"/>
        <v>0.00364226969501749</v>
      </c>
      <c r="AN344" s="16">
        <f t="shared" si="109"/>
        <v>0.00912446265621819</v>
      </c>
      <c r="AO344" s="16">
        <f t="shared" si="110"/>
        <v>0.0237265128337056</v>
      </c>
      <c r="AP344" s="16">
        <f t="shared" si="111"/>
        <v>0.00725826481707074</v>
      </c>
      <c r="AQ344" s="12">
        <f t="shared" si="112"/>
        <v>1301476570.38</v>
      </c>
      <c r="AR344" s="12">
        <f t="shared" si="113"/>
        <v>855365165.130001</v>
      </c>
      <c r="AS344" s="12">
        <f>AR344-VLOOKUP(A344,[1]选股结果!$A$2:$BJ$3005,48,FALSE)*0.08</f>
        <v>-40759872.480399</v>
      </c>
      <c r="AT344" s="12">
        <f t="shared" si="114"/>
        <v>979994991.560001</v>
      </c>
      <c r="AU344" s="12">
        <f t="shared" si="115"/>
        <v>1176846743.95</v>
      </c>
      <c r="AV344" s="12">
        <f t="shared" si="116"/>
        <v>991292938.010002</v>
      </c>
      <c r="AW344" s="12">
        <f t="shared" si="117"/>
        <v>1040183122.28</v>
      </c>
      <c r="AX344" s="12">
        <f t="shared" si="118"/>
        <v>38449931.64</v>
      </c>
      <c r="AY344" s="21">
        <f t="shared" si="119"/>
        <v>16678382852.45</v>
      </c>
    </row>
    <row r="345" spans="1:51">
      <c r="A345" s="5" t="s">
        <v>737</v>
      </c>
      <c r="B345" s="5" t="s">
        <v>738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20"/>
        <v>18030547480.5</v>
      </c>
      <c r="AF345" s="9">
        <f t="shared" si="121"/>
        <v>17146182468.49</v>
      </c>
      <c r="AG345" s="9">
        <f t="shared" si="122"/>
        <v>971988458.510002</v>
      </c>
      <c r="AH345" s="9">
        <f t="shared" si="123"/>
        <v>963101146.020002</v>
      </c>
      <c r="AI345" s="9">
        <f t="shared" si="124"/>
        <v>762981177.880002</v>
      </c>
      <c r="AJ345" s="12">
        <f t="shared" si="105"/>
        <v>2087257792.62</v>
      </c>
      <c r="AK345" s="16">
        <f t="shared" si="106"/>
        <v>0.115762308098374</v>
      </c>
      <c r="AL345" s="9">
        <f t="shared" si="107"/>
        <v>1020263021.13</v>
      </c>
      <c r="AM345" s="16">
        <f t="shared" si="108"/>
        <v>0.00318631085174386</v>
      </c>
      <c r="AN345" s="16">
        <f t="shared" si="109"/>
        <v>0.0293063711077811</v>
      </c>
      <c r="AO345" s="16">
        <f t="shared" si="110"/>
        <v>0.0248341081647279</v>
      </c>
      <c r="AP345" s="16">
        <f t="shared" si="111"/>
        <v>0.00165647344221251</v>
      </c>
      <c r="AQ345" s="12">
        <f t="shared" si="112"/>
        <v>1066994771.49</v>
      </c>
      <c r="AR345" s="12">
        <f t="shared" si="113"/>
        <v>727482557.030001</v>
      </c>
      <c r="AS345" s="12">
        <f>AR345-VLOOKUP(A345,[1]选股结果!$A$2:$BJ$3005,48,FALSE)*0.08</f>
        <v>-101283193.842799</v>
      </c>
      <c r="AT345" s="12">
        <f t="shared" si="114"/>
        <v>866874803.350001</v>
      </c>
      <c r="AU345" s="12">
        <f t="shared" si="115"/>
        <v>927602525.170001</v>
      </c>
      <c r="AV345" s="12">
        <f t="shared" si="116"/>
        <v>940920638.130001</v>
      </c>
      <c r="AW345" s="12">
        <f t="shared" si="117"/>
        <v>971988458.510002</v>
      </c>
      <c r="AX345" s="12">
        <f t="shared" si="118"/>
        <v>40576076.92</v>
      </c>
      <c r="AY345" s="21">
        <f t="shared" si="119"/>
        <v>17006790222.17</v>
      </c>
    </row>
    <row r="346" spans="1:51">
      <c r="A346" s="5" t="s">
        <v>739</v>
      </c>
      <c r="B346" s="5" t="s">
        <v>740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20"/>
        <v>17996589632.68</v>
      </c>
      <c r="AF346" s="9">
        <f t="shared" si="121"/>
        <v>13108386964.39</v>
      </c>
      <c r="AG346" s="9">
        <f t="shared" si="122"/>
        <v>4837291210.67</v>
      </c>
      <c r="AH346" s="9">
        <f t="shared" si="123"/>
        <v>4722775146.08</v>
      </c>
      <c r="AI346" s="9">
        <f t="shared" si="124"/>
        <v>3981600430.42</v>
      </c>
      <c r="AJ346" s="12">
        <f t="shared" si="105"/>
        <v>6658995134.44</v>
      </c>
      <c r="AK346" s="16">
        <f t="shared" si="106"/>
        <v>0.370014278835804</v>
      </c>
      <c r="AL346" s="9">
        <f t="shared" si="107"/>
        <v>1635515897.5</v>
      </c>
      <c r="AM346" s="16">
        <f t="shared" si="108"/>
        <v>0.0613002475000435</v>
      </c>
      <c r="AN346" s="16">
        <f t="shared" si="109"/>
        <v>0.00215204580481577</v>
      </c>
      <c r="AO346" s="16">
        <f t="shared" si="110"/>
        <v>0.0186818590700916</v>
      </c>
      <c r="AP346" s="16">
        <f t="shared" si="111"/>
        <v>0</v>
      </c>
      <c r="AQ346" s="12">
        <f t="shared" si="112"/>
        <v>5023479236.94</v>
      </c>
      <c r="AR346" s="12">
        <f t="shared" si="113"/>
        <v>3989646690.25</v>
      </c>
      <c r="AS346" s="12">
        <f>AR346-VLOOKUP(A346,[1]选股结果!$A$2:$BJ$3005,48,FALSE)*0.08</f>
        <v>2399477245.2324</v>
      </c>
      <c r="AT346" s="12">
        <f t="shared" si="114"/>
        <v>4282304521.28</v>
      </c>
      <c r="AU346" s="12">
        <f t="shared" si="115"/>
        <v>4730821405.91</v>
      </c>
      <c r="AV346" s="12">
        <f t="shared" si="116"/>
        <v>4772921215.31</v>
      </c>
      <c r="AW346" s="12">
        <f t="shared" si="117"/>
        <v>4837291210.67</v>
      </c>
      <c r="AX346" s="12">
        <f t="shared" si="118"/>
        <v>0</v>
      </c>
      <c r="AY346" s="21">
        <f t="shared" si="119"/>
        <v>12815729133.36</v>
      </c>
    </row>
    <row r="347" spans="1:51">
      <c r="A347" s="5" t="s">
        <v>741</v>
      </c>
      <c r="B347" s="5" t="s">
        <v>742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20"/>
        <v>17994409674.94</v>
      </c>
      <c r="AF347" s="9">
        <f t="shared" si="121"/>
        <v>12617153369.93</v>
      </c>
      <c r="AG347" s="9">
        <f t="shared" si="122"/>
        <v>5492946636.68</v>
      </c>
      <c r="AH347" s="9">
        <f t="shared" si="123"/>
        <v>5496896047.09</v>
      </c>
      <c r="AI347" s="9">
        <f t="shared" si="124"/>
        <v>4667286868.39</v>
      </c>
      <c r="AJ347" s="12">
        <f t="shared" si="105"/>
        <v>6994454820.29</v>
      </c>
      <c r="AK347" s="16">
        <f t="shared" si="106"/>
        <v>0.38870154379284</v>
      </c>
      <c r="AL347" s="9">
        <f t="shared" si="107"/>
        <v>2022510033.72</v>
      </c>
      <c r="AM347" s="16">
        <f t="shared" si="108"/>
        <v>0.00857623820552005</v>
      </c>
      <c r="AN347" s="16">
        <f t="shared" si="109"/>
        <v>0.0586445296151967</v>
      </c>
      <c r="AO347" s="16">
        <f t="shared" si="110"/>
        <v>0.0158000255832759</v>
      </c>
      <c r="AP347" s="16">
        <f t="shared" si="111"/>
        <v>0.0295952624009476</v>
      </c>
      <c r="AQ347" s="12">
        <f t="shared" si="112"/>
        <v>4971944786.57</v>
      </c>
      <c r="AR347" s="12">
        <f t="shared" si="113"/>
        <v>4551596536.72</v>
      </c>
      <c r="AS347" s="12">
        <f>AR347-VLOOKUP(A347,[1]选股结果!$A$2:$BJ$3005,48,FALSE)*0.08</f>
        <v>2836524652.5336</v>
      </c>
      <c r="AT347" s="12">
        <f t="shared" si="114"/>
        <v>4142335607.87</v>
      </c>
      <c r="AU347" s="12">
        <f t="shared" si="115"/>
        <v>5381205715.42</v>
      </c>
      <c r="AV347" s="12">
        <f t="shared" si="116"/>
        <v>4965598410.71</v>
      </c>
      <c r="AW347" s="12">
        <f t="shared" si="117"/>
        <v>5492946636.68</v>
      </c>
      <c r="AX347" s="12">
        <f t="shared" si="118"/>
        <v>114276963.02</v>
      </c>
      <c r="AY347" s="21">
        <f t="shared" si="119"/>
        <v>13026414298.78</v>
      </c>
    </row>
    <row r="348" spans="1:51">
      <c r="A348" s="5" t="s">
        <v>743</v>
      </c>
      <c r="B348" s="5" t="s">
        <v>744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20"/>
        <v>17899236525.3</v>
      </c>
      <c r="AF348" s="9">
        <f t="shared" si="121"/>
        <v>17016638941.19</v>
      </c>
      <c r="AG348" s="9">
        <f t="shared" si="122"/>
        <v>3097863171.76</v>
      </c>
      <c r="AH348" s="9">
        <f t="shared" si="123"/>
        <v>3164885937.53</v>
      </c>
      <c r="AI348" s="9">
        <f t="shared" si="124"/>
        <v>2632727757.5</v>
      </c>
      <c r="AJ348" s="12">
        <f t="shared" si="105"/>
        <v>2242728438.61</v>
      </c>
      <c r="AK348" s="16">
        <f t="shared" si="106"/>
        <v>0.125297435755987</v>
      </c>
      <c r="AL348" s="9">
        <f t="shared" si="107"/>
        <v>629465929.7</v>
      </c>
      <c r="AM348" s="16">
        <f t="shared" si="108"/>
        <v>0.00591760558671229</v>
      </c>
      <c r="AN348" s="16">
        <f t="shared" si="109"/>
        <v>0.000176817912067172</v>
      </c>
      <c r="AO348" s="16">
        <f t="shared" si="110"/>
        <v>0.0326980918182034</v>
      </c>
      <c r="AP348" s="16">
        <f t="shared" si="111"/>
        <v>0.000119127338028417</v>
      </c>
      <c r="AQ348" s="12">
        <f t="shared" si="112"/>
        <v>1613262508.91</v>
      </c>
      <c r="AR348" s="12">
        <f t="shared" si="113"/>
        <v>417462169.849999</v>
      </c>
      <c r="AS348" s="12">
        <f>AR348-VLOOKUP(A348,[1]选股结果!$A$2:$BJ$3005,48,FALSE)*0.08</f>
        <v>-2110685744.162</v>
      </c>
      <c r="AT348" s="12">
        <f t="shared" si="114"/>
        <v>1081104328.88</v>
      </c>
      <c r="AU348" s="12">
        <f t="shared" si="115"/>
        <v>949620349.879999</v>
      </c>
      <c r="AV348" s="12">
        <f t="shared" si="116"/>
        <v>784970236.519998</v>
      </c>
      <c r="AW348" s="12">
        <f t="shared" si="117"/>
        <v>3097863171.76</v>
      </c>
      <c r="AX348" s="12">
        <f t="shared" si="118"/>
        <v>1728369095.05</v>
      </c>
      <c r="AY348" s="21">
        <f t="shared" si="119"/>
        <v>16352996782.16</v>
      </c>
    </row>
    <row r="349" spans="1:51">
      <c r="A349" s="5" t="s">
        <v>745</v>
      </c>
      <c r="B349" s="5" t="s">
        <v>746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20"/>
        <v>17824578284.25</v>
      </c>
      <c r="AF349" s="9">
        <f t="shared" si="121"/>
        <v>17339264816.12</v>
      </c>
      <c r="AG349" s="9">
        <f t="shared" si="122"/>
        <v>227798727.750001</v>
      </c>
      <c r="AH349" s="9">
        <f t="shared" si="123"/>
        <v>223703743.800001</v>
      </c>
      <c r="AI349" s="9">
        <f t="shared" si="124"/>
        <v>177808816.840001</v>
      </c>
      <c r="AJ349" s="12">
        <f t="shared" si="105"/>
        <v>928052533.809999</v>
      </c>
      <c r="AK349" s="16">
        <f t="shared" si="106"/>
        <v>0.0520658900878478</v>
      </c>
      <c r="AL349" s="9">
        <f t="shared" si="107"/>
        <v>581262576.91</v>
      </c>
      <c r="AM349" s="16">
        <f t="shared" si="108"/>
        <v>0.00523845576601976</v>
      </c>
      <c r="AN349" s="16">
        <f t="shared" si="109"/>
        <v>0.00111760155681227</v>
      </c>
      <c r="AO349" s="16">
        <f t="shared" si="110"/>
        <v>0.00675621380935617</v>
      </c>
      <c r="AP349" s="16">
        <f t="shared" si="111"/>
        <v>0.00135966497627687</v>
      </c>
      <c r="AQ349" s="12">
        <f t="shared" si="112"/>
        <v>346789956.899999</v>
      </c>
      <c r="AR349" s="12">
        <f t="shared" si="113"/>
        <v>116112122.349999</v>
      </c>
      <c r="AS349" s="12">
        <f>AR349-VLOOKUP(A349,[1]选股结果!$A$2:$BJ$3005,48,FALSE)*0.08</f>
        <v>-201081405.465201</v>
      </c>
      <c r="AT349" s="12">
        <f t="shared" si="114"/>
        <v>300895029.939999</v>
      </c>
      <c r="AU349" s="12">
        <f t="shared" si="115"/>
        <v>162007049.309999</v>
      </c>
      <c r="AV349" s="12">
        <f t="shared" si="116"/>
        <v>168202184.079999</v>
      </c>
      <c r="AW349" s="12">
        <f t="shared" si="117"/>
        <v>227798727.750001</v>
      </c>
      <c r="AX349" s="12">
        <f t="shared" si="118"/>
        <v>58550117.72</v>
      </c>
      <c r="AY349" s="21">
        <f t="shared" si="119"/>
        <v>17154481908.53</v>
      </c>
    </row>
    <row r="350" spans="1:51">
      <c r="A350" s="5" t="s">
        <v>747</v>
      </c>
      <c r="B350" s="5" t="s">
        <v>748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20"/>
        <v>17704758055.25</v>
      </c>
      <c r="AF350" s="9">
        <f t="shared" si="121"/>
        <v>19527657412.59</v>
      </c>
      <c r="AG350" s="9">
        <f t="shared" si="122"/>
        <v>-1038676931.91</v>
      </c>
      <c r="AH350" s="9">
        <f t="shared" si="123"/>
        <v>-1028847287.63</v>
      </c>
      <c r="AI350" s="9">
        <f t="shared" si="124"/>
        <v>-1314742137.45</v>
      </c>
      <c r="AJ350" s="12">
        <f t="shared" ref="AJ350:AJ413" si="125">C350-G350</f>
        <v>1514555369.58</v>
      </c>
      <c r="AK350" s="16">
        <f t="shared" ref="AK350:AK413" si="126">AJ350/C350</f>
        <v>0.0855451040253492</v>
      </c>
      <c r="AL350" s="9">
        <f t="shared" ref="AL350:AL413" si="127">O350+P350+Q350+R350+Y350-AB350+AC350</f>
        <v>2805131509.73</v>
      </c>
      <c r="AM350" s="16">
        <f t="shared" ref="AM350:AM413" si="128">O350/C350</f>
        <v>0.0189824277988562</v>
      </c>
      <c r="AN350" s="16">
        <f t="shared" ref="AN350:AN413" si="129">P350/C350</f>
        <v>0.012842830097448</v>
      </c>
      <c r="AO350" s="16">
        <f t="shared" ref="AO350:AO413" si="130">Q350/C350</f>
        <v>0.115645562873584</v>
      </c>
      <c r="AP350" s="16">
        <f t="shared" ref="AP350:AP413" si="131">R350/C350</f>
        <v>0.0115237921598991</v>
      </c>
      <c r="AQ350" s="12">
        <f t="shared" ref="AQ350:AQ413" si="132">C350-G350-AL350</f>
        <v>-1290576140.15</v>
      </c>
      <c r="AR350" s="12">
        <f t="shared" ref="AR350:AR413" si="133">AQ350-S350-AD350</f>
        <v>-2098964562.88</v>
      </c>
      <c r="AS350" s="12">
        <f>AR350-VLOOKUP(A350,[1]选股结果!$A$2:$BJ$3005,48,FALSE)*0.08</f>
        <v>-4453676393.3568</v>
      </c>
      <c r="AT350" s="12">
        <f t="shared" si="114"/>
        <v>-1576470989.97</v>
      </c>
      <c r="AU350" s="12">
        <f t="shared" si="115"/>
        <v>-1813069713.06</v>
      </c>
      <c r="AV350" s="12">
        <f t="shared" si="116"/>
        <v>-1821857382.58</v>
      </c>
      <c r="AW350" s="12">
        <f t="shared" si="117"/>
        <v>-1038676931.91</v>
      </c>
      <c r="AX350" s="12">
        <f t="shared" si="118"/>
        <v>763476098.48</v>
      </c>
      <c r="AY350" s="21">
        <f t="shared" si="119"/>
        <v>19005163839.68</v>
      </c>
    </row>
    <row r="351" spans="1:51">
      <c r="A351" s="5" t="s">
        <v>749</v>
      </c>
      <c r="B351" s="5" t="s">
        <v>750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20"/>
        <v>17658537236.04</v>
      </c>
      <c r="AF351" s="9">
        <f t="shared" si="121"/>
        <v>18911656553.91</v>
      </c>
      <c r="AG351" s="9">
        <f t="shared" si="122"/>
        <v>-1014420086.55</v>
      </c>
      <c r="AH351" s="9">
        <f t="shared" si="123"/>
        <v>-993787784.53</v>
      </c>
      <c r="AI351" s="9">
        <f t="shared" si="124"/>
        <v>-942179233.03</v>
      </c>
      <c r="AJ351" s="12">
        <f t="shared" si="125"/>
        <v>3152893802.03</v>
      </c>
      <c r="AK351" s="16">
        <f t="shared" si="126"/>
        <v>0.178547846850822</v>
      </c>
      <c r="AL351" s="9">
        <f t="shared" si="127"/>
        <v>3704351018.24</v>
      </c>
      <c r="AM351" s="16">
        <f t="shared" si="128"/>
        <v>0.00472582787263269</v>
      </c>
      <c r="AN351" s="16">
        <f t="shared" si="129"/>
        <v>0.0904719761826812</v>
      </c>
      <c r="AO351" s="16">
        <f t="shared" si="130"/>
        <v>0.0523993186288119</v>
      </c>
      <c r="AP351" s="16">
        <f t="shared" si="131"/>
        <v>0.0512962484299823</v>
      </c>
      <c r="AQ351" s="12">
        <f t="shared" si="132"/>
        <v>-551457216.209999</v>
      </c>
      <c r="AR351" s="12">
        <f t="shared" si="133"/>
        <v>-1393695784.79</v>
      </c>
      <c r="AS351" s="12">
        <f>AR351-VLOOKUP(A351,[1]选股结果!$A$2:$BJ$3005,48,FALSE)*0.08</f>
        <v>-2807242911.3564</v>
      </c>
      <c r="AT351" s="12">
        <f t="shared" si="114"/>
        <v>-499848664.709999</v>
      </c>
      <c r="AU351" s="12">
        <f t="shared" si="115"/>
        <v>-1445304336.29</v>
      </c>
      <c r="AV351" s="12">
        <f t="shared" si="116"/>
        <v>-1704666656.75</v>
      </c>
      <c r="AW351" s="12">
        <f t="shared" si="117"/>
        <v>-1014420086.55</v>
      </c>
      <c r="AX351" s="12">
        <f t="shared" si="118"/>
        <v>300932337.79</v>
      </c>
      <c r="AY351" s="21">
        <f t="shared" si="119"/>
        <v>18017809433.83</v>
      </c>
    </row>
    <row r="352" spans="1:51">
      <c r="A352" s="5" t="s">
        <v>751</v>
      </c>
      <c r="B352" s="5" t="s">
        <v>752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20"/>
        <v>17635707653.55</v>
      </c>
      <c r="AF352" s="9">
        <f t="shared" si="121"/>
        <v>17138424840.71</v>
      </c>
      <c r="AG352" s="9">
        <f t="shared" si="122"/>
        <v>495717020.829998</v>
      </c>
      <c r="AH352" s="9">
        <f t="shared" si="123"/>
        <v>481326653.229998</v>
      </c>
      <c r="AI352" s="9">
        <f t="shared" si="124"/>
        <v>333498150.449998</v>
      </c>
      <c r="AJ352" s="12">
        <f t="shared" si="125"/>
        <v>3159391860.56</v>
      </c>
      <c r="AK352" s="16">
        <f t="shared" si="126"/>
        <v>0.179147438970164</v>
      </c>
      <c r="AL352" s="9">
        <f t="shared" si="127"/>
        <v>2269362877.98</v>
      </c>
      <c r="AM352" s="16">
        <f t="shared" si="128"/>
        <v>0.00405931790979703</v>
      </c>
      <c r="AN352" s="16">
        <f t="shared" si="129"/>
        <v>0.0782279987138645</v>
      </c>
      <c r="AO352" s="16">
        <f t="shared" si="130"/>
        <v>0.0452917030822528</v>
      </c>
      <c r="AP352" s="16">
        <f t="shared" si="131"/>
        <v>0.000366156591890439</v>
      </c>
      <c r="AQ352" s="12">
        <f t="shared" si="132"/>
        <v>890028982.579999</v>
      </c>
      <c r="AR352" s="12">
        <f t="shared" si="133"/>
        <v>336495156.949999</v>
      </c>
      <c r="AS352" s="12">
        <f>AR352-VLOOKUP(A352,[1]选股结果!$A$2:$BJ$3005,48,FALSE)*0.08</f>
        <v>-268966282.034801</v>
      </c>
      <c r="AT352" s="12">
        <f t="shared" si="114"/>
        <v>742200479.799999</v>
      </c>
      <c r="AU352" s="12">
        <f t="shared" si="115"/>
        <v>484323659.729999</v>
      </c>
      <c r="AV352" s="12">
        <f t="shared" si="116"/>
        <v>312450567.849999</v>
      </c>
      <c r="AW352" s="12">
        <f t="shared" si="117"/>
        <v>495717020.829998</v>
      </c>
      <c r="AX352" s="12">
        <f t="shared" si="118"/>
        <v>132246126.7</v>
      </c>
      <c r="AY352" s="21">
        <f t="shared" si="119"/>
        <v>16732719517.86</v>
      </c>
    </row>
    <row r="353" spans="1:51">
      <c r="A353" s="5" t="s">
        <v>753</v>
      </c>
      <c r="B353" s="5" t="s">
        <v>754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20"/>
        <v>17615149963</v>
      </c>
      <c r="AF353" s="9">
        <f t="shared" si="121"/>
        <v>17378666492.16</v>
      </c>
      <c r="AG353" s="9">
        <f t="shared" si="122"/>
        <v>209927770.690004</v>
      </c>
      <c r="AH353" s="9">
        <f t="shared" si="123"/>
        <v>227335253.690004</v>
      </c>
      <c r="AI353" s="9">
        <f t="shared" si="124"/>
        <v>136397316.790004</v>
      </c>
      <c r="AJ353" s="12">
        <f t="shared" si="125"/>
        <v>537393453.969999</v>
      </c>
      <c r="AK353" s="16">
        <f t="shared" si="126"/>
        <v>0.0305074583582187</v>
      </c>
      <c r="AL353" s="9">
        <f t="shared" si="127"/>
        <v>253877860.03</v>
      </c>
      <c r="AM353" s="16">
        <f t="shared" si="128"/>
        <v>0.00116222076014125</v>
      </c>
      <c r="AN353" s="16">
        <f t="shared" si="129"/>
        <v>0.00178896863587263</v>
      </c>
      <c r="AO353" s="16">
        <f t="shared" si="130"/>
        <v>0.00997603307148183</v>
      </c>
      <c r="AP353" s="16">
        <f t="shared" si="131"/>
        <v>3.47066372573691e-5</v>
      </c>
      <c r="AQ353" s="12">
        <f t="shared" si="132"/>
        <v>283515593.939999</v>
      </c>
      <c r="AR353" s="12">
        <f t="shared" si="133"/>
        <v>119993998.899999</v>
      </c>
      <c r="AS353" s="12">
        <f>AR353-VLOOKUP(A353,[1]选股结果!$A$2:$BJ$3005,48,FALSE)*0.08</f>
        <v>-174177400.670401</v>
      </c>
      <c r="AT353" s="12">
        <f t="shared" si="114"/>
        <v>192577657.039999</v>
      </c>
      <c r="AU353" s="12">
        <f t="shared" si="115"/>
        <v>210931935.799999</v>
      </c>
      <c r="AV353" s="12">
        <f t="shared" si="116"/>
        <v>165939379.209999</v>
      </c>
      <c r="AW353" s="12">
        <f t="shared" si="117"/>
        <v>209927770.690004</v>
      </c>
      <c r="AX353" s="12">
        <f t="shared" si="118"/>
        <v>-2264080.04</v>
      </c>
      <c r="AY353" s="21">
        <f t="shared" si="119"/>
        <v>17306082834.02</v>
      </c>
    </row>
    <row r="354" spans="1:51">
      <c r="A354" s="5" t="s">
        <v>755</v>
      </c>
      <c r="B354" s="5" t="s">
        <v>756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20"/>
        <v>17505659000</v>
      </c>
      <c r="AF354" s="9">
        <f t="shared" si="121"/>
        <v>17307174000</v>
      </c>
      <c r="AG354" s="9">
        <f t="shared" si="122"/>
        <v>-303974000</v>
      </c>
      <c r="AH354" s="9">
        <f t="shared" si="123"/>
        <v>-265052000</v>
      </c>
      <c r="AI354" s="9">
        <f t="shared" si="124"/>
        <v>-199130000</v>
      </c>
      <c r="AJ354" s="12">
        <f t="shared" si="125"/>
        <v>7564532000</v>
      </c>
      <c r="AK354" s="16">
        <f t="shared" si="126"/>
        <v>0.432119236413779</v>
      </c>
      <c r="AL354" s="9">
        <f t="shared" si="127"/>
        <v>2865255000</v>
      </c>
      <c r="AM354" s="16">
        <f t="shared" si="128"/>
        <v>0.000827046842395365</v>
      </c>
      <c r="AN354" s="16">
        <f t="shared" si="129"/>
        <v>0.00411278432877049</v>
      </c>
      <c r="AO354" s="16">
        <f t="shared" si="130"/>
        <v>0.0607273339438407</v>
      </c>
      <c r="AP354" s="16">
        <f t="shared" si="131"/>
        <v>0</v>
      </c>
      <c r="AQ354" s="12">
        <f t="shared" si="132"/>
        <v>4699277000</v>
      </c>
      <c r="AR354" s="12">
        <f t="shared" si="133"/>
        <v>-1451301000</v>
      </c>
      <c r="AS354" s="12">
        <f>AR354-VLOOKUP(A354,[1]选股结果!$A$2:$BJ$3005,48,FALSE)*0.08</f>
        <v>-3608042440</v>
      </c>
      <c r="AT354" s="12">
        <f t="shared" si="114"/>
        <v>4765199000</v>
      </c>
      <c r="AU354" s="12">
        <f t="shared" si="115"/>
        <v>-1517223000</v>
      </c>
      <c r="AV354" s="12">
        <f t="shared" si="116"/>
        <v>-1874137000</v>
      </c>
      <c r="AW354" s="12">
        <f t="shared" si="117"/>
        <v>-303974000</v>
      </c>
      <c r="AX354" s="12">
        <f t="shared" si="118"/>
        <v>1559828000</v>
      </c>
      <c r="AY354" s="21">
        <f t="shared" si="119"/>
        <v>11090674000</v>
      </c>
    </row>
    <row r="355" spans="1:51">
      <c r="A355" s="5" t="s">
        <v>757</v>
      </c>
      <c r="B355" s="5" t="s">
        <v>758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20"/>
        <v>17413709645.88</v>
      </c>
      <c r="AF355" s="9">
        <f t="shared" si="121"/>
        <v>17009401006.57</v>
      </c>
      <c r="AG355" s="9">
        <f t="shared" si="122"/>
        <v>455475212.350001</v>
      </c>
      <c r="AH355" s="9">
        <f t="shared" si="123"/>
        <v>437325030.490001</v>
      </c>
      <c r="AI355" s="9">
        <f t="shared" si="124"/>
        <v>179625682.460001</v>
      </c>
      <c r="AJ355" s="12">
        <f t="shared" si="125"/>
        <v>1793340408.36</v>
      </c>
      <c r="AK355" s="16">
        <f t="shared" si="126"/>
        <v>0.102984398202843</v>
      </c>
      <c r="AL355" s="9">
        <f t="shared" si="127"/>
        <v>1389523783.68</v>
      </c>
      <c r="AM355" s="16">
        <f t="shared" si="128"/>
        <v>0.00161747063909866</v>
      </c>
      <c r="AN355" s="16">
        <f t="shared" si="129"/>
        <v>0.0398842276111066</v>
      </c>
      <c r="AO355" s="16">
        <f t="shared" si="130"/>
        <v>0.0370329373478773</v>
      </c>
      <c r="AP355" s="16">
        <f t="shared" si="131"/>
        <v>0.00163629240061101</v>
      </c>
      <c r="AQ355" s="12">
        <f t="shared" si="132"/>
        <v>403816624.680001</v>
      </c>
      <c r="AR355" s="12">
        <f t="shared" si="133"/>
        <v>153158769.810001</v>
      </c>
      <c r="AS355" s="12">
        <f>AR355-VLOOKUP(A355,[1]选股结果!$A$2:$BJ$3005,48,FALSE)*0.08</f>
        <v>-204408895.847599</v>
      </c>
      <c r="AT355" s="12">
        <f t="shared" si="114"/>
        <v>146117276.650001</v>
      </c>
      <c r="AU355" s="12">
        <f t="shared" si="115"/>
        <v>410858117.840001</v>
      </c>
      <c r="AV355" s="12">
        <f t="shared" si="116"/>
        <v>341758367.370001</v>
      </c>
      <c r="AW355" s="12">
        <f t="shared" si="117"/>
        <v>455475212.350001</v>
      </c>
      <c r="AX355" s="12">
        <f t="shared" si="118"/>
        <v>-23296853.25</v>
      </c>
      <c r="AY355" s="21">
        <f t="shared" si="119"/>
        <v>17016442499.73</v>
      </c>
    </row>
    <row r="356" spans="1:51">
      <c r="A356" s="5" t="s">
        <v>759</v>
      </c>
      <c r="B356" s="5" t="s">
        <v>760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20"/>
        <v>17315204592.31</v>
      </c>
      <c r="AF356" s="9">
        <f t="shared" si="121"/>
        <v>16560239679.79</v>
      </c>
      <c r="AG356" s="9">
        <f t="shared" si="122"/>
        <v>803303406.610002</v>
      </c>
      <c r="AH356" s="9">
        <f t="shared" si="123"/>
        <v>793138580.780002</v>
      </c>
      <c r="AI356" s="9">
        <f t="shared" si="124"/>
        <v>591467277.040002</v>
      </c>
      <c r="AJ356" s="12">
        <f t="shared" si="125"/>
        <v>2637402990.28</v>
      </c>
      <c r="AK356" s="16">
        <f t="shared" si="126"/>
        <v>0.15231717166376</v>
      </c>
      <c r="AL356" s="9">
        <f t="shared" si="127"/>
        <v>1252183277.61</v>
      </c>
      <c r="AM356" s="16">
        <f t="shared" si="128"/>
        <v>0.0141566174637558</v>
      </c>
      <c r="AN356" s="16">
        <f t="shared" si="129"/>
        <v>0.00121426764598194</v>
      </c>
      <c r="AO356" s="16">
        <f t="shared" si="130"/>
        <v>0.0533943683045248</v>
      </c>
      <c r="AP356" s="16">
        <f t="shared" si="131"/>
        <v>0.00211892492949777</v>
      </c>
      <c r="AQ356" s="12">
        <f t="shared" si="132"/>
        <v>1385219712.67</v>
      </c>
      <c r="AR356" s="12">
        <f t="shared" si="133"/>
        <v>528484381.55</v>
      </c>
      <c r="AS356" s="12">
        <f>AR356-VLOOKUP(A356,[1]选股结果!$A$2:$BJ$3005,48,FALSE)*0.08</f>
        <v>-415699382.2596</v>
      </c>
      <c r="AT356" s="12">
        <f t="shared" si="114"/>
        <v>1183548408.93</v>
      </c>
      <c r="AU356" s="12">
        <f t="shared" si="115"/>
        <v>730155685.29</v>
      </c>
      <c r="AV356" s="12">
        <f t="shared" si="116"/>
        <v>713964133.970001</v>
      </c>
      <c r="AW356" s="12">
        <f t="shared" si="117"/>
        <v>803303406.610002</v>
      </c>
      <c r="AX356" s="12">
        <f t="shared" si="118"/>
        <v>12630352.95</v>
      </c>
      <c r="AY356" s="21">
        <f t="shared" si="119"/>
        <v>15905175652.41</v>
      </c>
    </row>
    <row r="357" spans="1:51">
      <c r="A357" s="5" t="s">
        <v>761</v>
      </c>
      <c r="B357" s="5" t="s">
        <v>762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20"/>
        <v>17264613794.43</v>
      </c>
      <c r="AF357" s="9">
        <f t="shared" si="121"/>
        <v>15212943272.32</v>
      </c>
      <c r="AG357" s="9">
        <f t="shared" si="122"/>
        <v>1998378930.51</v>
      </c>
      <c r="AH357" s="9">
        <f t="shared" si="123"/>
        <v>1998023892.5</v>
      </c>
      <c r="AI357" s="9">
        <f t="shared" si="124"/>
        <v>1603034590.25</v>
      </c>
      <c r="AJ357" s="12">
        <f t="shared" si="125"/>
        <v>4069526877.04</v>
      </c>
      <c r="AK357" s="16">
        <f t="shared" si="126"/>
        <v>0.235714909438225</v>
      </c>
      <c r="AL357" s="9">
        <f t="shared" si="127"/>
        <v>1868800756.65</v>
      </c>
      <c r="AM357" s="16">
        <f t="shared" si="128"/>
        <v>0.0145463926607512</v>
      </c>
      <c r="AN357" s="16">
        <f t="shared" si="129"/>
        <v>0.00865661882214923</v>
      </c>
      <c r="AO357" s="16">
        <f t="shared" si="130"/>
        <v>0.0736437507354028</v>
      </c>
      <c r="AP357" s="16">
        <f t="shared" si="131"/>
        <v>0.00918318690112549</v>
      </c>
      <c r="AQ357" s="12">
        <f t="shared" si="132"/>
        <v>2200726120.39</v>
      </c>
      <c r="AR357" s="12">
        <f t="shared" si="133"/>
        <v>1618446585.4</v>
      </c>
      <c r="AS357" s="12">
        <f>AR357-VLOOKUP(A357,[1]选股结果!$A$2:$BJ$3005,48,FALSE)*0.08</f>
        <v>604856414.2208</v>
      </c>
      <c r="AT357" s="12">
        <f t="shared" si="114"/>
        <v>1805736818.14</v>
      </c>
      <c r="AU357" s="12">
        <f t="shared" si="115"/>
        <v>2013435887.65</v>
      </c>
      <c r="AV357" s="12">
        <f t="shared" si="116"/>
        <v>1997266871.82</v>
      </c>
      <c r="AW357" s="12">
        <f t="shared" si="117"/>
        <v>1998378930.51</v>
      </c>
      <c r="AX357" s="12">
        <f t="shared" si="118"/>
        <v>2023718.62</v>
      </c>
      <c r="AY357" s="21">
        <f t="shared" si="119"/>
        <v>15025653039.58</v>
      </c>
    </row>
    <row r="358" spans="1:51">
      <c r="A358" s="5" t="s">
        <v>763</v>
      </c>
      <c r="B358" s="5" t="s">
        <v>764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20"/>
        <v>17256932330.64</v>
      </c>
      <c r="AF358" s="9">
        <f t="shared" si="121"/>
        <v>10583774699.18</v>
      </c>
      <c r="AG358" s="9">
        <f t="shared" si="122"/>
        <v>6643471653.01</v>
      </c>
      <c r="AH358" s="9">
        <f t="shared" si="123"/>
        <v>6647662192.51</v>
      </c>
      <c r="AI358" s="9">
        <f t="shared" si="124"/>
        <v>4925374664.79</v>
      </c>
      <c r="AJ358" s="12">
        <f t="shared" si="125"/>
        <v>13003380162.25</v>
      </c>
      <c r="AK358" s="16">
        <f t="shared" si="126"/>
        <v>0.753516321041733</v>
      </c>
      <c r="AL358" s="9">
        <f t="shared" si="127"/>
        <v>6375325750.17</v>
      </c>
      <c r="AM358" s="16">
        <f t="shared" si="128"/>
        <v>0.163160899009307</v>
      </c>
      <c r="AN358" s="16">
        <f t="shared" si="129"/>
        <v>0.161379871572268</v>
      </c>
      <c r="AO358" s="16">
        <f t="shared" si="130"/>
        <v>0.0444000977514167</v>
      </c>
      <c r="AP358" s="16">
        <f t="shared" si="131"/>
        <v>0.000737598699242737</v>
      </c>
      <c r="AQ358" s="12">
        <f t="shared" si="132"/>
        <v>6628054412.08</v>
      </c>
      <c r="AR358" s="12">
        <f t="shared" si="133"/>
        <v>4955060643.24</v>
      </c>
      <c r="AS358" s="12">
        <f>AR358-VLOOKUP(A358,[1]选股结果!$A$2:$BJ$3005,48,FALSE)*0.08</f>
        <v>3789250175.4488</v>
      </c>
      <c r="AT358" s="12">
        <f t="shared" si="114"/>
        <v>4905766884.36</v>
      </c>
      <c r="AU358" s="12">
        <f t="shared" si="115"/>
        <v>6677348170.96</v>
      </c>
      <c r="AV358" s="12">
        <f t="shared" si="116"/>
        <v>6605802920.03</v>
      </c>
      <c r="AW358" s="12">
        <f t="shared" si="117"/>
        <v>6643471653.01</v>
      </c>
      <c r="AX358" s="12">
        <f t="shared" si="118"/>
        <v>-11625025.9</v>
      </c>
      <c r="AY358" s="21">
        <f t="shared" si="119"/>
        <v>10633068458.06</v>
      </c>
    </row>
    <row r="359" spans="1:51">
      <c r="A359" s="5" t="s">
        <v>765</v>
      </c>
      <c r="B359" s="5" t="s">
        <v>766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20"/>
        <v>17198169191.8</v>
      </c>
      <c r="AF359" s="9">
        <f t="shared" si="121"/>
        <v>17517914422.63</v>
      </c>
      <c r="AG359" s="9">
        <f t="shared" si="122"/>
        <v>-177601035.650002</v>
      </c>
      <c r="AH359" s="9">
        <f t="shared" si="123"/>
        <v>-155452291.050002</v>
      </c>
      <c r="AI359" s="9">
        <f t="shared" si="124"/>
        <v>-112992089.330002</v>
      </c>
      <c r="AJ359" s="12">
        <f t="shared" si="125"/>
        <v>1869047450.13</v>
      </c>
      <c r="AK359" s="16">
        <f t="shared" si="126"/>
        <v>0.108677117272526</v>
      </c>
      <c r="AL359" s="9">
        <f t="shared" si="127"/>
        <v>1907797582.13</v>
      </c>
      <c r="AM359" s="16">
        <f t="shared" si="128"/>
        <v>0.00746511489904483</v>
      </c>
      <c r="AN359" s="16">
        <f t="shared" si="129"/>
        <v>0.00329793093133675</v>
      </c>
      <c r="AO359" s="16">
        <f t="shared" si="130"/>
        <v>0.0376608730689089</v>
      </c>
      <c r="AP359" s="16">
        <f t="shared" si="131"/>
        <v>0.0594581508494263</v>
      </c>
      <c r="AQ359" s="12">
        <f t="shared" si="132"/>
        <v>-38750132.0000012</v>
      </c>
      <c r="AR359" s="12">
        <f t="shared" si="133"/>
        <v>-329708522.940001</v>
      </c>
      <c r="AS359" s="12">
        <f>AR359-VLOOKUP(A359,[1]选股结果!$A$2:$BJ$3005,48,FALSE)*0.08</f>
        <v>-1221569495.9968</v>
      </c>
      <c r="AT359" s="12">
        <f t="shared" si="114"/>
        <v>3710069.71999881</v>
      </c>
      <c r="AU359" s="12">
        <f t="shared" si="115"/>
        <v>-372168724.660001</v>
      </c>
      <c r="AV359" s="12">
        <f t="shared" si="116"/>
        <v>-274626923.900001</v>
      </c>
      <c r="AW359" s="12">
        <f t="shared" si="117"/>
        <v>-177601035.650002</v>
      </c>
      <c r="AX359" s="12">
        <f t="shared" si="118"/>
        <v>147826348.98</v>
      </c>
      <c r="AY359" s="21">
        <f t="shared" si="119"/>
        <v>17184495829.97</v>
      </c>
    </row>
    <row r="360" spans="1:51">
      <c r="A360" s="5" t="s">
        <v>767</v>
      </c>
      <c r="B360" s="5" t="s">
        <v>768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20"/>
        <v>17193994904</v>
      </c>
      <c r="AF360" s="9">
        <f t="shared" si="121"/>
        <v>16035414139</v>
      </c>
      <c r="AG360" s="9">
        <f t="shared" si="122"/>
        <v>598794578</v>
      </c>
      <c r="AH360" s="9">
        <f t="shared" si="123"/>
        <v>611410477</v>
      </c>
      <c r="AI360" s="9">
        <f t="shared" si="124"/>
        <v>215565343</v>
      </c>
      <c r="AJ360" s="12">
        <f t="shared" si="125"/>
        <v>3532232093</v>
      </c>
      <c r="AK360" s="16">
        <f t="shared" si="126"/>
        <v>0.205434054896589</v>
      </c>
      <c r="AL360" s="9">
        <f t="shared" si="127"/>
        <v>2551824328</v>
      </c>
      <c r="AM360" s="16">
        <f t="shared" si="128"/>
        <v>0.0522676872953434</v>
      </c>
      <c r="AN360" s="16">
        <f t="shared" si="129"/>
        <v>0.022375284170318</v>
      </c>
      <c r="AO360" s="16">
        <f t="shared" si="130"/>
        <v>0.0366945523435756</v>
      </c>
      <c r="AP360" s="16">
        <f t="shared" si="131"/>
        <v>0</v>
      </c>
      <c r="AQ360" s="12">
        <f t="shared" si="132"/>
        <v>980407765</v>
      </c>
      <c r="AR360" s="12">
        <f t="shared" si="133"/>
        <v>125248120</v>
      </c>
      <c r="AS360" s="12">
        <f>AR360-VLOOKUP(A360,[1]选股结果!$A$2:$BJ$3005,48,FALSE)*0.08</f>
        <v>-1249543945.04</v>
      </c>
      <c r="AT360" s="12">
        <f t="shared" si="114"/>
        <v>584562631</v>
      </c>
      <c r="AU360" s="12">
        <f t="shared" si="115"/>
        <v>521093254</v>
      </c>
      <c r="AV360" s="12">
        <f t="shared" si="116"/>
        <v>374638548</v>
      </c>
      <c r="AW360" s="12">
        <f t="shared" si="117"/>
        <v>598794578</v>
      </c>
      <c r="AX360" s="12">
        <f t="shared" si="118"/>
        <v>12873013</v>
      </c>
      <c r="AY360" s="21">
        <f t="shared" si="119"/>
        <v>15576099628</v>
      </c>
    </row>
    <row r="361" spans="1:51">
      <c r="A361" s="5" t="s">
        <v>769</v>
      </c>
      <c r="B361" s="5" t="s">
        <v>770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20"/>
        <v>17152931389</v>
      </c>
      <c r="AF361" s="9">
        <f t="shared" si="121"/>
        <v>14317499878</v>
      </c>
      <c r="AG361" s="9">
        <f t="shared" si="122"/>
        <v>2860237888</v>
      </c>
      <c r="AH361" s="9">
        <f t="shared" si="123"/>
        <v>2878119832</v>
      </c>
      <c r="AI361" s="9">
        <f t="shared" si="124"/>
        <v>2402989286</v>
      </c>
      <c r="AJ361" s="12">
        <f t="shared" si="125"/>
        <v>6953278168</v>
      </c>
      <c r="AK361" s="16">
        <f t="shared" si="126"/>
        <v>0.405369671825252</v>
      </c>
      <c r="AL361" s="9">
        <f t="shared" si="127"/>
        <v>3775715304</v>
      </c>
      <c r="AM361" s="16">
        <f t="shared" si="128"/>
        <v>0.00868460472566984</v>
      </c>
      <c r="AN361" s="16">
        <f t="shared" si="129"/>
        <v>0.0792328586979344</v>
      </c>
      <c r="AO361" s="16">
        <f t="shared" si="130"/>
        <v>0.0909424675948023</v>
      </c>
      <c r="AP361" s="16">
        <f t="shared" si="131"/>
        <v>0.0419601074403854</v>
      </c>
      <c r="AQ361" s="12">
        <f t="shared" si="132"/>
        <v>3177562864</v>
      </c>
      <c r="AR361" s="12">
        <f t="shared" si="133"/>
        <v>2372296630</v>
      </c>
      <c r="AS361" s="12">
        <f>AR361-VLOOKUP(A361,[1]选股结果!$A$2:$BJ$3005,48,FALSE)*0.08</f>
        <v>306356266.08</v>
      </c>
      <c r="AT361" s="12">
        <f t="shared" si="114"/>
        <v>2702432318</v>
      </c>
      <c r="AU361" s="12">
        <f t="shared" si="115"/>
        <v>2847427176</v>
      </c>
      <c r="AV361" s="12">
        <f t="shared" si="116"/>
        <v>2924300720</v>
      </c>
      <c r="AW361" s="12">
        <f t="shared" si="117"/>
        <v>2860237888</v>
      </c>
      <c r="AX361" s="12">
        <f t="shared" si="118"/>
        <v>17418326</v>
      </c>
      <c r="AY361" s="21">
        <f t="shared" si="119"/>
        <v>13987364190</v>
      </c>
    </row>
    <row r="362" spans="1:51">
      <c r="A362" s="5" t="s">
        <v>771</v>
      </c>
      <c r="B362" s="5" t="s">
        <v>772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20"/>
        <v>17049507889.99</v>
      </c>
      <c r="AF362" s="9">
        <f t="shared" si="121"/>
        <v>15557295214.71</v>
      </c>
      <c r="AG362" s="9">
        <f t="shared" si="122"/>
        <v>1563445213.44</v>
      </c>
      <c r="AH362" s="9">
        <f t="shared" si="123"/>
        <v>1547247109.73</v>
      </c>
      <c r="AI362" s="9">
        <f t="shared" si="124"/>
        <v>1099116404.04</v>
      </c>
      <c r="AJ362" s="12">
        <f t="shared" si="125"/>
        <v>2547026820.06</v>
      </c>
      <c r="AK362" s="16">
        <f t="shared" si="126"/>
        <v>0.149390049055632</v>
      </c>
      <c r="AL362" s="9">
        <f t="shared" si="127"/>
        <v>1024681020.47</v>
      </c>
      <c r="AM362" s="16">
        <f t="shared" si="128"/>
        <v>0.00485625323406613</v>
      </c>
      <c r="AN362" s="16">
        <f t="shared" si="129"/>
        <v>0.00245947045278763</v>
      </c>
      <c r="AO362" s="16">
        <f t="shared" si="130"/>
        <v>0.0101739346202386</v>
      </c>
      <c r="AP362" s="16">
        <f t="shared" si="131"/>
        <v>0.0419414395842964</v>
      </c>
      <c r="AQ362" s="12">
        <f t="shared" si="132"/>
        <v>1522345799.59</v>
      </c>
      <c r="AR362" s="12">
        <f t="shared" si="133"/>
        <v>1032671921.53</v>
      </c>
      <c r="AS362" s="12">
        <f>AR362-VLOOKUP(A362,[1]选股结果!$A$2:$BJ$3005,48,FALSE)*0.08</f>
        <v>214374491.8476</v>
      </c>
      <c r="AT362" s="12">
        <f t="shared" si="114"/>
        <v>1074215093.9</v>
      </c>
      <c r="AU362" s="12">
        <f t="shared" si="115"/>
        <v>1480802627.22</v>
      </c>
      <c r="AV362" s="12">
        <f t="shared" si="116"/>
        <v>1525491551.05</v>
      </c>
      <c r="AW362" s="12">
        <f t="shared" si="117"/>
        <v>1563445213.44</v>
      </c>
      <c r="AX362" s="12">
        <f t="shared" si="118"/>
        <v>34266699.48</v>
      </c>
      <c r="AY362" s="21">
        <f t="shared" si="119"/>
        <v>15515752042.34</v>
      </c>
    </row>
    <row r="363" spans="1:51">
      <c r="A363" s="5" t="s">
        <v>773</v>
      </c>
      <c r="B363" s="5" t="s">
        <v>774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20"/>
        <v>16996253955.26</v>
      </c>
      <c r="AF363" s="9">
        <f t="shared" si="121"/>
        <v>105663635.36</v>
      </c>
      <c r="AG363" s="9">
        <f t="shared" si="122"/>
        <v>24565553361.76</v>
      </c>
      <c r="AH363" s="9">
        <f t="shared" si="123"/>
        <v>24566693680.41</v>
      </c>
      <c r="AI363" s="9">
        <f t="shared" si="124"/>
        <v>22487902498.42</v>
      </c>
      <c r="AJ363" s="12">
        <f t="shared" si="125"/>
        <v>16996253955.26</v>
      </c>
      <c r="AK363" s="16">
        <f t="shared" si="126"/>
        <v>1</v>
      </c>
      <c r="AL363" s="9">
        <f t="shared" si="127"/>
        <v>104619577.78</v>
      </c>
      <c r="AM363" s="16">
        <f t="shared" si="128"/>
        <v>0.00621687788604143</v>
      </c>
      <c r="AN363" s="16">
        <f t="shared" si="129"/>
        <v>0</v>
      </c>
      <c r="AO363" s="16">
        <f t="shared" si="130"/>
        <v>0</v>
      </c>
      <c r="AP363" s="16">
        <f t="shared" si="131"/>
        <v>0</v>
      </c>
      <c r="AQ363" s="12">
        <f t="shared" si="132"/>
        <v>16891634377.48</v>
      </c>
      <c r="AR363" s="12">
        <f t="shared" si="133"/>
        <v>14812843195.49</v>
      </c>
      <c r="AS363" s="12">
        <f>AR363-VLOOKUP(A363,[1]选股结果!$A$2:$BJ$3005,48,FALSE)*0.08</f>
        <v>7248413842.1876</v>
      </c>
      <c r="AT363" s="12">
        <f t="shared" si="114"/>
        <v>14812843195.49</v>
      </c>
      <c r="AU363" s="12">
        <f t="shared" si="115"/>
        <v>16891634377.48</v>
      </c>
      <c r="AV363" s="12">
        <f t="shared" si="116"/>
        <v>17601891809.85</v>
      </c>
      <c r="AW363" s="12">
        <f t="shared" si="117"/>
        <v>24565553361.76</v>
      </c>
      <c r="AX363" s="12">
        <f t="shared" si="118"/>
        <v>6279244963.76</v>
      </c>
      <c r="AY363" s="21">
        <f t="shared" si="119"/>
        <v>105663635.36</v>
      </c>
    </row>
    <row r="364" spans="1:51">
      <c r="A364" s="5" t="s">
        <v>775</v>
      </c>
      <c r="B364" s="5" t="s">
        <v>776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20"/>
        <v>16954029000</v>
      </c>
      <c r="AF364" s="9">
        <f t="shared" si="121"/>
        <v>13239854000</v>
      </c>
      <c r="AG364" s="9">
        <f t="shared" si="122"/>
        <v>4562259000</v>
      </c>
      <c r="AH364" s="9">
        <f t="shared" si="123"/>
        <v>4584150000</v>
      </c>
      <c r="AI364" s="9">
        <f t="shared" si="124"/>
        <v>3560670000</v>
      </c>
      <c r="AJ364" s="12">
        <f t="shared" si="125"/>
        <v>5981867000</v>
      </c>
      <c r="AK364" s="16">
        <f t="shared" si="126"/>
        <v>0.352828640319065</v>
      </c>
      <c r="AL364" s="9">
        <f t="shared" si="127"/>
        <v>1864570000</v>
      </c>
      <c r="AM364" s="16">
        <f t="shared" si="128"/>
        <v>0.0114045457867272</v>
      </c>
      <c r="AN364" s="16">
        <f t="shared" si="129"/>
        <v>0.000100625049066508</v>
      </c>
      <c r="AO364" s="16">
        <f t="shared" si="130"/>
        <v>0.0958460670322081</v>
      </c>
      <c r="AP364" s="16">
        <f t="shared" si="131"/>
        <v>0.00390520742886543</v>
      </c>
      <c r="AQ364" s="12">
        <f t="shared" si="132"/>
        <v>4117297000</v>
      </c>
      <c r="AR364" s="12">
        <f t="shared" si="133"/>
        <v>2712370000</v>
      </c>
      <c r="AS364" s="12">
        <f>AR364-VLOOKUP(A364,[1]选股结果!$A$2:$BJ$3005,48,FALSE)*0.08</f>
        <v>-1588351440</v>
      </c>
      <c r="AT364" s="12">
        <f t="shared" si="114"/>
        <v>3093817000</v>
      </c>
      <c r="AU364" s="12">
        <f t="shared" si="115"/>
        <v>3735850000</v>
      </c>
      <c r="AV364" s="12">
        <f t="shared" si="116"/>
        <v>3653494000</v>
      </c>
      <c r="AW364" s="12">
        <f t="shared" si="117"/>
        <v>4562259000</v>
      </c>
      <c r="AX364" s="12">
        <f t="shared" si="118"/>
        <v>147196000</v>
      </c>
      <c r="AY364" s="21">
        <f t="shared" si="119"/>
        <v>12858407000</v>
      </c>
    </row>
    <row r="365" spans="1:51">
      <c r="A365" s="5" t="s">
        <v>777</v>
      </c>
      <c r="B365" s="5" t="s">
        <v>778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20"/>
        <v>16910211655.86</v>
      </c>
      <c r="AF365" s="9">
        <f t="shared" si="121"/>
        <v>17417318535.4</v>
      </c>
      <c r="AG365" s="9">
        <f t="shared" si="122"/>
        <v>-393168619.430001</v>
      </c>
      <c r="AH365" s="9">
        <f t="shared" si="123"/>
        <v>-432599506.680001</v>
      </c>
      <c r="AI365" s="9">
        <f t="shared" si="124"/>
        <v>-361712756.810001</v>
      </c>
      <c r="AJ365" s="12">
        <f t="shared" si="125"/>
        <v>255539030.99</v>
      </c>
      <c r="AK365" s="16">
        <f t="shared" si="126"/>
        <v>0.0151115217355335</v>
      </c>
      <c r="AL365" s="9">
        <f t="shared" si="127"/>
        <v>684499953.94</v>
      </c>
      <c r="AM365" s="16">
        <f t="shared" si="128"/>
        <v>0.00217735527971589</v>
      </c>
      <c r="AN365" s="16">
        <f t="shared" si="129"/>
        <v>0.00776893792304924</v>
      </c>
      <c r="AO365" s="16">
        <f t="shared" si="130"/>
        <v>0.0234699011950253</v>
      </c>
      <c r="AP365" s="16">
        <f t="shared" si="131"/>
        <v>0.0047305230897142</v>
      </c>
      <c r="AQ365" s="12">
        <f t="shared" si="132"/>
        <v>-428960922.95</v>
      </c>
      <c r="AR365" s="12">
        <f t="shared" si="133"/>
        <v>-475651016.92</v>
      </c>
      <c r="AS365" s="12">
        <f>AR365-VLOOKUP(A365,[1]选股结果!$A$2:$BJ$3005,48,FALSE)*0.08</f>
        <v>-1157110744.3888</v>
      </c>
      <c r="AT365" s="12">
        <f t="shared" si="114"/>
        <v>-358074173.08</v>
      </c>
      <c r="AU365" s="12">
        <f t="shared" si="115"/>
        <v>-546537766.79</v>
      </c>
      <c r="AV365" s="12">
        <f t="shared" si="116"/>
        <v>-489732471.08</v>
      </c>
      <c r="AW365" s="12">
        <f t="shared" si="117"/>
        <v>-393168619.430001</v>
      </c>
      <c r="AX365" s="12">
        <f t="shared" si="118"/>
        <v>102531038.74</v>
      </c>
      <c r="AY365" s="21">
        <f t="shared" si="119"/>
        <v>17299741691.56</v>
      </c>
    </row>
    <row r="366" spans="1:51">
      <c r="A366" s="5" t="s">
        <v>779</v>
      </c>
      <c r="B366" s="5" t="s">
        <v>780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20"/>
        <v>16863256122.82</v>
      </c>
      <c r="AF366" s="9">
        <f t="shared" si="121"/>
        <v>16765534783.18</v>
      </c>
      <c r="AG366" s="9">
        <f t="shared" si="122"/>
        <v>80627134.2599994</v>
      </c>
      <c r="AH366" s="9">
        <f t="shared" si="123"/>
        <v>83246891.0199994</v>
      </c>
      <c r="AI366" s="9">
        <f t="shared" si="124"/>
        <v>51614349.9199994</v>
      </c>
      <c r="AJ366" s="12">
        <f t="shared" si="125"/>
        <v>1552940646.05</v>
      </c>
      <c r="AK366" s="16">
        <f t="shared" si="126"/>
        <v>0.0920902010109721</v>
      </c>
      <c r="AL366" s="9">
        <f t="shared" si="127"/>
        <v>1056681923.56</v>
      </c>
      <c r="AM366" s="16">
        <f t="shared" si="128"/>
        <v>0.00533804927200185</v>
      </c>
      <c r="AN366" s="16">
        <f t="shared" si="129"/>
        <v>0.0088774716151892</v>
      </c>
      <c r="AO366" s="16">
        <f t="shared" si="130"/>
        <v>0.0248605438858681</v>
      </c>
      <c r="AP366" s="16">
        <f t="shared" si="131"/>
        <v>0.0238337790752115</v>
      </c>
      <c r="AQ366" s="12">
        <f t="shared" si="132"/>
        <v>496258722.489999</v>
      </c>
      <c r="AR366" s="12">
        <f t="shared" si="133"/>
        <v>70271684.4399992</v>
      </c>
      <c r="AS366" s="12">
        <f>AR366-VLOOKUP(A366,[1]选股结果!$A$2:$BJ$3005,48,FALSE)*0.08</f>
        <v>-825857476.924001</v>
      </c>
      <c r="AT366" s="12">
        <f t="shared" si="114"/>
        <v>464626181.389999</v>
      </c>
      <c r="AU366" s="12">
        <f t="shared" si="115"/>
        <v>101904225.539999</v>
      </c>
      <c r="AV366" s="12">
        <f t="shared" si="116"/>
        <v>50709207.8099993</v>
      </c>
      <c r="AW366" s="12">
        <f t="shared" si="117"/>
        <v>80627134.2599994</v>
      </c>
      <c r="AX366" s="12">
        <f t="shared" si="118"/>
        <v>-28629145.41</v>
      </c>
      <c r="AY366" s="21">
        <f t="shared" si="119"/>
        <v>16371180286.23</v>
      </c>
    </row>
    <row r="367" spans="1:51">
      <c r="A367" s="5" t="s">
        <v>781</v>
      </c>
      <c r="B367" s="5" t="s">
        <v>782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20"/>
        <v>16849532034.07</v>
      </c>
      <c r="AF367" s="9">
        <f t="shared" si="121"/>
        <v>16793118305.62</v>
      </c>
      <c r="AG367" s="9">
        <f t="shared" si="122"/>
        <v>84974246.5000008</v>
      </c>
      <c r="AH367" s="9">
        <f t="shared" si="123"/>
        <v>116000047.920001</v>
      </c>
      <c r="AI367" s="9">
        <f t="shared" si="124"/>
        <v>84023145.5800008</v>
      </c>
      <c r="AJ367" s="12">
        <f t="shared" si="125"/>
        <v>815499790.34</v>
      </c>
      <c r="AK367" s="16">
        <f t="shared" si="126"/>
        <v>0.0483989578280897</v>
      </c>
      <c r="AL367" s="9">
        <f t="shared" si="127"/>
        <v>337646410.06</v>
      </c>
      <c r="AM367" s="16">
        <f t="shared" si="128"/>
        <v>0.00236544704442884</v>
      </c>
      <c r="AN367" s="16">
        <f t="shared" si="129"/>
        <v>0.00900192894694667</v>
      </c>
      <c r="AO367" s="16">
        <f t="shared" si="130"/>
        <v>0.0104753593389481</v>
      </c>
      <c r="AP367" s="16">
        <f t="shared" si="131"/>
        <v>3.75288060654381e-5</v>
      </c>
      <c r="AQ367" s="12">
        <f t="shared" si="132"/>
        <v>477853380.28</v>
      </c>
      <c r="AR367" s="12">
        <f t="shared" si="133"/>
        <v>55462627.5300002</v>
      </c>
      <c r="AS367" s="12">
        <f>AR367-VLOOKUP(A367,[1]选股结果!$A$2:$BJ$3005,48,FALSE)*0.08</f>
        <v>-182346892.13</v>
      </c>
      <c r="AT367" s="12">
        <f t="shared" si="114"/>
        <v>445876477.94</v>
      </c>
      <c r="AU367" s="12">
        <f t="shared" si="115"/>
        <v>87439529.8700002</v>
      </c>
      <c r="AV367" s="12">
        <f t="shared" si="116"/>
        <v>72032389.3300002</v>
      </c>
      <c r="AW367" s="12">
        <f t="shared" si="117"/>
        <v>84974246.5000008</v>
      </c>
      <c r="AX367" s="12">
        <f t="shared" si="118"/>
        <v>22499509.07</v>
      </c>
      <c r="AY367" s="21">
        <f t="shared" si="119"/>
        <v>16402704455.21</v>
      </c>
    </row>
    <row r="368" spans="1:51">
      <c r="A368" s="5" t="s">
        <v>783</v>
      </c>
      <c r="B368" s="5" t="s">
        <v>784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20"/>
        <v>16731304917.03</v>
      </c>
      <c r="AF368" s="9">
        <f t="shared" si="121"/>
        <v>16379904681.29</v>
      </c>
      <c r="AG368" s="9">
        <f t="shared" si="122"/>
        <v>462018379.959998</v>
      </c>
      <c r="AH368" s="9">
        <f t="shared" si="123"/>
        <v>469868242.989998</v>
      </c>
      <c r="AI368" s="9">
        <f t="shared" si="124"/>
        <v>414312832.199998</v>
      </c>
      <c r="AJ368" s="12">
        <f t="shared" si="125"/>
        <v>938197995.74</v>
      </c>
      <c r="AK368" s="16">
        <f t="shared" si="126"/>
        <v>0.0560744066522302</v>
      </c>
      <c r="AL368" s="9">
        <f t="shared" si="127"/>
        <v>426989521.85</v>
      </c>
      <c r="AM368" s="16">
        <f t="shared" si="128"/>
        <v>0.00500741178500212</v>
      </c>
      <c r="AN368" s="16">
        <f t="shared" si="129"/>
        <v>0.00177537750147422</v>
      </c>
      <c r="AO368" s="16">
        <f t="shared" si="130"/>
        <v>0.0162382375007381</v>
      </c>
      <c r="AP368" s="16">
        <f t="shared" si="131"/>
        <v>0.0029685410938537</v>
      </c>
      <c r="AQ368" s="12">
        <f t="shared" si="132"/>
        <v>511208473.89</v>
      </c>
      <c r="AR368" s="12">
        <f t="shared" si="133"/>
        <v>303694687.98</v>
      </c>
      <c r="AS368" s="12">
        <f>AR368-VLOOKUP(A368,[1]选股结果!$A$2:$BJ$3005,48,FALSE)*0.08</f>
        <v>-486798813.9304</v>
      </c>
      <c r="AT368" s="12">
        <f t="shared" si="114"/>
        <v>455653063.1</v>
      </c>
      <c r="AU368" s="12">
        <f t="shared" si="115"/>
        <v>359250098.77</v>
      </c>
      <c r="AV368" s="12">
        <f t="shared" si="116"/>
        <v>333710564.85</v>
      </c>
      <c r="AW368" s="12">
        <f t="shared" si="117"/>
        <v>462018379.959998</v>
      </c>
      <c r="AX368" s="12">
        <f t="shared" si="118"/>
        <v>1893746.89</v>
      </c>
      <c r="AY368" s="21">
        <f t="shared" si="119"/>
        <v>16227946306.17</v>
      </c>
    </row>
    <row r="369" spans="1:51">
      <c r="A369" s="5" t="s">
        <v>785</v>
      </c>
      <c r="B369" s="5" t="s">
        <v>786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20"/>
        <v>16719347800.2</v>
      </c>
      <c r="AF369" s="9">
        <f t="shared" si="121"/>
        <v>14886259186.4</v>
      </c>
      <c r="AG369" s="9">
        <f t="shared" si="122"/>
        <v>1430866610.43</v>
      </c>
      <c r="AH369" s="9">
        <f t="shared" si="123"/>
        <v>1444730150.05</v>
      </c>
      <c r="AI369" s="9">
        <f t="shared" si="124"/>
        <v>1206063548.92</v>
      </c>
      <c r="AJ369" s="12">
        <f t="shared" si="125"/>
        <v>4889031300.77</v>
      </c>
      <c r="AK369" s="16">
        <f t="shared" si="126"/>
        <v>0.292417584656712</v>
      </c>
      <c r="AL369" s="9">
        <f t="shared" si="127"/>
        <v>3183166012.27</v>
      </c>
      <c r="AM369" s="16">
        <f t="shared" si="128"/>
        <v>0.0152295276187121</v>
      </c>
      <c r="AN369" s="16">
        <f t="shared" si="129"/>
        <v>0.0392616855025976</v>
      </c>
      <c r="AO369" s="16">
        <f t="shared" si="130"/>
        <v>0.0870959344073565</v>
      </c>
      <c r="AP369" s="16">
        <f t="shared" si="131"/>
        <v>0.045141640709871</v>
      </c>
      <c r="AQ369" s="12">
        <f t="shared" si="132"/>
        <v>1705865288.5</v>
      </c>
      <c r="AR369" s="12">
        <f t="shared" si="133"/>
        <v>1533239555.27</v>
      </c>
      <c r="AS369" s="12">
        <f>AR369-VLOOKUP(A369,[1]选股结果!$A$2:$BJ$3005,48,FALSE)*0.08</f>
        <v>40264119.3659999</v>
      </c>
      <c r="AT369" s="12">
        <f t="shared" si="114"/>
        <v>1467198687.37</v>
      </c>
      <c r="AU369" s="12">
        <f t="shared" si="115"/>
        <v>1771906156.4</v>
      </c>
      <c r="AV369" s="12">
        <f t="shared" si="116"/>
        <v>1281896007.4</v>
      </c>
      <c r="AW369" s="12">
        <f t="shared" si="117"/>
        <v>1430866610.43</v>
      </c>
      <c r="AX369" s="12">
        <f t="shared" si="118"/>
        <v>7101302.73</v>
      </c>
      <c r="AY369" s="21">
        <f t="shared" si="119"/>
        <v>14952300054.3</v>
      </c>
    </row>
    <row r="370" spans="1:51">
      <c r="A370" s="5" t="s">
        <v>787</v>
      </c>
      <c r="B370" s="5" t="s">
        <v>788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20"/>
        <v>16602132051.43</v>
      </c>
      <c r="AF370" s="9">
        <f t="shared" si="121"/>
        <v>15715711092.71</v>
      </c>
      <c r="AG370" s="9">
        <f t="shared" si="122"/>
        <v>909677688.849999</v>
      </c>
      <c r="AH370" s="9">
        <f t="shared" si="123"/>
        <v>909235087.039999</v>
      </c>
      <c r="AI370" s="9">
        <f t="shared" si="124"/>
        <v>716056721.709999</v>
      </c>
      <c r="AJ370" s="12">
        <f t="shared" si="125"/>
        <v>1776620282.63</v>
      </c>
      <c r="AK370" s="16">
        <f t="shared" si="126"/>
        <v>0.107011574003049</v>
      </c>
      <c r="AL370" s="9">
        <f t="shared" si="127"/>
        <v>873394418.23</v>
      </c>
      <c r="AM370" s="16">
        <f t="shared" si="128"/>
        <v>0.000504125148148012</v>
      </c>
      <c r="AN370" s="16">
        <f t="shared" si="129"/>
        <v>0.0307486238483466</v>
      </c>
      <c r="AO370" s="16">
        <f t="shared" si="130"/>
        <v>0.0202219668979854</v>
      </c>
      <c r="AP370" s="16">
        <f t="shared" si="131"/>
        <v>0.00110598962670089</v>
      </c>
      <c r="AQ370" s="12">
        <f t="shared" si="132"/>
        <v>903225864.400001</v>
      </c>
      <c r="AR370" s="12">
        <f t="shared" si="133"/>
        <v>692799991.580001</v>
      </c>
      <c r="AS370" s="12">
        <f>AR370-VLOOKUP(A370,[1]选股结果!$A$2:$BJ$3005,48,FALSE)*0.08</f>
        <v>297858595.479201</v>
      </c>
      <c r="AT370" s="12">
        <f t="shared" si="114"/>
        <v>710047499.070001</v>
      </c>
      <c r="AU370" s="12">
        <f t="shared" si="115"/>
        <v>885978356.910001</v>
      </c>
      <c r="AV370" s="12">
        <f t="shared" si="116"/>
        <v>893715619.870001</v>
      </c>
      <c r="AW370" s="12">
        <f t="shared" si="117"/>
        <v>909677688.849999</v>
      </c>
      <c r="AX370" s="12">
        <f t="shared" si="118"/>
        <v>35275.0999999996</v>
      </c>
      <c r="AY370" s="21">
        <f t="shared" si="119"/>
        <v>15698463585.22</v>
      </c>
    </row>
    <row r="371" spans="1:51">
      <c r="A371" s="5" t="s">
        <v>789</v>
      </c>
      <c r="B371" s="5" t="s">
        <v>790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20"/>
        <v>16580103652.69</v>
      </c>
      <c r="AF371" s="9">
        <f t="shared" si="121"/>
        <v>13252407500.65</v>
      </c>
      <c r="AG371" s="9">
        <f t="shared" si="122"/>
        <v>3448252536.26</v>
      </c>
      <c r="AH371" s="9">
        <f t="shared" si="123"/>
        <v>3091401743.6</v>
      </c>
      <c r="AI371" s="9">
        <f t="shared" si="124"/>
        <v>2687518615.99</v>
      </c>
      <c r="AJ371" s="12">
        <f t="shared" si="125"/>
        <v>4832307527.89</v>
      </c>
      <c r="AK371" s="16">
        <f t="shared" si="126"/>
        <v>0.291452190475661</v>
      </c>
      <c r="AL371" s="9">
        <f t="shared" si="127"/>
        <v>1536152142.34</v>
      </c>
      <c r="AM371" s="16">
        <f t="shared" si="128"/>
        <v>0.00897828457941205</v>
      </c>
      <c r="AN371" s="16">
        <f t="shared" si="129"/>
        <v>0.0166636527513611</v>
      </c>
      <c r="AO371" s="16">
        <f t="shared" si="130"/>
        <v>0.0129709453484091</v>
      </c>
      <c r="AP371" s="16">
        <f t="shared" si="131"/>
        <v>0.0302481320054132</v>
      </c>
      <c r="AQ371" s="12">
        <f t="shared" si="132"/>
        <v>3296155385.55</v>
      </c>
      <c r="AR371" s="12">
        <f t="shared" si="133"/>
        <v>2529383643.19</v>
      </c>
      <c r="AS371" s="12">
        <f>AR371-VLOOKUP(A371,[1]选股结果!$A$2:$BJ$3005,48,FALSE)*0.08</f>
        <v>1603949451.2676</v>
      </c>
      <c r="AT371" s="12">
        <f t="shared" si="114"/>
        <v>2892272257.94</v>
      </c>
      <c r="AU371" s="12">
        <f t="shared" si="115"/>
        <v>2933266770.8</v>
      </c>
      <c r="AV371" s="12">
        <f t="shared" si="116"/>
        <v>3241738772.62</v>
      </c>
      <c r="AW371" s="12">
        <f t="shared" si="117"/>
        <v>3448252536.26</v>
      </c>
      <c r="AX371" s="12">
        <f t="shared" si="118"/>
        <v>60923922.87</v>
      </c>
      <c r="AY371" s="21">
        <f t="shared" si="119"/>
        <v>12889518885.9</v>
      </c>
    </row>
    <row r="372" spans="1:51">
      <c r="A372" s="5" t="s">
        <v>791</v>
      </c>
      <c r="B372" s="5" t="s">
        <v>792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20"/>
        <v>16521369391.37</v>
      </c>
      <c r="AF372" s="9">
        <f t="shared" si="121"/>
        <v>13137666500.63</v>
      </c>
      <c r="AG372" s="9">
        <f t="shared" si="122"/>
        <v>4160482202.14</v>
      </c>
      <c r="AH372" s="9">
        <f t="shared" si="123"/>
        <v>4140841860.05</v>
      </c>
      <c r="AI372" s="9">
        <f t="shared" si="124"/>
        <v>3446414031.92</v>
      </c>
      <c r="AJ372" s="12">
        <f t="shared" si="125"/>
        <v>6110614972.18</v>
      </c>
      <c r="AK372" s="16">
        <f t="shared" si="126"/>
        <v>0.369861288578894</v>
      </c>
      <c r="AL372" s="9">
        <f t="shared" si="127"/>
        <v>2720332993.74</v>
      </c>
      <c r="AM372" s="16">
        <f t="shared" si="128"/>
        <v>0.00205077150249411</v>
      </c>
      <c r="AN372" s="16">
        <f t="shared" si="129"/>
        <v>0.0300918038204322</v>
      </c>
      <c r="AO372" s="16">
        <f t="shared" si="130"/>
        <v>0.091138100857216</v>
      </c>
      <c r="AP372" s="16">
        <f t="shared" si="131"/>
        <v>0.038992281589352</v>
      </c>
      <c r="AQ372" s="12">
        <f t="shared" si="132"/>
        <v>3390281978.44</v>
      </c>
      <c r="AR372" s="12">
        <f t="shared" si="133"/>
        <v>2649913546.41</v>
      </c>
      <c r="AS372" s="12">
        <f>AR372-VLOOKUP(A372,[1]选股结果!$A$2:$BJ$3005,48,FALSE)*0.08</f>
        <v>-340608833.0972</v>
      </c>
      <c r="AT372" s="12">
        <f t="shared" si="114"/>
        <v>2695854150.31</v>
      </c>
      <c r="AU372" s="12">
        <f t="shared" si="115"/>
        <v>3344341374.54</v>
      </c>
      <c r="AV372" s="12">
        <f t="shared" si="116"/>
        <v>3327539335.49</v>
      </c>
      <c r="AW372" s="12">
        <f t="shared" si="117"/>
        <v>4160482202.14</v>
      </c>
      <c r="AX372" s="12">
        <f t="shared" si="118"/>
        <v>830137198.47</v>
      </c>
      <c r="AY372" s="21">
        <f t="shared" si="119"/>
        <v>13091725896.73</v>
      </c>
    </row>
    <row r="373" spans="1:51">
      <c r="A373" s="5" t="s">
        <v>793</v>
      </c>
      <c r="B373" s="5" t="s">
        <v>794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20"/>
        <v>16468602661.2</v>
      </c>
      <c r="AF373" s="9">
        <f t="shared" si="121"/>
        <v>13066742404.63</v>
      </c>
      <c r="AG373" s="9">
        <f t="shared" si="122"/>
        <v>3412289322.84</v>
      </c>
      <c r="AH373" s="9">
        <f t="shared" si="123"/>
        <v>3387112929.5</v>
      </c>
      <c r="AI373" s="9">
        <f t="shared" si="124"/>
        <v>2709390129.39</v>
      </c>
      <c r="AJ373" s="12">
        <f t="shared" si="125"/>
        <v>5424107380.16</v>
      </c>
      <c r="AK373" s="16">
        <f t="shared" si="126"/>
        <v>0.329360510527052</v>
      </c>
      <c r="AL373" s="9">
        <f t="shared" si="127"/>
        <v>981824855.02</v>
      </c>
      <c r="AM373" s="16">
        <f t="shared" si="128"/>
        <v>0.0209939833920802</v>
      </c>
      <c r="AN373" s="16">
        <f t="shared" si="129"/>
        <v>0.0130983095425706</v>
      </c>
      <c r="AO373" s="16">
        <f t="shared" si="130"/>
        <v>0.0179021638572047</v>
      </c>
      <c r="AP373" s="16">
        <f t="shared" si="131"/>
        <v>0.00609477405308206</v>
      </c>
      <c r="AQ373" s="12">
        <f t="shared" si="132"/>
        <v>4442282525.14</v>
      </c>
      <c r="AR373" s="12">
        <f t="shared" si="133"/>
        <v>2698961063.12</v>
      </c>
      <c r="AS373" s="12">
        <f>AR373-VLOOKUP(A373,[1]选股结果!$A$2:$BJ$3005,48,FALSE)*0.08</f>
        <v>1171367005.3544</v>
      </c>
      <c r="AT373" s="12">
        <f t="shared" si="114"/>
        <v>3764559725.03</v>
      </c>
      <c r="AU373" s="12">
        <f t="shared" si="115"/>
        <v>3376683863.23</v>
      </c>
      <c r="AV373" s="12">
        <f t="shared" si="116"/>
        <v>3529459693.38</v>
      </c>
      <c r="AW373" s="12">
        <f t="shared" si="117"/>
        <v>3412289322.84</v>
      </c>
      <c r="AX373" s="12">
        <f t="shared" si="118"/>
        <v>-62850279.19</v>
      </c>
      <c r="AY373" s="21">
        <f t="shared" si="119"/>
        <v>12001143742.72</v>
      </c>
    </row>
    <row r="374" spans="1:51">
      <c r="A374" s="5" t="s">
        <v>795</v>
      </c>
      <c r="B374" s="5" t="s">
        <v>796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20"/>
        <v>16447907944.75</v>
      </c>
      <c r="AF374" s="9">
        <f t="shared" si="121"/>
        <v>15356579540.28</v>
      </c>
      <c r="AG374" s="9">
        <f t="shared" si="122"/>
        <v>1079380074.82</v>
      </c>
      <c r="AH374" s="9">
        <f t="shared" si="123"/>
        <v>1072365365.51</v>
      </c>
      <c r="AI374" s="9">
        <f t="shared" si="124"/>
        <v>829303580.01</v>
      </c>
      <c r="AJ374" s="12">
        <f t="shared" si="125"/>
        <v>1907266108.32</v>
      </c>
      <c r="AK374" s="16">
        <f t="shared" si="126"/>
        <v>0.115957975611651</v>
      </c>
      <c r="AL374" s="9">
        <f t="shared" si="127"/>
        <v>771294613.91</v>
      </c>
      <c r="AM374" s="16">
        <f t="shared" si="128"/>
        <v>0.00170658321436919</v>
      </c>
      <c r="AN374" s="16">
        <f t="shared" si="129"/>
        <v>0.025243114291172</v>
      </c>
      <c r="AO374" s="16">
        <f t="shared" si="130"/>
        <v>0.0125866314710303</v>
      </c>
      <c r="AP374" s="16">
        <f t="shared" si="131"/>
        <v>0.00495828498395937</v>
      </c>
      <c r="AQ374" s="12">
        <f t="shared" si="132"/>
        <v>1135971494.41</v>
      </c>
      <c r="AR374" s="12">
        <f t="shared" si="133"/>
        <v>808815319.52</v>
      </c>
      <c r="AS374" s="12">
        <f>AR374-VLOOKUP(A374,[1]选股结果!$A$2:$BJ$3005,48,FALSE)*0.08</f>
        <v>327031715.524</v>
      </c>
      <c r="AT374" s="12">
        <f t="shared" si="114"/>
        <v>892909708.91</v>
      </c>
      <c r="AU374" s="12">
        <f t="shared" si="115"/>
        <v>1051877105.02</v>
      </c>
      <c r="AV374" s="12">
        <f t="shared" si="116"/>
        <v>1035588832</v>
      </c>
      <c r="AW374" s="12">
        <f t="shared" si="117"/>
        <v>1079380074.82</v>
      </c>
      <c r="AX374" s="12">
        <f t="shared" si="118"/>
        <v>38993511.3</v>
      </c>
      <c r="AY374" s="21">
        <f t="shared" si="119"/>
        <v>15272485150.89</v>
      </c>
    </row>
    <row r="375" spans="1:51">
      <c r="A375" s="5" t="s">
        <v>797</v>
      </c>
      <c r="B375" s="5" t="s">
        <v>798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20"/>
        <v>16356283686.39</v>
      </c>
      <c r="AF375" s="9">
        <f t="shared" si="121"/>
        <v>15629552415.63</v>
      </c>
      <c r="AG375" s="9">
        <f t="shared" si="122"/>
        <v>936263291.149998</v>
      </c>
      <c r="AH375" s="9">
        <f t="shared" si="123"/>
        <v>962965649.619998</v>
      </c>
      <c r="AI375" s="9">
        <f t="shared" si="124"/>
        <v>854907339.509998</v>
      </c>
      <c r="AJ375" s="12">
        <f t="shared" si="125"/>
        <v>4139082979.11</v>
      </c>
      <c r="AK375" s="16">
        <f t="shared" si="126"/>
        <v>0.253057666305587</v>
      </c>
      <c r="AL375" s="9">
        <f t="shared" si="127"/>
        <v>3367354598.66</v>
      </c>
      <c r="AM375" s="16">
        <f t="shared" si="128"/>
        <v>0.00946758446595383</v>
      </c>
      <c r="AN375" s="16">
        <f t="shared" si="129"/>
        <v>0.147130931111353</v>
      </c>
      <c r="AO375" s="16">
        <f t="shared" si="130"/>
        <v>0.045406297873641</v>
      </c>
      <c r="AP375" s="16">
        <f t="shared" si="131"/>
        <v>0.000206012400775601</v>
      </c>
      <c r="AQ375" s="12">
        <f t="shared" si="132"/>
        <v>771728380.449999</v>
      </c>
      <c r="AR375" s="12">
        <f t="shared" si="133"/>
        <v>558735994.079999</v>
      </c>
      <c r="AS375" s="12">
        <f>AR375-VLOOKUP(A375,[1]选股结果!$A$2:$BJ$3005,48,FALSE)*0.08</f>
        <v>125324279.975199</v>
      </c>
      <c r="AT375" s="12">
        <f t="shared" si="114"/>
        <v>663670070.339999</v>
      </c>
      <c r="AU375" s="12">
        <f t="shared" si="115"/>
        <v>666794304.189999</v>
      </c>
      <c r="AV375" s="12">
        <f t="shared" si="116"/>
        <v>630236465.609999</v>
      </c>
      <c r="AW375" s="12">
        <f t="shared" si="117"/>
        <v>936263291.149998</v>
      </c>
      <c r="AX375" s="12">
        <f t="shared" si="118"/>
        <v>-404511.310000031</v>
      </c>
      <c r="AY375" s="21">
        <f t="shared" si="119"/>
        <v>15524618339.37</v>
      </c>
    </row>
    <row r="376" spans="1:51">
      <c r="A376" s="5" t="s">
        <v>799</v>
      </c>
      <c r="B376" s="5" t="s">
        <v>800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20"/>
        <v>16355700010.42</v>
      </c>
      <c r="AF376" s="9">
        <f t="shared" si="121"/>
        <v>13913274206.19</v>
      </c>
      <c r="AG376" s="9">
        <f t="shared" si="122"/>
        <v>2495854968.28</v>
      </c>
      <c r="AH376" s="9">
        <f t="shared" si="123"/>
        <v>2477433088.88</v>
      </c>
      <c r="AI376" s="9">
        <f t="shared" si="124"/>
        <v>1908451281.52</v>
      </c>
      <c r="AJ376" s="12">
        <f t="shared" si="125"/>
        <v>3702283747.03</v>
      </c>
      <c r="AK376" s="16">
        <f t="shared" si="126"/>
        <v>0.226360458107652</v>
      </c>
      <c r="AL376" s="9">
        <f t="shared" si="127"/>
        <v>1055959053.03</v>
      </c>
      <c r="AM376" s="16">
        <f t="shared" si="128"/>
        <v>0.0158547705035427</v>
      </c>
      <c r="AN376" s="16">
        <f t="shared" si="129"/>
        <v>0.011565777693372</v>
      </c>
      <c r="AO376" s="16">
        <f t="shared" si="130"/>
        <v>0.0278356597008965</v>
      </c>
      <c r="AP376" s="16">
        <f t="shared" si="131"/>
        <v>0.00817960793208291</v>
      </c>
      <c r="AQ376" s="12">
        <f t="shared" si="132"/>
        <v>2646324694</v>
      </c>
      <c r="AR376" s="12">
        <f t="shared" si="133"/>
        <v>1855022117.47</v>
      </c>
      <c r="AS376" s="12">
        <f>AR376-VLOOKUP(A376,[1]选股结果!$A$2:$BJ$3005,48,FALSE)*0.08</f>
        <v>791243338.1396</v>
      </c>
      <c r="AT376" s="12">
        <f t="shared" si="114"/>
        <v>2077342886.64</v>
      </c>
      <c r="AU376" s="12">
        <f t="shared" si="115"/>
        <v>2424003924.83</v>
      </c>
      <c r="AV376" s="12">
        <f t="shared" si="116"/>
        <v>2399180833.99</v>
      </c>
      <c r="AW376" s="12">
        <f t="shared" si="117"/>
        <v>2495854968.28</v>
      </c>
      <c r="AX376" s="12">
        <f t="shared" si="118"/>
        <v>0</v>
      </c>
      <c r="AY376" s="21">
        <f t="shared" si="119"/>
        <v>13690953437.02</v>
      </c>
    </row>
    <row r="377" spans="1:51">
      <c r="A377" s="5" t="s">
        <v>801</v>
      </c>
      <c r="B377" s="5" t="s">
        <v>802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20"/>
        <v>16284527923.18</v>
      </c>
      <c r="AF377" s="9">
        <f t="shared" si="121"/>
        <v>14721826612.46</v>
      </c>
      <c r="AG377" s="9">
        <f t="shared" si="122"/>
        <v>1530917727.71</v>
      </c>
      <c r="AH377" s="9">
        <f t="shared" si="123"/>
        <v>1522469948.09</v>
      </c>
      <c r="AI377" s="9">
        <f t="shared" si="124"/>
        <v>1277014030.42</v>
      </c>
      <c r="AJ377" s="12">
        <f t="shared" si="125"/>
        <v>2768821297.49</v>
      </c>
      <c r="AK377" s="16">
        <f t="shared" si="126"/>
        <v>0.170027728808077</v>
      </c>
      <c r="AL377" s="9">
        <f t="shared" si="127"/>
        <v>1091188770.94</v>
      </c>
      <c r="AM377" s="16">
        <f t="shared" si="128"/>
        <v>0.0105174796805872</v>
      </c>
      <c r="AN377" s="16">
        <f t="shared" si="129"/>
        <v>0.0152998922231788</v>
      </c>
      <c r="AO377" s="16">
        <f t="shared" si="130"/>
        <v>0.0278993091622444</v>
      </c>
      <c r="AP377" s="16">
        <f t="shared" si="131"/>
        <v>0.0117429041764115</v>
      </c>
      <c r="AQ377" s="12">
        <f t="shared" si="132"/>
        <v>1677632526.55</v>
      </c>
      <c r="AR377" s="12">
        <f t="shared" si="133"/>
        <v>1292035065.83</v>
      </c>
      <c r="AS377" s="12">
        <f>AR377-VLOOKUP(A377,[1]选股结果!$A$2:$BJ$3005,48,FALSE)*0.08</f>
        <v>536640758.2708</v>
      </c>
      <c r="AT377" s="12">
        <f t="shared" si="114"/>
        <v>1432176608.88</v>
      </c>
      <c r="AU377" s="12">
        <f t="shared" si="115"/>
        <v>1537490983.5</v>
      </c>
      <c r="AV377" s="12">
        <f t="shared" si="116"/>
        <v>1525955856.59</v>
      </c>
      <c r="AW377" s="12">
        <f t="shared" si="117"/>
        <v>1530917727.71</v>
      </c>
      <c r="AX377" s="12">
        <f t="shared" si="118"/>
        <v>8783977.7</v>
      </c>
      <c r="AY377" s="21">
        <f t="shared" si="119"/>
        <v>14581685069.41</v>
      </c>
    </row>
    <row r="378" spans="1:51">
      <c r="A378" s="5" t="s">
        <v>803</v>
      </c>
      <c r="B378" s="5" t="s">
        <v>804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20"/>
        <v>16255337388.56</v>
      </c>
      <c r="AF378" s="9">
        <f t="shared" si="121"/>
        <v>16398780399.95</v>
      </c>
      <c r="AG378" s="9">
        <f t="shared" si="122"/>
        <v>-342176586.980001</v>
      </c>
      <c r="AH378" s="9">
        <f t="shared" si="123"/>
        <v>-374628387.630001</v>
      </c>
      <c r="AI378" s="9">
        <f t="shared" si="124"/>
        <v>-406986033.770001</v>
      </c>
      <c r="AJ378" s="12">
        <f t="shared" si="125"/>
        <v>1159943226.64</v>
      </c>
      <c r="AK378" s="16">
        <f t="shared" si="126"/>
        <v>0.0713576838741183</v>
      </c>
      <c r="AL378" s="9">
        <f t="shared" si="127"/>
        <v>1399918652.72</v>
      </c>
      <c r="AM378" s="16">
        <f t="shared" si="128"/>
        <v>0.0016787335345746</v>
      </c>
      <c r="AN378" s="16">
        <f t="shared" si="129"/>
        <v>0.0290069384743647</v>
      </c>
      <c r="AO378" s="16">
        <f t="shared" si="130"/>
        <v>0.033847003353939</v>
      </c>
      <c r="AP378" s="16">
        <f t="shared" si="131"/>
        <v>0.00927685401387776</v>
      </c>
      <c r="AQ378" s="12">
        <f t="shared" si="132"/>
        <v>-239975426.080001</v>
      </c>
      <c r="AR378" s="12">
        <f t="shared" si="133"/>
        <v>-375920507.740001</v>
      </c>
      <c r="AS378" s="12">
        <f>AR378-VLOOKUP(A378,[1]选股结果!$A$2:$BJ$3005,48,FALSE)*0.08</f>
        <v>-876874587.767201</v>
      </c>
      <c r="AT378" s="12">
        <f t="shared" si="114"/>
        <v>-272333072.220001</v>
      </c>
      <c r="AU378" s="12">
        <f t="shared" si="115"/>
        <v>-343562861.600001</v>
      </c>
      <c r="AV378" s="12">
        <f t="shared" si="116"/>
        <v>-361867869.080001</v>
      </c>
      <c r="AW378" s="12">
        <f t="shared" si="117"/>
        <v>-342176586.980001</v>
      </c>
      <c r="AX378" s="12">
        <f t="shared" si="118"/>
        <v>10344789.1</v>
      </c>
      <c r="AY378" s="21">
        <f t="shared" si="119"/>
        <v>16295192964.43</v>
      </c>
    </row>
    <row r="379" spans="1:51">
      <c r="A379" s="5" t="s">
        <v>805</v>
      </c>
      <c r="B379" s="5" t="s">
        <v>806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20"/>
        <v>16195816084.66</v>
      </c>
      <c r="AF379" s="9">
        <f t="shared" si="121"/>
        <v>9758339981.36</v>
      </c>
      <c r="AG379" s="9">
        <f t="shared" si="122"/>
        <v>6409500215.96</v>
      </c>
      <c r="AH379" s="9">
        <f t="shared" si="123"/>
        <v>6174912006.99</v>
      </c>
      <c r="AI379" s="9">
        <f t="shared" si="124"/>
        <v>5299588952.99</v>
      </c>
      <c r="AJ379" s="12">
        <f t="shared" si="125"/>
        <v>7847486916.16</v>
      </c>
      <c r="AK379" s="16">
        <f t="shared" si="126"/>
        <v>0.484537912454613</v>
      </c>
      <c r="AL379" s="9">
        <f t="shared" si="127"/>
        <v>1440109984.81</v>
      </c>
      <c r="AM379" s="16">
        <f t="shared" si="128"/>
        <v>0.0158467263729358</v>
      </c>
      <c r="AN379" s="16">
        <f t="shared" si="129"/>
        <v>0.0238061841579682</v>
      </c>
      <c r="AO379" s="16">
        <f t="shared" si="130"/>
        <v>0.026550583529859</v>
      </c>
      <c r="AP379" s="16">
        <f t="shared" si="131"/>
        <v>0.008230654211754</v>
      </c>
      <c r="AQ379" s="12">
        <f t="shared" si="132"/>
        <v>6407376931.35</v>
      </c>
      <c r="AR379" s="12">
        <f t="shared" si="133"/>
        <v>5327564840.33</v>
      </c>
      <c r="AS379" s="12">
        <f>AR379-VLOOKUP(A379,[1]选股结果!$A$2:$BJ$3005,48,FALSE)*0.08</f>
        <v>3011384803.1668</v>
      </c>
      <c r="AT379" s="12">
        <f t="shared" si="114"/>
        <v>5532053877.35</v>
      </c>
      <c r="AU379" s="12">
        <f t="shared" si="115"/>
        <v>6202887894.33</v>
      </c>
      <c r="AV379" s="12">
        <f t="shared" si="116"/>
        <v>6485334298.66</v>
      </c>
      <c r="AW379" s="12">
        <f t="shared" si="117"/>
        <v>6409500215.96</v>
      </c>
      <c r="AX379" s="12">
        <f t="shared" si="118"/>
        <v>-36003.69</v>
      </c>
      <c r="AY379" s="21">
        <f t="shared" si="119"/>
        <v>9553850944.34</v>
      </c>
    </row>
    <row r="380" spans="1:51">
      <c r="A380" s="5" t="s">
        <v>807</v>
      </c>
      <c r="B380" s="5" t="s">
        <v>808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20"/>
        <v>16188891888.58</v>
      </c>
      <c r="AF380" s="9">
        <f t="shared" si="121"/>
        <v>13320926001.43</v>
      </c>
      <c r="AG380" s="9">
        <f t="shared" si="122"/>
        <v>3368646487.4</v>
      </c>
      <c r="AH380" s="9">
        <f t="shared" si="123"/>
        <v>3473231800.32</v>
      </c>
      <c r="AI380" s="9">
        <f t="shared" si="124"/>
        <v>2886758897.41</v>
      </c>
      <c r="AJ380" s="12">
        <f t="shared" si="125"/>
        <v>3850103520.75</v>
      </c>
      <c r="AK380" s="16">
        <f t="shared" si="126"/>
        <v>0.237823783570137</v>
      </c>
      <c r="AL380" s="9">
        <f t="shared" si="127"/>
        <v>341977916.98</v>
      </c>
      <c r="AM380" s="16">
        <f t="shared" si="128"/>
        <v>0.00701919644235559</v>
      </c>
      <c r="AN380" s="16">
        <f t="shared" si="129"/>
        <v>0.00114769587121072</v>
      </c>
      <c r="AO380" s="16">
        <f t="shared" si="130"/>
        <v>0.0194176534955891</v>
      </c>
      <c r="AP380" s="16">
        <f t="shared" si="131"/>
        <v>0</v>
      </c>
      <c r="AQ380" s="12">
        <f t="shared" si="132"/>
        <v>3508125603.77</v>
      </c>
      <c r="AR380" s="12">
        <f t="shared" si="133"/>
        <v>2386078297.16</v>
      </c>
      <c r="AS380" s="12">
        <f>AR380-VLOOKUP(A380,[1]选股结果!$A$2:$BJ$3005,48,FALSE)*0.08</f>
        <v>-70291759.6984</v>
      </c>
      <c r="AT380" s="12">
        <f t="shared" si="114"/>
        <v>2921652700.86</v>
      </c>
      <c r="AU380" s="12">
        <f t="shared" si="115"/>
        <v>2972551200.07</v>
      </c>
      <c r="AV380" s="12">
        <f t="shared" si="116"/>
        <v>2878480803.3</v>
      </c>
      <c r="AW380" s="12">
        <f t="shared" si="117"/>
        <v>3368646487.4</v>
      </c>
      <c r="AX380" s="12">
        <f t="shared" si="118"/>
        <v>178435742</v>
      </c>
      <c r="AY380" s="21">
        <f t="shared" si="119"/>
        <v>12785351597.73</v>
      </c>
    </row>
    <row r="381" spans="1:51">
      <c r="A381" s="5" t="s">
        <v>809</v>
      </c>
      <c r="B381" s="5" t="s">
        <v>810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20"/>
        <v>16160638059.41</v>
      </c>
      <c r="AF381" s="9">
        <f t="shared" si="121"/>
        <v>14839212229.46</v>
      </c>
      <c r="AG381" s="9">
        <f t="shared" si="122"/>
        <v>1314641958.24</v>
      </c>
      <c r="AH381" s="9">
        <f t="shared" si="123"/>
        <v>1325231040.94</v>
      </c>
      <c r="AI381" s="9">
        <f t="shared" si="124"/>
        <v>1086215185.42</v>
      </c>
      <c r="AJ381" s="12">
        <f t="shared" si="125"/>
        <v>2694995807.46</v>
      </c>
      <c r="AK381" s="16">
        <f t="shared" si="126"/>
        <v>0.166762958093153</v>
      </c>
      <c r="AL381" s="9">
        <f t="shared" si="127"/>
        <v>1114465695.1</v>
      </c>
      <c r="AM381" s="16">
        <f t="shared" si="128"/>
        <v>0.0110780456119278</v>
      </c>
      <c r="AN381" s="16">
        <f t="shared" si="129"/>
        <v>0.00352695134935043</v>
      </c>
      <c r="AO381" s="16">
        <f t="shared" si="130"/>
        <v>0.0539177826801606</v>
      </c>
      <c r="AP381" s="16">
        <f t="shared" si="131"/>
        <v>0.00215172475629774</v>
      </c>
      <c r="AQ381" s="12">
        <f t="shared" si="132"/>
        <v>1580530112.36</v>
      </c>
      <c r="AR381" s="12">
        <f t="shared" si="133"/>
        <v>1110089364.93</v>
      </c>
      <c r="AS381" s="12">
        <f>AR381-VLOOKUP(A381,[1]选股结果!$A$2:$BJ$3005,48,FALSE)*0.08</f>
        <v>-125021473.9348</v>
      </c>
      <c r="AT381" s="12">
        <f t="shared" si="114"/>
        <v>1341514256.84</v>
      </c>
      <c r="AU381" s="12">
        <f t="shared" si="115"/>
        <v>1349105220.45</v>
      </c>
      <c r="AV381" s="12">
        <f t="shared" si="116"/>
        <v>1305341076.1</v>
      </c>
      <c r="AW381" s="12">
        <f t="shared" si="117"/>
        <v>1314641958.24</v>
      </c>
      <c r="AX381" s="12">
        <f t="shared" si="118"/>
        <v>7648107.8</v>
      </c>
      <c r="AY381" s="21">
        <f t="shared" si="119"/>
        <v>14607787337.55</v>
      </c>
    </row>
    <row r="382" spans="1:51">
      <c r="A382" s="5" t="s">
        <v>811</v>
      </c>
      <c r="B382" s="5" t="s">
        <v>812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20"/>
        <v>16152707155.5</v>
      </c>
      <c r="AF382" s="9">
        <f t="shared" si="121"/>
        <v>15465543751.98</v>
      </c>
      <c r="AG382" s="9">
        <f t="shared" si="122"/>
        <v>750580005.32</v>
      </c>
      <c r="AH382" s="9">
        <f t="shared" si="123"/>
        <v>743390008.54</v>
      </c>
      <c r="AI382" s="9">
        <f t="shared" si="124"/>
        <v>656436057.53</v>
      </c>
      <c r="AJ382" s="12">
        <f t="shared" si="125"/>
        <v>1682244949.58</v>
      </c>
      <c r="AK382" s="16">
        <f t="shared" si="126"/>
        <v>0.104146316365749</v>
      </c>
      <c r="AL382" s="9">
        <f t="shared" si="127"/>
        <v>902561580.41</v>
      </c>
      <c r="AM382" s="16">
        <f t="shared" si="128"/>
        <v>0.0022715454825482</v>
      </c>
      <c r="AN382" s="16">
        <f t="shared" si="129"/>
        <v>0.00191339619622066</v>
      </c>
      <c r="AO382" s="16">
        <f t="shared" si="130"/>
        <v>0.0246164630592346</v>
      </c>
      <c r="AP382" s="16">
        <f t="shared" si="131"/>
        <v>0.0263952348529284</v>
      </c>
      <c r="AQ382" s="12">
        <f t="shared" si="132"/>
        <v>779683369.17</v>
      </c>
      <c r="AR382" s="12">
        <f t="shared" si="133"/>
        <v>589223027.38</v>
      </c>
      <c r="AS382" s="12">
        <f>AR382-VLOOKUP(A382,[1]选股结果!$A$2:$BJ$3005,48,FALSE)*0.08</f>
        <v>-23739710.076</v>
      </c>
      <c r="AT382" s="12">
        <f t="shared" si="114"/>
        <v>692729418.16</v>
      </c>
      <c r="AU382" s="12">
        <f t="shared" si="115"/>
        <v>676176978.39</v>
      </c>
      <c r="AV382" s="12">
        <f t="shared" si="116"/>
        <v>622586128.03</v>
      </c>
      <c r="AW382" s="12">
        <f t="shared" si="117"/>
        <v>750580005.32</v>
      </c>
      <c r="AX382" s="12">
        <f t="shared" si="118"/>
        <v>5466717.46000001</v>
      </c>
      <c r="AY382" s="21">
        <f t="shared" si="119"/>
        <v>15362037361.2</v>
      </c>
    </row>
    <row r="383" spans="1:51">
      <c r="A383" s="5" t="s">
        <v>813</v>
      </c>
      <c r="B383" s="5" t="s">
        <v>814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20"/>
        <v>15991493950.53</v>
      </c>
      <c r="AF383" s="9">
        <f t="shared" si="121"/>
        <v>13223159233.09</v>
      </c>
      <c r="AG383" s="9">
        <f t="shared" si="122"/>
        <v>2768225101.16</v>
      </c>
      <c r="AH383" s="9">
        <f t="shared" si="123"/>
        <v>2741941246.47</v>
      </c>
      <c r="AI383" s="9">
        <f t="shared" si="124"/>
        <v>2050125658.03</v>
      </c>
      <c r="AJ383" s="12">
        <f t="shared" si="125"/>
        <v>3400084062.76</v>
      </c>
      <c r="AK383" s="16">
        <f t="shared" si="126"/>
        <v>0.212618287777129</v>
      </c>
      <c r="AL383" s="9">
        <f t="shared" si="127"/>
        <v>791944237.29</v>
      </c>
      <c r="AM383" s="16">
        <f t="shared" si="128"/>
        <v>0.00856126951450102</v>
      </c>
      <c r="AN383" s="16">
        <f t="shared" si="129"/>
        <v>0.005805992873913</v>
      </c>
      <c r="AO383" s="16">
        <f t="shared" si="130"/>
        <v>0.0306463473791801</v>
      </c>
      <c r="AP383" s="16">
        <f t="shared" si="131"/>
        <v>0.00285104707484124</v>
      </c>
      <c r="AQ383" s="12">
        <f t="shared" si="132"/>
        <v>2608139825.47</v>
      </c>
      <c r="AR383" s="12">
        <f t="shared" si="133"/>
        <v>2050002262.05</v>
      </c>
      <c r="AS383" s="12">
        <f>AR383-VLOOKUP(A383,[1]选股结果!$A$2:$BJ$3005,48,FALSE)*0.08</f>
        <v>1340751418.4116</v>
      </c>
      <c r="AT383" s="12">
        <f t="shared" si="114"/>
        <v>1916324237.03</v>
      </c>
      <c r="AU383" s="12">
        <f t="shared" si="115"/>
        <v>2741817850.49</v>
      </c>
      <c r="AV383" s="12">
        <f t="shared" si="116"/>
        <v>2615910004.32</v>
      </c>
      <c r="AW383" s="12">
        <f t="shared" si="117"/>
        <v>2768225101.16</v>
      </c>
      <c r="AX383" s="12">
        <f t="shared" si="118"/>
        <v>-184314.75</v>
      </c>
      <c r="AY383" s="21">
        <f t="shared" si="119"/>
        <v>13356837258.11</v>
      </c>
    </row>
    <row r="384" spans="1:51">
      <c r="A384" s="5" t="s">
        <v>815</v>
      </c>
      <c r="B384" s="5" t="s">
        <v>816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20"/>
        <v>15988139879</v>
      </c>
      <c r="AF384" s="9">
        <f t="shared" si="121"/>
        <v>16327111955</v>
      </c>
      <c r="AG384" s="9">
        <f t="shared" si="122"/>
        <v>132238179</v>
      </c>
      <c r="AH384" s="9">
        <f t="shared" si="123"/>
        <v>145535969</v>
      </c>
      <c r="AI384" s="9">
        <f t="shared" si="124"/>
        <v>122260820</v>
      </c>
      <c r="AJ384" s="12">
        <f t="shared" si="125"/>
        <v>1422204683</v>
      </c>
      <c r="AK384" s="16">
        <f t="shared" si="126"/>
        <v>0.088953730312807</v>
      </c>
      <c r="AL384" s="9">
        <f t="shared" si="127"/>
        <v>1356410683</v>
      </c>
      <c r="AM384" s="16">
        <f t="shared" si="128"/>
        <v>0.00470332005906264</v>
      </c>
      <c r="AN384" s="16">
        <f t="shared" si="129"/>
        <v>0.00497211367936644</v>
      </c>
      <c r="AO384" s="16">
        <f t="shared" si="130"/>
        <v>0.0389345517809502</v>
      </c>
      <c r="AP384" s="16">
        <f t="shared" si="131"/>
        <v>0.0279152734075226</v>
      </c>
      <c r="AQ384" s="12">
        <f t="shared" si="132"/>
        <v>65794000</v>
      </c>
      <c r="AR384" s="12">
        <f t="shared" si="133"/>
        <v>-495161364</v>
      </c>
      <c r="AS384" s="12">
        <f>AR384-VLOOKUP(A384,[1]选股结果!$A$2:$BJ$3005,48,FALSE)*0.08</f>
        <v>-1673073344.88</v>
      </c>
      <c r="AT384" s="12">
        <f t="shared" si="114"/>
        <v>42518851</v>
      </c>
      <c r="AU384" s="12">
        <f t="shared" si="115"/>
        <v>-471886215</v>
      </c>
      <c r="AV384" s="12">
        <f t="shared" si="116"/>
        <v>-791789102</v>
      </c>
      <c r="AW384" s="12">
        <f t="shared" si="117"/>
        <v>132238179</v>
      </c>
      <c r="AX384" s="12">
        <f t="shared" si="118"/>
        <v>456940492</v>
      </c>
      <c r="AY384" s="21">
        <f t="shared" si="119"/>
        <v>15789431740</v>
      </c>
    </row>
    <row r="385" spans="1:51">
      <c r="A385" s="5" t="s">
        <v>817</v>
      </c>
      <c r="B385" s="5" t="s">
        <v>818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20"/>
        <v>15980230398.4</v>
      </c>
      <c r="AF385" s="9">
        <f t="shared" si="121"/>
        <v>16434925389.37</v>
      </c>
      <c r="AG385" s="9">
        <f t="shared" si="122"/>
        <v>67103234.7700026</v>
      </c>
      <c r="AH385" s="9">
        <f t="shared" si="123"/>
        <v>58793302.3500026</v>
      </c>
      <c r="AI385" s="9">
        <f t="shared" si="124"/>
        <v>-90284524.2999974</v>
      </c>
      <c r="AJ385" s="12">
        <f t="shared" si="125"/>
        <v>3306125225.94</v>
      </c>
      <c r="AK385" s="16">
        <f t="shared" si="126"/>
        <v>0.206888458020669</v>
      </c>
      <c r="AL385" s="9">
        <f t="shared" si="127"/>
        <v>2137930987.76</v>
      </c>
      <c r="AM385" s="16">
        <f t="shared" si="128"/>
        <v>0.0118520111255069</v>
      </c>
      <c r="AN385" s="16">
        <f t="shared" si="129"/>
        <v>0.0643556289177764</v>
      </c>
      <c r="AO385" s="16">
        <f t="shared" si="130"/>
        <v>0.0481387391646758</v>
      </c>
      <c r="AP385" s="16">
        <f t="shared" si="131"/>
        <v>0.00891960020828431</v>
      </c>
      <c r="AQ385" s="12">
        <f t="shared" si="132"/>
        <v>1168194238.18</v>
      </c>
      <c r="AR385" s="12">
        <f t="shared" si="133"/>
        <v>-612082750.04</v>
      </c>
      <c r="AS385" s="12">
        <f>AR385-VLOOKUP(A385,[1]选股结果!$A$2:$BJ$3005,48,FALSE)*0.08</f>
        <v>-1784869267.104</v>
      </c>
      <c r="AT385" s="12">
        <f t="shared" si="114"/>
        <v>1019116411.53</v>
      </c>
      <c r="AU385" s="12">
        <f t="shared" si="115"/>
        <v>-463004923.39</v>
      </c>
      <c r="AV385" s="12">
        <f t="shared" si="116"/>
        <v>-441148366.259999</v>
      </c>
      <c r="AW385" s="12">
        <f t="shared" si="117"/>
        <v>67103234.7700026</v>
      </c>
      <c r="AX385" s="12">
        <f t="shared" si="118"/>
        <v>9882987.95999998</v>
      </c>
      <c r="AY385" s="21">
        <f t="shared" si="119"/>
        <v>14803726227.8</v>
      </c>
    </row>
    <row r="386" spans="1:51">
      <c r="A386" s="5" t="s">
        <v>819</v>
      </c>
      <c r="B386" s="5" t="s">
        <v>820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20"/>
        <v>15957019819.86</v>
      </c>
      <c r="AF386" s="9">
        <f t="shared" si="121"/>
        <v>15889935500.81</v>
      </c>
      <c r="AG386" s="9">
        <f t="shared" si="122"/>
        <v>132760623.910001</v>
      </c>
      <c r="AH386" s="9">
        <f t="shared" si="123"/>
        <v>108351527.800001</v>
      </c>
      <c r="AI386" s="9">
        <f t="shared" si="124"/>
        <v>51487429.410001</v>
      </c>
      <c r="AJ386" s="12">
        <f t="shared" si="125"/>
        <v>1696414918.18</v>
      </c>
      <c r="AK386" s="16">
        <f t="shared" si="126"/>
        <v>0.106311512884671</v>
      </c>
      <c r="AL386" s="9">
        <f t="shared" si="127"/>
        <v>1231035381.66</v>
      </c>
      <c r="AM386" s="16">
        <f t="shared" si="128"/>
        <v>0.00538206623539517</v>
      </c>
      <c r="AN386" s="16">
        <f t="shared" si="129"/>
        <v>0.00380876802097832</v>
      </c>
      <c r="AO386" s="16">
        <f t="shared" si="130"/>
        <v>0.0453103379360435</v>
      </c>
      <c r="AP386" s="16">
        <f t="shared" si="131"/>
        <v>0.0241829888441779</v>
      </c>
      <c r="AQ386" s="12">
        <f t="shared" si="132"/>
        <v>465379536.52</v>
      </c>
      <c r="AR386" s="12">
        <f t="shared" si="133"/>
        <v>34749556.17</v>
      </c>
      <c r="AS386" s="12">
        <f>AR386-VLOOKUP(A386,[1]选股结果!$A$2:$BJ$3005,48,FALSE)*0.08</f>
        <v>-662906604.87</v>
      </c>
      <c r="AT386" s="12">
        <f t="shared" si="114"/>
        <v>408515438.13</v>
      </c>
      <c r="AU386" s="12">
        <f t="shared" si="115"/>
        <v>91613654.56</v>
      </c>
      <c r="AV386" s="12">
        <f t="shared" si="116"/>
        <v>132214031.86</v>
      </c>
      <c r="AW386" s="12">
        <f t="shared" si="117"/>
        <v>132760623.910001</v>
      </c>
      <c r="AX386" s="12">
        <f t="shared" si="118"/>
        <v>-30131056.37</v>
      </c>
      <c r="AY386" s="21">
        <f t="shared" si="119"/>
        <v>15516169618.85</v>
      </c>
    </row>
    <row r="387" spans="1:51">
      <c r="A387" s="5" t="s">
        <v>821</v>
      </c>
      <c r="B387" s="5" t="s">
        <v>822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20"/>
        <v>15922694060.85</v>
      </c>
      <c r="AF387" s="9">
        <f t="shared" si="121"/>
        <v>12997170564.28</v>
      </c>
      <c r="AG387" s="9">
        <f t="shared" si="122"/>
        <v>2917421751.79</v>
      </c>
      <c r="AH387" s="9">
        <f t="shared" si="123"/>
        <v>2936691478.93</v>
      </c>
      <c r="AI387" s="9">
        <f t="shared" si="124"/>
        <v>2731979889.52</v>
      </c>
      <c r="AJ387" s="12">
        <f t="shared" si="125"/>
        <v>5063853017.91</v>
      </c>
      <c r="AK387" s="16">
        <f t="shared" si="126"/>
        <v>0.31802740155391</v>
      </c>
      <c r="AL387" s="9">
        <f t="shared" si="127"/>
        <v>2060075113.42</v>
      </c>
      <c r="AM387" s="16">
        <f t="shared" si="128"/>
        <v>0.0102332016979859</v>
      </c>
      <c r="AN387" s="16">
        <f t="shared" si="129"/>
        <v>0.0331897605669244</v>
      </c>
      <c r="AO387" s="16">
        <f t="shared" si="130"/>
        <v>0.0457917072295413</v>
      </c>
      <c r="AP387" s="16">
        <f t="shared" si="131"/>
        <v>0.0413261518883239</v>
      </c>
      <c r="AQ387" s="12">
        <f t="shared" si="132"/>
        <v>3003777904.49</v>
      </c>
      <c r="AR387" s="12">
        <f t="shared" si="133"/>
        <v>2739298355.07</v>
      </c>
      <c r="AS387" s="12">
        <f>AR387-VLOOKUP(A387,[1]选股结果!$A$2:$BJ$3005,48,FALSE)*0.08</f>
        <v>1286187793.6164</v>
      </c>
      <c r="AT387" s="12">
        <f t="shared" ref="AT387:AT450" si="134">AQ387-AD387</f>
        <v>2799066315.08</v>
      </c>
      <c r="AU387" s="12">
        <f t="shared" ref="AU387:AU450" si="135">AQ387-S387</f>
        <v>2944009944.48</v>
      </c>
      <c r="AV387" s="12">
        <f t="shared" ref="AV387:AV450" si="136">AJ387-O387-P387-Q387-R387-X387-Y387+Z387-H387</f>
        <v>2919330643.05</v>
      </c>
      <c r="AW387" s="12">
        <f t="shared" ref="AW387:AW450" si="137">AG387</f>
        <v>2917421751.79</v>
      </c>
      <c r="AX387" s="12">
        <f t="shared" ref="AX387:AX450" si="138">T387-U387+V387+W387+AA387</f>
        <v>9281366.19</v>
      </c>
      <c r="AY387" s="21">
        <f t="shared" ref="AY387:AY450" si="139">AF387-S387</f>
        <v>12937402604.27</v>
      </c>
    </row>
    <row r="388" spans="1:51">
      <c r="A388" s="5" t="s">
        <v>823</v>
      </c>
      <c r="B388" s="5" t="s">
        <v>824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20"/>
        <v>15770590203.9</v>
      </c>
      <c r="AF388" s="9">
        <f t="shared" si="121"/>
        <v>12354657494.49</v>
      </c>
      <c r="AG388" s="9">
        <f t="shared" si="122"/>
        <v>3249926474.94</v>
      </c>
      <c r="AH388" s="9">
        <f t="shared" si="123"/>
        <v>3227911180.54</v>
      </c>
      <c r="AI388" s="9">
        <f t="shared" si="124"/>
        <v>2475095637.56</v>
      </c>
      <c r="AJ388" s="12">
        <f t="shared" si="125"/>
        <v>4707121462.11</v>
      </c>
      <c r="AK388" s="16">
        <f t="shared" si="126"/>
        <v>0.298474654483505</v>
      </c>
      <c r="AL388" s="9">
        <f t="shared" si="127"/>
        <v>1157092005.64</v>
      </c>
      <c r="AM388" s="16">
        <f t="shared" si="128"/>
        <v>0.0216190808759767</v>
      </c>
      <c r="AN388" s="16">
        <f t="shared" si="129"/>
        <v>0.00816801844664918</v>
      </c>
      <c r="AO388" s="16">
        <f t="shared" si="130"/>
        <v>0.0301218194251554</v>
      </c>
      <c r="AP388" s="16">
        <f t="shared" si="131"/>
        <v>0.0111416771235706</v>
      </c>
      <c r="AQ388" s="12">
        <f t="shared" si="132"/>
        <v>3550029456.47</v>
      </c>
      <c r="AR388" s="12">
        <f t="shared" si="133"/>
        <v>2626534992.02</v>
      </c>
      <c r="AS388" s="12">
        <f>AR388-VLOOKUP(A388,[1]选股结果!$A$2:$BJ$3005,48,FALSE)*0.08</f>
        <v>1677584114.216</v>
      </c>
      <c r="AT388" s="12">
        <f t="shared" si="134"/>
        <v>2797213913.49</v>
      </c>
      <c r="AU388" s="12">
        <f t="shared" si="135"/>
        <v>3379350535</v>
      </c>
      <c r="AV388" s="12">
        <f t="shared" si="136"/>
        <v>3213358806.64</v>
      </c>
      <c r="AW388" s="12">
        <f t="shared" si="137"/>
        <v>3249926474.94</v>
      </c>
      <c r="AX388" s="12">
        <f t="shared" si="138"/>
        <v>2975580.52</v>
      </c>
      <c r="AY388" s="21">
        <f t="shared" si="139"/>
        <v>12183978573.02</v>
      </c>
    </row>
    <row r="389" spans="1:51">
      <c r="A389" s="5" t="s">
        <v>825</v>
      </c>
      <c r="B389" s="5" t="s">
        <v>826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20"/>
        <v>15711728861.51</v>
      </c>
      <c r="AF389" s="9">
        <f t="shared" si="121"/>
        <v>13807273397.99</v>
      </c>
      <c r="AG389" s="9">
        <f t="shared" si="122"/>
        <v>3917254205.44</v>
      </c>
      <c r="AH389" s="9">
        <f t="shared" si="123"/>
        <v>3913505558.16</v>
      </c>
      <c r="AI389" s="9">
        <f t="shared" si="124"/>
        <v>2851935554.38</v>
      </c>
      <c r="AJ389" s="12">
        <f t="shared" si="125"/>
        <v>3977393947.87</v>
      </c>
      <c r="AK389" s="16">
        <f t="shared" si="126"/>
        <v>0.253148077014852</v>
      </c>
      <c r="AL389" s="9">
        <f t="shared" si="127"/>
        <v>1524610412.84</v>
      </c>
      <c r="AM389" s="16">
        <f t="shared" si="128"/>
        <v>0.00322876660341786</v>
      </c>
      <c r="AN389" s="16">
        <f t="shared" si="129"/>
        <v>0.019310659587136</v>
      </c>
      <c r="AO389" s="16">
        <f t="shared" si="130"/>
        <v>0.0392090242989844</v>
      </c>
      <c r="AP389" s="16">
        <f t="shared" si="131"/>
        <v>0.0350497921606238</v>
      </c>
      <c r="AQ389" s="12">
        <f t="shared" si="132"/>
        <v>2452783535.03</v>
      </c>
      <c r="AR389" s="12">
        <f t="shared" si="133"/>
        <v>839142789.690001</v>
      </c>
      <c r="AS389" s="12">
        <f>AR389-VLOOKUP(A389,[1]选股结果!$A$2:$BJ$3005,48,FALSE)*0.08</f>
        <v>-374263967.963599</v>
      </c>
      <c r="AT389" s="12">
        <f t="shared" si="134"/>
        <v>1391213531.25</v>
      </c>
      <c r="AU389" s="12">
        <f t="shared" si="135"/>
        <v>1900712793.47</v>
      </c>
      <c r="AV389" s="12">
        <f t="shared" si="136"/>
        <v>1730544130.1</v>
      </c>
      <c r="AW389" s="12">
        <f t="shared" si="137"/>
        <v>3917254205.44</v>
      </c>
      <c r="AX389" s="12">
        <f t="shared" si="138"/>
        <v>2056928071.38</v>
      </c>
      <c r="AY389" s="21">
        <f t="shared" si="139"/>
        <v>13255202656.43</v>
      </c>
    </row>
    <row r="390" spans="1:51">
      <c r="A390" s="5" t="s">
        <v>827</v>
      </c>
      <c r="B390" s="5" t="s">
        <v>828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20"/>
        <v>15690877000</v>
      </c>
      <c r="AF390" s="9">
        <f t="shared" si="121"/>
        <v>131868000</v>
      </c>
      <c r="AG390" s="9">
        <f t="shared" si="122"/>
        <v>13447387000</v>
      </c>
      <c r="AH390" s="9">
        <f t="shared" si="123"/>
        <v>13428979000</v>
      </c>
      <c r="AI390" s="9">
        <f t="shared" si="124"/>
        <v>12226675000</v>
      </c>
      <c r="AJ390" s="12">
        <f t="shared" si="125"/>
        <v>15690877000</v>
      </c>
      <c r="AK390" s="16">
        <f t="shared" si="126"/>
        <v>1</v>
      </c>
      <c r="AL390" s="9">
        <f t="shared" si="127"/>
        <v>154400000</v>
      </c>
      <c r="AM390" s="16">
        <f t="shared" si="128"/>
        <v>0.00840411915790303</v>
      </c>
      <c r="AN390" s="16">
        <f t="shared" si="129"/>
        <v>0</v>
      </c>
      <c r="AO390" s="16">
        <f t="shared" si="130"/>
        <v>0</v>
      </c>
      <c r="AP390" s="16">
        <f t="shared" si="131"/>
        <v>0</v>
      </c>
      <c r="AQ390" s="12">
        <f t="shared" si="132"/>
        <v>15536477000</v>
      </c>
      <c r="AR390" s="12">
        <f t="shared" si="133"/>
        <v>14334173000</v>
      </c>
      <c r="AS390" s="12">
        <f>AR390-VLOOKUP(A390,[1]选股结果!$A$2:$BJ$3005,48,FALSE)*0.08</f>
        <v>10009147800</v>
      </c>
      <c r="AT390" s="12">
        <f t="shared" si="134"/>
        <v>14334173000</v>
      </c>
      <c r="AU390" s="12">
        <f t="shared" si="135"/>
        <v>15536477000</v>
      </c>
      <c r="AV390" s="12">
        <f t="shared" si="136"/>
        <v>11031393000</v>
      </c>
      <c r="AW390" s="12">
        <f t="shared" si="137"/>
        <v>13447387000</v>
      </c>
      <c r="AX390" s="12">
        <f t="shared" si="138"/>
        <v>2415994000</v>
      </c>
      <c r="AY390" s="21">
        <f t="shared" si="139"/>
        <v>131868000</v>
      </c>
    </row>
    <row r="391" spans="1:51">
      <c r="A391" s="5" t="s">
        <v>829</v>
      </c>
      <c r="B391" s="5" t="s">
        <v>830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20"/>
        <v>15665098182.34</v>
      </c>
      <c r="AF391" s="9">
        <f t="shared" si="121"/>
        <v>14149594486.43</v>
      </c>
      <c r="AG391" s="9">
        <f t="shared" si="122"/>
        <v>1552027129.05</v>
      </c>
      <c r="AH391" s="9">
        <f t="shared" si="123"/>
        <v>1554641309.04</v>
      </c>
      <c r="AI391" s="9">
        <f t="shared" si="124"/>
        <v>1200011471</v>
      </c>
      <c r="AJ391" s="12">
        <f t="shared" si="125"/>
        <v>4050929736.82</v>
      </c>
      <c r="AK391" s="16">
        <f t="shared" si="126"/>
        <v>0.258595872791069</v>
      </c>
      <c r="AL391" s="9">
        <f t="shared" si="127"/>
        <v>2545721702.62</v>
      </c>
      <c r="AM391" s="16">
        <f t="shared" si="128"/>
        <v>0.00494314205686217</v>
      </c>
      <c r="AN391" s="16">
        <f t="shared" si="129"/>
        <v>0.118976111815317</v>
      </c>
      <c r="AO391" s="16">
        <f t="shared" si="130"/>
        <v>0.0188857021619897</v>
      </c>
      <c r="AP391" s="16">
        <f t="shared" si="131"/>
        <v>0.0195614643217146</v>
      </c>
      <c r="AQ391" s="12">
        <f t="shared" si="132"/>
        <v>1505208034.2</v>
      </c>
      <c r="AR391" s="12">
        <f t="shared" si="133"/>
        <v>1158638071.64</v>
      </c>
      <c r="AS391" s="12">
        <f>AR391-VLOOKUP(A391,[1]选股结果!$A$2:$BJ$3005,48,FALSE)*0.08</f>
        <v>599295969.9512</v>
      </c>
      <c r="AT391" s="12">
        <f t="shared" si="134"/>
        <v>1150578196.16</v>
      </c>
      <c r="AU391" s="12">
        <f t="shared" si="135"/>
        <v>1513267909.68</v>
      </c>
      <c r="AV391" s="12">
        <f t="shared" si="136"/>
        <v>1465508555.64</v>
      </c>
      <c r="AW391" s="12">
        <f t="shared" si="137"/>
        <v>1552027129.05</v>
      </c>
      <c r="AX391" s="12">
        <f t="shared" si="138"/>
        <v>69797378.43</v>
      </c>
      <c r="AY391" s="21">
        <f t="shared" si="139"/>
        <v>14157654361.91</v>
      </c>
    </row>
    <row r="392" spans="1:51">
      <c r="A392" s="5" t="s">
        <v>831</v>
      </c>
      <c r="B392" s="5" t="s">
        <v>832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20"/>
        <v>15662630275.92</v>
      </c>
      <c r="AF392" s="9">
        <f t="shared" si="121"/>
        <v>15749862851.46</v>
      </c>
      <c r="AG392" s="9">
        <f t="shared" si="122"/>
        <v>-119908032.399999</v>
      </c>
      <c r="AH392" s="9">
        <f t="shared" si="123"/>
        <v>-165713461.399999</v>
      </c>
      <c r="AI392" s="9">
        <f t="shared" si="124"/>
        <v>-87937547.429999</v>
      </c>
      <c r="AJ392" s="12">
        <f t="shared" si="125"/>
        <v>2729814658.53</v>
      </c>
      <c r="AK392" s="16">
        <f t="shared" si="126"/>
        <v>0.174288392845924</v>
      </c>
      <c r="AL392" s="9">
        <f t="shared" si="127"/>
        <v>2986744055.19</v>
      </c>
      <c r="AM392" s="16">
        <f t="shared" si="128"/>
        <v>0.0146212167647269</v>
      </c>
      <c r="AN392" s="16">
        <f t="shared" si="129"/>
        <v>0.0656467903887621</v>
      </c>
      <c r="AO392" s="16">
        <f t="shared" si="130"/>
        <v>0.0405350889988181</v>
      </c>
      <c r="AP392" s="16">
        <f t="shared" si="131"/>
        <v>0.0629932178643632</v>
      </c>
      <c r="AQ392" s="12">
        <f t="shared" si="132"/>
        <v>-256929396.659999</v>
      </c>
      <c r="AR392" s="12">
        <f t="shared" si="133"/>
        <v>-117467004.239999</v>
      </c>
      <c r="AS392" s="12">
        <f>AR392-VLOOKUP(A392,[1]选股结果!$A$2:$BJ$3005,48,FALSE)*0.08</f>
        <v>-1284611257.82</v>
      </c>
      <c r="AT392" s="12">
        <f t="shared" si="134"/>
        <v>-179153482.689999</v>
      </c>
      <c r="AU392" s="12">
        <f t="shared" si="135"/>
        <v>-195242918.209999</v>
      </c>
      <c r="AV392" s="12">
        <f t="shared" si="136"/>
        <v>-354906232.899999</v>
      </c>
      <c r="AW392" s="12">
        <f t="shared" si="137"/>
        <v>-119908032.399999</v>
      </c>
      <c r="AX392" s="12">
        <f t="shared" si="138"/>
        <v>105946895</v>
      </c>
      <c r="AY392" s="21">
        <f t="shared" si="139"/>
        <v>15811549329.91</v>
      </c>
    </row>
    <row r="393" spans="1:51">
      <c r="A393" s="5" t="s">
        <v>833</v>
      </c>
      <c r="B393" s="5" t="s">
        <v>834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20"/>
        <v>15527813915.13</v>
      </c>
      <c r="AF393" s="9">
        <f t="shared" si="121"/>
        <v>15155413945.22</v>
      </c>
      <c r="AG393" s="9">
        <f t="shared" si="122"/>
        <v>329032924.330002</v>
      </c>
      <c r="AH393" s="9">
        <f t="shared" si="123"/>
        <v>330641527.780002</v>
      </c>
      <c r="AI393" s="9">
        <f t="shared" si="124"/>
        <v>320961548.360002</v>
      </c>
      <c r="AJ393" s="12">
        <f t="shared" si="125"/>
        <v>810316276.67</v>
      </c>
      <c r="AK393" s="16">
        <f t="shared" si="126"/>
        <v>0.0521848266020527</v>
      </c>
      <c r="AL393" s="9">
        <f t="shared" si="127"/>
        <v>408614682.33</v>
      </c>
      <c r="AM393" s="16">
        <f t="shared" si="128"/>
        <v>0.000643036012961932</v>
      </c>
      <c r="AN393" s="16">
        <f t="shared" si="129"/>
        <v>0.0114403328028621</v>
      </c>
      <c r="AO393" s="16">
        <f t="shared" si="130"/>
        <v>0.0126839978715929</v>
      </c>
      <c r="AP393" s="16">
        <f t="shared" si="131"/>
        <v>0.000314854019807402</v>
      </c>
      <c r="AQ393" s="12">
        <f t="shared" si="132"/>
        <v>401701594.34</v>
      </c>
      <c r="AR393" s="12">
        <f t="shared" si="133"/>
        <v>343577363.88</v>
      </c>
      <c r="AS393" s="12">
        <f>AR393-VLOOKUP(A393,[1]选股结果!$A$2:$BJ$3005,48,FALSE)*0.08</f>
        <v>6897219.67839998</v>
      </c>
      <c r="AT393" s="12">
        <f t="shared" si="134"/>
        <v>392021614.92</v>
      </c>
      <c r="AU393" s="12">
        <f t="shared" si="135"/>
        <v>353257343.3</v>
      </c>
      <c r="AV393" s="12">
        <f t="shared" si="136"/>
        <v>298369770.69</v>
      </c>
      <c r="AW393" s="12">
        <f t="shared" si="137"/>
        <v>329032924.330002</v>
      </c>
      <c r="AX393" s="12">
        <f t="shared" si="138"/>
        <v>0</v>
      </c>
      <c r="AY393" s="21">
        <f t="shared" si="139"/>
        <v>15106969694.18</v>
      </c>
    </row>
    <row r="394" spans="1:51">
      <c r="A394" s="5" t="s">
        <v>835</v>
      </c>
      <c r="B394" s="5" t="s">
        <v>836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20"/>
        <v>15522655054.14</v>
      </c>
      <c r="AF394" s="9">
        <f t="shared" si="121"/>
        <v>9803674754.76</v>
      </c>
      <c r="AG394" s="9">
        <f t="shared" si="122"/>
        <v>5928786333.9</v>
      </c>
      <c r="AH394" s="9">
        <f t="shared" si="123"/>
        <v>5900802308.47</v>
      </c>
      <c r="AI394" s="9">
        <f t="shared" si="124"/>
        <v>5125547535.88</v>
      </c>
      <c r="AJ394" s="12">
        <f t="shared" si="125"/>
        <v>8906730334.9</v>
      </c>
      <c r="AK394" s="16">
        <f t="shared" si="126"/>
        <v>0.573789103979639</v>
      </c>
      <c r="AL394" s="9">
        <f t="shared" si="127"/>
        <v>644220429.57</v>
      </c>
      <c r="AM394" s="16">
        <f t="shared" si="128"/>
        <v>0.0193177243953524</v>
      </c>
      <c r="AN394" s="16">
        <f t="shared" si="129"/>
        <v>0.00137459591065957</v>
      </c>
      <c r="AO394" s="16">
        <f t="shared" si="130"/>
        <v>0.0147591305018981</v>
      </c>
      <c r="AP394" s="16">
        <f t="shared" si="131"/>
        <v>0.00424771160925943</v>
      </c>
      <c r="AQ394" s="12">
        <f t="shared" si="132"/>
        <v>8262509905.33</v>
      </c>
      <c r="AR394" s="12">
        <f t="shared" si="133"/>
        <v>4915741501.36</v>
      </c>
      <c r="AS394" s="12">
        <f>AR394-VLOOKUP(A394,[1]选股结果!$A$2:$BJ$3005,48,FALSE)*0.08</f>
        <v>-144041720.8472</v>
      </c>
      <c r="AT394" s="12">
        <f t="shared" si="134"/>
        <v>7487255132.74</v>
      </c>
      <c r="AU394" s="12">
        <f t="shared" si="135"/>
        <v>5690996273.95</v>
      </c>
      <c r="AV394" s="12">
        <f t="shared" si="136"/>
        <v>5690961925.23</v>
      </c>
      <c r="AW394" s="12">
        <f t="shared" si="137"/>
        <v>5928786333.9</v>
      </c>
      <c r="AX394" s="12">
        <f t="shared" si="138"/>
        <v>242609036.74</v>
      </c>
      <c r="AY394" s="21">
        <f t="shared" si="139"/>
        <v>7232161123.38</v>
      </c>
    </row>
    <row r="395" spans="1:51">
      <c r="A395" s="5" t="s">
        <v>837</v>
      </c>
      <c r="B395" s="5" t="s">
        <v>838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40">C395</f>
        <v>15474519629.55</v>
      </c>
      <c r="AF395" s="9">
        <f t="shared" ref="AF395:AF458" si="141">(G395+O395+P395+Q395+R395)+S395</f>
        <v>13375015246.97</v>
      </c>
      <c r="AG395" s="9">
        <f t="shared" ref="AG395:AG458" si="142">AE395-AF395+T395+V395+W395-X395-Y395+Z395+AA395</f>
        <v>1999453817.99</v>
      </c>
      <c r="AH395" s="9">
        <f t="shared" ref="AH395:AH458" si="143">AG395+AB395-AC395</f>
        <v>2011891933.63</v>
      </c>
      <c r="AI395" s="9">
        <f t="shared" ref="AI395:AI458" si="144">AH395-AD395</f>
        <v>1910186472.71</v>
      </c>
      <c r="AJ395" s="12">
        <f t="shared" si="125"/>
        <v>3306264475.49</v>
      </c>
      <c r="AK395" s="16">
        <f t="shared" si="126"/>
        <v>0.213658617820768</v>
      </c>
      <c r="AL395" s="9">
        <f t="shared" si="127"/>
        <v>877728390.85</v>
      </c>
      <c r="AM395" s="16">
        <f t="shared" si="128"/>
        <v>0.00503198343626156</v>
      </c>
      <c r="AN395" s="16">
        <f t="shared" si="129"/>
        <v>0.00312676518356047</v>
      </c>
      <c r="AO395" s="16">
        <f t="shared" si="130"/>
        <v>0.0176416892824698</v>
      </c>
      <c r="AP395" s="16">
        <f t="shared" si="131"/>
        <v>0.0273347781195261</v>
      </c>
      <c r="AQ395" s="12">
        <f t="shared" si="132"/>
        <v>2428536084.64</v>
      </c>
      <c r="AR395" s="12">
        <f t="shared" si="133"/>
        <v>1942312474.16</v>
      </c>
      <c r="AS395" s="12">
        <f>AR395-VLOOKUP(A395,[1]选股结果!$A$2:$BJ$3005,48,FALSE)*0.08</f>
        <v>1790989374.0016</v>
      </c>
      <c r="AT395" s="12">
        <f t="shared" si="134"/>
        <v>2326830623.72</v>
      </c>
      <c r="AU395" s="12">
        <f t="shared" si="135"/>
        <v>2044017935.08</v>
      </c>
      <c r="AV395" s="12">
        <f t="shared" si="136"/>
        <v>1882131232.58</v>
      </c>
      <c r="AW395" s="12">
        <f t="shared" si="137"/>
        <v>1999453817.99</v>
      </c>
      <c r="AX395" s="12">
        <f t="shared" si="138"/>
        <v>117571873.53</v>
      </c>
      <c r="AY395" s="21">
        <f t="shared" si="139"/>
        <v>12990497097.41</v>
      </c>
    </row>
    <row r="396" spans="1:51">
      <c r="A396" s="5" t="s">
        <v>839</v>
      </c>
      <c r="B396" s="5" t="s">
        <v>840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40"/>
        <v>15378560307.54</v>
      </c>
      <c r="AF396" s="9">
        <f t="shared" si="141"/>
        <v>12785515584.67</v>
      </c>
      <c r="AG396" s="9">
        <f t="shared" si="142"/>
        <v>2742253890.57</v>
      </c>
      <c r="AH396" s="9">
        <f t="shared" si="143"/>
        <v>2739051870.01</v>
      </c>
      <c r="AI396" s="9">
        <f t="shared" si="144"/>
        <v>2366113943.28</v>
      </c>
      <c r="AJ396" s="12">
        <f t="shared" si="125"/>
        <v>4278888929.65</v>
      </c>
      <c r="AK396" s="16">
        <f t="shared" si="126"/>
        <v>0.278237289062234</v>
      </c>
      <c r="AL396" s="9">
        <f t="shared" si="127"/>
        <v>1660604395.37</v>
      </c>
      <c r="AM396" s="16">
        <f t="shared" si="128"/>
        <v>0.00600485024952065</v>
      </c>
      <c r="AN396" s="16">
        <f t="shared" si="129"/>
        <v>0.0117433531298411</v>
      </c>
      <c r="AO396" s="16">
        <f t="shared" si="130"/>
        <v>0.0428440405424008</v>
      </c>
      <c r="AP396" s="16">
        <f t="shared" si="131"/>
        <v>0.0441770575420447</v>
      </c>
      <c r="AQ396" s="12">
        <f t="shared" si="132"/>
        <v>2618284534.28</v>
      </c>
      <c r="AR396" s="12">
        <f t="shared" si="133"/>
        <v>2170703421.71</v>
      </c>
      <c r="AS396" s="12">
        <f>AR396-VLOOKUP(A396,[1]选股结果!$A$2:$BJ$3005,48,FALSE)*0.08</f>
        <v>1165407718.8468</v>
      </c>
      <c r="AT396" s="12">
        <f t="shared" si="134"/>
        <v>2245346607.55</v>
      </c>
      <c r="AU396" s="12">
        <f t="shared" si="135"/>
        <v>2543641348.44</v>
      </c>
      <c r="AV396" s="12">
        <f t="shared" si="136"/>
        <v>2706313790.05</v>
      </c>
      <c r="AW396" s="12">
        <f t="shared" si="137"/>
        <v>2742253890.57</v>
      </c>
      <c r="AX396" s="12">
        <f t="shared" si="138"/>
        <v>-27078944.48</v>
      </c>
      <c r="AY396" s="21">
        <f t="shared" si="139"/>
        <v>12710872398.83</v>
      </c>
    </row>
    <row r="397" spans="1:51">
      <c r="A397" s="5" t="s">
        <v>841</v>
      </c>
      <c r="B397" s="5" t="s">
        <v>842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40"/>
        <v>15291561967.31</v>
      </c>
      <c r="AF397" s="9">
        <f t="shared" si="141"/>
        <v>17755925480.4</v>
      </c>
      <c r="AG397" s="9">
        <f t="shared" si="142"/>
        <v>-2068878298.42</v>
      </c>
      <c r="AH397" s="9">
        <f t="shared" si="143"/>
        <v>-2063666893.74</v>
      </c>
      <c r="AI397" s="9">
        <f t="shared" si="144"/>
        <v>-2079528136.29</v>
      </c>
      <c r="AJ397" s="12">
        <f t="shared" si="125"/>
        <v>-493450637.130001</v>
      </c>
      <c r="AK397" s="16">
        <f t="shared" si="126"/>
        <v>-0.0322694724178531</v>
      </c>
      <c r="AL397" s="9">
        <f t="shared" si="127"/>
        <v>774332848.4</v>
      </c>
      <c r="AM397" s="16">
        <f t="shared" si="128"/>
        <v>0.0115378788496017</v>
      </c>
      <c r="AN397" s="16">
        <f t="shared" si="129"/>
        <v>0.000297561400838402</v>
      </c>
      <c r="AO397" s="16">
        <f t="shared" si="130"/>
        <v>0.0360241153093208</v>
      </c>
      <c r="AP397" s="16">
        <f t="shared" si="131"/>
        <v>0.00283123372828446</v>
      </c>
      <c r="AQ397" s="12">
        <f t="shared" si="132"/>
        <v>-1267783485.53</v>
      </c>
      <c r="AR397" s="12">
        <f t="shared" si="133"/>
        <v>-2479416258.47</v>
      </c>
      <c r="AS397" s="12">
        <f>AR397-VLOOKUP(A397,[1]选股结果!$A$2:$BJ$3005,48,FALSE)*0.08</f>
        <v>-4323960471.1164</v>
      </c>
      <c r="AT397" s="12">
        <f t="shared" si="134"/>
        <v>-1283644728.08</v>
      </c>
      <c r="AU397" s="12">
        <f t="shared" si="135"/>
        <v>-2463555015.92</v>
      </c>
      <c r="AV397" s="12">
        <f t="shared" si="136"/>
        <v>-2365672858.52</v>
      </c>
      <c r="AW397" s="12">
        <f t="shared" si="137"/>
        <v>-2068878298.42</v>
      </c>
      <c r="AX397" s="12">
        <f t="shared" si="138"/>
        <v>773500</v>
      </c>
      <c r="AY397" s="21">
        <f t="shared" si="139"/>
        <v>16560153950.01</v>
      </c>
    </row>
    <row r="398" spans="1:51">
      <c r="A398" s="5" t="s">
        <v>843</v>
      </c>
      <c r="B398" s="5" t="s">
        <v>844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40"/>
        <v>15282269634.17</v>
      </c>
      <c r="AF398" s="9">
        <f t="shared" si="141"/>
        <v>13882046269.3</v>
      </c>
      <c r="AG398" s="9">
        <f t="shared" si="142"/>
        <v>1285635676.61</v>
      </c>
      <c r="AH398" s="9">
        <f t="shared" si="143"/>
        <v>1309767887.32</v>
      </c>
      <c r="AI398" s="9">
        <f t="shared" si="144"/>
        <v>1203754147.93</v>
      </c>
      <c r="AJ398" s="12">
        <f t="shared" si="125"/>
        <v>3850290733.89</v>
      </c>
      <c r="AK398" s="16">
        <f t="shared" si="126"/>
        <v>0.251944954909122</v>
      </c>
      <c r="AL398" s="9">
        <f t="shared" si="127"/>
        <v>2743526574.4</v>
      </c>
      <c r="AM398" s="16">
        <f t="shared" si="128"/>
        <v>0.0025673066337133</v>
      </c>
      <c r="AN398" s="16">
        <f t="shared" si="129"/>
        <v>0.0641510019655693</v>
      </c>
      <c r="AO398" s="16">
        <f t="shared" si="130"/>
        <v>0.0436490923932209</v>
      </c>
      <c r="AP398" s="16">
        <f t="shared" si="131"/>
        <v>0.0526330486154706</v>
      </c>
      <c r="AQ398" s="12">
        <f t="shared" si="132"/>
        <v>1106764159.49</v>
      </c>
      <c r="AR398" s="12">
        <f t="shared" si="133"/>
        <v>1041699872.48</v>
      </c>
      <c r="AS398" s="12">
        <f>AR398-VLOOKUP(A398,[1]选股结果!$A$2:$BJ$3005,48,FALSE)*0.08</f>
        <v>416533475.9776</v>
      </c>
      <c r="AT398" s="12">
        <f t="shared" si="134"/>
        <v>1000750420.1</v>
      </c>
      <c r="AU398" s="12">
        <f t="shared" si="135"/>
        <v>1147713611.87</v>
      </c>
      <c r="AV398" s="12">
        <f t="shared" si="136"/>
        <v>1045436791.95</v>
      </c>
      <c r="AW398" s="12">
        <f t="shared" si="137"/>
        <v>1285635676.61</v>
      </c>
      <c r="AX398" s="12">
        <f t="shared" si="138"/>
        <v>146659394.41</v>
      </c>
      <c r="AY398" s="21">
        <f t="shared" si="139"/>
        <v>13922995721.68</v>
      </c>
    </row>
    <row r="399" spans="1:51">
      <c r="A399" s="5" t="s">
        <v>845</v>
      </c>
      <c r="B399" s="5" t="s">
        <v>846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40"/>
        <v>15268450594.97</v>
      </c>
      <c r="AF399" s="9">
        <f t="shared" si="141"/>
        <v>10759062589.12</v>
      </c>
      <c r="AG399" s="9">
        <f t="shared" si="142"/>
        <v>4413296910.06</v>
      </c>
      <c r="AH399" s="9">
        <f t="shared" si="143"/>
        <v>4395752503.88</v>
      </c>
      <c r="AI399" s="9">
        <f t="shared" si="144"/>
        <v>3750752695.35</v>
      </c>
      <c r="AJ399" s="12">
        <f t="shared" si="125"/>
        <v>6505581182.96</v>
      </c>
      <c r="AK399" s="16">
        <f t="shared" si="126"/>
        <v>0.426079983852663</v>
      </c>
      <c r="AL399" s="9">
        <f t="shared" si="127"/>
        <v>1895437913.98</v>
      </c>
      <c r="AM399" s="16">
        <f t="shared" si="128"/>
        <v>0.0132359830464119</v>
      </c>
      <c r="AN399" s="16">
        <f t="shared" si="129"/>
        <v>0.0185838451364198</v>
      </c>
      <c r="AO399" s="16">
        <f t="shared" si="130"/>
        <v>0.0433587325034863</v>
      </c>
      <c r="AP399" s="16">
        <f t="shared" si="131"/>
        <v>0.047411173731569</v>
      </c>
      <c r="AQ399" s="12">
        <f t="shared" si="132"/>
        <v>4610143268.98</v>
      </c>
      <c r="AR399" s="12">
        <f t="shared" si="133"/>
        <v>3840705586.75</v>
      </c>
      <c r="AS399" s="12">
        <f>AR399-VLOOKUP(A399,[1]选股结果!$A$2:$BJ$3005,48,FALSE)*0.08</f>
        <v>2362198262.5644</v>
      </c>
      <c r="AT399" s="12">
        <f t="shared" si="134"/>
        <v>3965143460.45</v>
      </c>
      <c r="AU399" s="12">
        <f t="shared" si="135"/>
        <v>4485705395.28</v>
      </c>
      <c r="AV399" s="12">
        <f t="shared" si="136"/>
        <v>4393230586.8</v>
      </c>
      <c r="AW399" s="12">
        <f t="shared" si="137"/>
        <v>4413296910.06</v>
      </c>
      <c r="AX399" s="12">
        <f t="shared" si="138"/>
        <v>-75413381.64</v>
      </c>
      <c r="AY399" s="21">
        <f t="shared" si="139"/>
        <v>10634624715.42</v>
      </c>
    </row>
    <row r="400" spans="1:51">
      <c r="A400" s="5" t="s">
        <v>847</v>
      </c>
      <c r="B400" s="5" t="s">
        <v>848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40"/>
        <v>15225719823.13</v>
      </c>
      <c r="AF400" s="9">
        <f t="shared" si="141"/>
        <v>13519686909.99</v>
      </c>
      <c r="AG400" s="9">
        <f t="shared" si="142"/>
        <v>2431928993.72</v>
      </c>
      <c r="AH400" s="9">
        <f t="shared" si="143"/>
        <v>2438956359.39</v>
      </c>
      <c r="AI400" s="9">
        <f t="shared" si="144"/>
        <v>2073931934.75</v>
      </c>
      <c r="AJ400" s="12">
        <f t="shared" si="125"/>
        <v>4516010169.18</v>
      </c>
      <c r="AK400" s="16">
        <f t="shared" si="126"/>
        <v>0.296604050359547</v>
      </c>
      <c r="AL400" s="9">
        <f t="shared" si="127"/>
        <v>1619356753.12</v>
      </c>
      <c r="AM400" s="16">
        <f t="shared" si="128"/>
        <v>0.0124308423797786</v>
      </c>
      <c r="AN400" s="16">
        <f t="shared" si="129"/>
        <v>0.00125738804223342</v>
      </c>
      <c r="AO400" s="16">
        <f t="shared" si="130"/>
        <v>0.087333748006447</v>
      </c>
      <c r="AP400" s="16">
        <f t="shared" si="131"/>
        <v>0.00555180716918137</v>
      </c>
      <c r="AQ400" s="12">
        <f t="shared" si="132"/>
        <v>2896653416.06</v>
      </c>
      <c r="AR400" s="12">
        <f t="shared" si="133"/>
        <v>1344314335.38</v>
      </c>
      <c r="AS400" s="12">
        <f>AR400-VLOOKUP(A400,[1]选股结果!$A$2:$BJ$3005,48,FALSE)*0.08</f>
        <v>-765640375.5016</v>
      </c>
      <c r="AT400" s="12">
        <f t="shared" si="134"/>
        <v>2531628991.42</v>
      </c>
      <c r="AU400" s="12">
        <f t="shared" si="135"/>
        <v>1709338760.02</v>
      </c>
      <c r="AV400" s="12">
        <f t="shared" si="136"/>
        <v>1742144983.8</v>
      </c>
      <c r="AW400" s="12">
        <f t="shared" si="137"/>
        <v>2431928993.72</v>
      </c>
      <c r="AX400" s="12">
        <f t="shared" si="138"/>
        <v>139188237.12</v>
      </c>
      <c r="AY400" s="21">
        <f t="shared" si="139"/>
        <v>12332372253.95</v>
      </c>
    </row>
    <row r="401" spans="1:51">
      <c r="A401" s="5" t="s">
        <v>849</v>
      </c>
      <c r="B401" s="5" t="s">
        <v>850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40"/>
        <v>15207949578.35</v>
      </c>
      <c r="AF401" s="9">
        <f t="shared" si="141"/>
        <v>14907038129.42</v>
      </c>
      <c r="AG401" s="9">
        <f t="shared" si="142"/>
        <v>366993348.120002</v>
      </c>
      <c r="AH401" s="9">
        <f t="shared" si="143"/>
        <v>375850611.030002</v>
      </c>
      <c r="AI401" s="9">
        <f t="shared" si="144"/>
        <v>297222918.590002</v>
      </c>
      <c r="AJ401" s="12">
        <f t="shared" si="125"/>
        <v>1141077423.95</v>
      </c>
      <c r="AK401" s="16">
        <f t="shared" si="126"/>
        <v>0.0750316417128602</v>
      </c>
      <c r="AL401" s="9">
        <f t="shared" si="127"/>
        <v>723974685.56</v>
      </c>
      <c r="AM401" s="16">
        <f t="shared" si="128"/>
        <v>0.00282548611360283</v>
      </c>
      <c r="AN401" s="16">
        <f t="shared" si="129"/>
        <v>0.000200926311220157</v>
      </c>
      <c r="AO401" s="16">
        <f t="shared" si="130"/>
        <v>0.0221333625855248</v>
      </c>
      <c r="AP401" s="16">
        <f t="shared" si="131"/>
        <v>0.0227407126843935</v>
      </c>
      <c r="AQ401" s="12">
        <f t="shared" si="132"/>
        <v>417102738.390001</v>
      </c>
      <c r="AR401" s="12">
        <f t="shared" si="133"/>
        <v>226777272.570001</v>
      </c>
      <c r="AS401" s="12">
        <f>AR401-VLOOKUP(A401,[1]选股结果!$A$2:$BJ$3005,48,FALSE)*0.08</f>
        <v>-72625953.523599</v>
      </c>
      <c r="AT401" s="12">
        <f t="shared" si="134"/>
        <v>338475045.950001</v>
      </c>
      <c r="AU401" s="12">
        <f t="shared" si="135"/>
        <v>305404965.010001</v>
      </c>
      <c r="AV401" s="12">
        <f t="shared" si="136"/>
        <v>382124575.390001</v>
      </c>
      <c r="AW401" s="12">
        <f t="shared" si="137"/>
        <v>366993348.120002</v>
      </c>
      <c r="AX401" s="12">
        <f t="shared" si="138"/>
        <v>-21055697.47</v>
      </c>
      <c r="AY401" s="21">
        <f t="shared" si="139"/>
        <v>14795340356.04</v>
      </c>
    </row>
    <row r="402" spans="1:51">
      <c r="A402" s="5" t="s">
        <v>851</v>
      </c>
      <c r="B402" s="5" t="s">
        <v>852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40"/>
        <v>15158128525.86</v>
      </c>
      <c r="AF402" s="9">
        <f t="shared" si="141"/>
        <v>14257532456.82</v>
      </c>
      <c r="AG402" s="9">
        <f t="shared" si="142"/>
        <v>842020825.309999</v>
      </c>
      <c r="AH402" s="9">
        <f t="shared" si="143"/>
        <v>837695182.169999</v>
      </c>
      <c r="AI402" s="9">
        <f t="shared" si="144"/>
        <v>566369711.809999</v>
      </c>
      <c r="AJ402" s="12">
        <f t="shared" si="125"/>
        <v>2438612510.7</v>
      </c>
      <c r="AK402" s="16">
        <f t="shared" si="126"/>
        <v>0.160878205151757</v>
      </c>
      <c r="AL402" s="9">
        <f t="shared" si="127"/>
        <v>420600502.72</v>
      </c>
      <c r="AM402" s="16">
        <f t="shared" si="128"/>
        <v>0.00298034535549216</v>
      </c>
      <c r="AN402" s="16">
        <f t="shared" si="129"/>
        <v>0.000299458929395934</v>
      </c>
      <c r="AO402" s="16">
        <f t="shared" si="130"/>
        <v>0.020323786715123</v>
      </c>
      <c r="AP402" s="16">
        <f t="shared" si="131"/>
        <v>0.00537433163737989</v>
      </c>
      <c r="AQ402" s="12">
        <f t="shared" si="132"/>
        <v>2018012007.98</v>
      </c>
      <c r="AR402" s="12">
        <f t="shared" si="133"/>
        <v>647921171.710001</v>
      </c>
      <c r="AS402" s="12">
        <f>AR402-VLOOKUP(A402,[1]选股结果!$A$2:$BJ$3005,48,FALSE)*0.08</f>
        <v>-311897949.579599</v>
      </c>
      <c r="AT402" s="12">
        <f t="shared" si="134"/>
        <v>1746686537.62</v>
      </c>
      <c r="AU402" s="12">
        <f t="shared" si="135"/>
        <v>919246642.070001</v>
      </c>
      <c r="AV402" s="12">
        <f t="shared" si="136"/>
        <v>758687715.830001</v>
      </c>
      <c r="AW402" s="12">
        <f t="shared" si="137"/>
        <v>842020825.309999</v>
      </c>
      <c r="AX402" s="12">
        <f t="shared" si="138"/>
        <v>23825653.08</v>
      </c>
      <c r="AY402" s="21">
        <f t="shared" si="139"/>
        <v>13158767090.91</v>
      </c>
    </row>
    <row r="403" spans="1:51">
      <c r="A403" s="5" t="s">
        <v>853</v>
      </c>
      <c r="B403" s="5" t="s">
        <v>854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40"/>
        <v>15093273018.07</v>
      </c>
      <c r="AF403" s="9">
        <f t="shared" si="141"/>
        <v>11574400822.56</v>
      </c>
      <c r="AG403" s="9">
        <f t="shared" si="142"/>
        <v>3515352633.9</v>
      </c>
      <c r="AH403" s="9">
        <f t="shared" si="143"/>
        <v>3516969919.81</v>
      </c>
      <c r="AI403" s="9">
        <f t="shared" si="144"/>
        <v>2585173765.14</v>
      </c>
      <c r="AJ403" s="12">
        <f t="shared" si="125"/>
        <v>4044658215.87</v>
      </c>
      <c r="AK403" s="16">
        <f t="shared" si="126"/>
        <v>0.26797754277867</v>
      </c>
      <c r="AL403" s="9">
        <f t="shared" si="127"/>
        <v>483376836.48</v>
      </c>
      <c r="AM403" s="16">
        <f t="shared" si="128"/>
        <v>0.00136162561661711</v>
      </c>
      <c r="AN403" s="16">
        <f t="shared" si="129"/>
        <v>0.0125390901856356</v>
      </c>
      <c r="AO403" s="16">
        <f t="shared" si="130"/>
        <v>0.0176106370773109</v>
      </c>
      <c r="AP403" s="16">
        <f t="shared" si="131"/>
        <v>0.000621572106909362</v>
      </c>
      <c r="AQ403" s="12">
        <f t="shared" si="132"/>
        <v>3561281379.39</v>
      </c>
      <c r="AR403" s="12">
        <f t="shared" si="133"/>
        <v>2588690214.05</v>
      </c>
      <c r="AS403" s="12">
        <f>AR403-VLOOKUP(A403,[1]选股结果!$A$2:$BJ$3005,48,FALSE)*0.08</f>
        <v>1807307845.8804</v>
      </c>
      <c r="AT403" s="12">
        <f t="shared" si="134"/>
        <v>2629485224.72</v>
      </c>
      <c r="AU403" s="12">
        <f t="shared" si="135"/>
        <v>3520486368.72</v>
      </c>
      <c r="AV403" s="12">
        <f t="shared" si="136"/>
        <v>3452146191.31</v>
      </c>
      <c r="AW403" s="12">
        <f t="shared" si="137"/>
        <v>3515352633.9</v>
      </c>
      <c r="AX403" s="12">
        <f t="shared" si="138"/>
        <v>-1059525.44</v>
      </c>
      <c r="AY403" s="21">
        <f t="shared" si="139"/>
        <v>11533605811.89</v>
      </c>
    </row>
    <row r="404" spans="1:51">
      <c r="A404" s="5" t="s">
        <v>855</v>
      </c>
      <c r="B404" s="5" t="s">
        <v>856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40"/>
        <v>15069722570.03</v>
      </c>
      <c r="AF404" s="9">
        <f t="shared" si="141"/>
        <v>11868776251.34</v>
      </c>
      <c r="AG404" s="9">
        <f t="shared" si="142"/>
        <v>3172739532.53</v>
      </c>
      <c r="AH404" s="9">
        <f t="shared" si="143"/>
        <v>3223099248.36</v>
      </c>
      <c r="AI404" s="9">
        <f t="shared" si="144"/>
        <v>2394589573.71</v>
      </c>
      <c r="AJ404" s="12">
        <f t="shared" si="125"/>
        <v>5628850018.11</v>
      </c>
      <c r="AK404" s="16">
        <f t="shared" si="126"/>
        <v>0.373520480682532</v>
      </c>
      <c r="AL404" s="9">
        <f t="shared" si="127"/>
        <v>2169781580.68</v>
      </c>
      <c r="AM404" s="16">
        <f t="shared" si="128"/>
        <v>0.0512881782845231</v>
      </c>
      <c r="AN404" s="16">
        <f t="shared" si="129"/>
        <v>0.053900778232335</v>
      </c>
      <c r="AO404" s="16">
        <f t="shared" si="130"/>
        <v>0.0421335665132113</v>
      </c>
      <c r="AP404" s="16">
        <f t="shared" si="131"/>
        <v>0</v>
      </c>
      <c r="AQ404" s="12">
        <f t="shared" si="132"/>
        <v>3459068437.43</v>
      </c>
      <c r="AR404" s="12">
        <f t="shared" si="133"/>
        <v>2422764613.74</v>
      </c>
      <c r="AS404" s="12">
        <f>AR404-VLOOKUP(A404,[1]选股结果!$A$2:$BJ$3005,48,FALSE)*0.08</f>
        <v>284282855.6624</v>
      </c>
      <c r="AT404" s="12">
        <f t="shared" si="134"/>
        <v>2630558762.78</v>
      </c>
      <c r="AU404" s="12">
        <f t="shared" si="135"/>
        <v>3251274288.39</v>
      </c>
      <c r="AV404" s="12">
        <f t="shared" si="136"/>
        <v>3128245652.05</v>
      </c>
      <c r="AW404" s="12">
        <f t="shared" si="137"/>
        <v>3172739532.53</v>
      </c>
      <c r="AX404" s="12">
        <f t="shared" si="138"/>
        <v>14564971.55</v>
      </c>
      <c r="AY404" s="21">
        <f t="shared" si="139"/>
        <v>11660982102.3</v>
      </c>
    </row>
    <row r="405" spans="1:51">
      <c r="A405" s="5" t="s">
        <v>857</v>
      </c>
      <c r="B405" s="5" t="s">
        <v>858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40"/>
        <v>15024843096</v>
      </c>
      <c r="AF405" s="9">
        <f t="shared" si="141"/>
        <v>14055954617.68</v>
      </c>
      <c r="AG405" s="9">
        <f t="shared" si="142"/>
        <v>974944282.440002</v>
      </c>
      <c r="AH405" s="9">
        <f t="shared" si="143"/>
        <v>1073351909.32</v>
      </c>
      <c r="AI405" s="9">
        <f t="shared" si="144"/>
        <v>806022569.370002</v>
      </c>
      <c r="AJ405" s="12">
        <f t="shared" si="125"/>
        <v>5199644629.78</v>
      </c>
      <c r="AK405" s="16">
        <f t="shared" si="126"/>
        <v>0.346069812280721</v>
      </c>
      <c r="AL405" s="9">
        <f t="shared" si="127"/>
        <v>3861884889.03</v>
      </c>
      <c r="AM405" s="16">
        <f t="shared" si="128"/>
        <v>0.00434919557312361</v>
      </c>
      <c r="AN405" s="16">
        <f t="shared" si="129"/>
        <v>0.0985383278720663</v>
      </c>
      <c r="AO405" s="16">
        <f t="shared" si="130"/>
        <v>0.0879097723617253</v>
      </c>
      <c r="AP405" s="16">
        <f t="shared" si="131"/>
        <v>0.0629205596231273</v>
      </c>
      <c r="AQ405" s="12">
        <f t="shared" si="132"/>
        <v>1337759740.75</v>
      </c>
      <c r="AR405" s="12">
        <f t="shared" si="133"/>
        <v>651745217.830001</v>
      </c>
      <c r="AS405" s="12">
        <f>AR405-VLOOKUP(A405,[1]选股结果!$A$2:$BJ$3005,48,FALSE)*0.08</f>
        <v>-93430100.8707991</v>
      </c>
      <c r="AT405" s="12">
        <f t="shared" si="134"/>
        <v>1070430400.8</v>
      </c>
      <c r="AU405" s="12">
        <f t="shared" si="135"/>
        <v>919074557.780001</v>
      </c>
      <c r="AV405" s="12">
        <f t="shared" si="136"/>
        <v>813923604.45</v>
      </c>
      <c r="AW405" s="12">
        <f t="shared" si="137"/>
        <v>974944282.440002</v>
      </c>
      <c r="AX405" s="12">
        <f t="shared" si="138"/>
        <v>139909202.62</v>
      </c>
      <c r="AY405" s="21">
        <f t="shared" si="139"/>
        <v>13637269434.71</v>
      </c>
    </row>
    <row r="406" spans="1:51">
      <c r="A406" s="5" t="s">
        <v>859</v>
      </c>
      <c r="B406" s="5" t="s">
        <v>860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40"/>
        <v>14947451817</v>
      </c>
      <c r="AF406" s="9">
        <f t="shared" si="141"/>
        <v>15318144339</v>
      </c>
      <c r="AG406" s="9">
        <f t="shared" si="142"/>
        <v>-332374275</v>
      </c>
      <c r="AH406" s="9">
        <f t="shared" si="143"/>
        <v>-342188862</v>
      </c>
      <c r="AI406" s="9">
        <f t="shared" si="144"/>
        <v>-266066843</v>
      </c>
      <c r="AJ406" s="12">
        <f t="shared" si="125"/>
        <v>-137702436</v>
      </c>
      <c r="AK406" s="16">
        <f t="shared" si="126"/>
        <v>-0.00921243551649309</v>
      </c>
      <c r="AL406" s="9">
        <f t="shared" si="127"/>
        <v>212817760</v>
      </c>
      <c r="AM406" s="16">
        <f t="shared" si="128"/>
        <v>0.00252994339523416</v>
      </c>
      <c r="AN406" s="16">
        <f t="shared" si="129"/>
        <v>0</v>
      </c>
      <c r="AO406" s="16">
        <f t="shared" si="130"/>
        <v>0.0110511790251854</v>
      </c>
      <c r="AP406" s="16">
        <f t="shared" si="131"/>
        <v>0</v>
      </c>
      <c r="AQ406" s="12">
        <f t="shared" si="132"/>
        <v>-350520196</v>
      </c>
      <c r="AR406" s="12">
        <f t="shared" si="133"/>
        <v>-304385090</v>
      </c>
      <c r="AS406" s="12">
        <f>AR406-VLOOKUP(A406,[1]选股结果!$A$2:$BJ$3005,48,FALSE)*0.08</f>
        <v>-2545673161.76</v>
      </c>
      <c r="AT406" s="12">
        <f t="shared" si="134"/>
        <v>-274398177</v>
      </c>
      <c r="AU406" s="12">
        <f t="shared" si="135"/>
        <v>-380507109</v>
      </c>
      <c r="AV406" s="12">
        <f t="shared" si="136"/>
        <v>-387423874</v>
      </c>
      <c r="AW406" s="12">
        <f t="shared" si="137"/>
        <v>-332374275</v>
      </c>
      <c r="AX406" s="12">
        <f t="shared" si="138"/>
        <v>9801828</v>
      </c>
      <c r="AY406" s="21">
        <f t="shared" si="139"/>
        <v>15288157426</v>
      </c>
    </row>
    <row r="407" spans="1:51">
      <c r="A407" s="5" t="s">
        <v>861</v>
      </c>
      <c r="B407" s="5" t="s">
        <v>862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40"/>
        <v>14936345471.63</v>
      </c>
      <c r="AF407" s="9">
        <f t="shared" si="141"/>
        <v>14506385571.11</v>
      </c>
      <c r="AG407" s="9">
        <f t="shared" si="142"/>
        <v>453030419.089999</v>
      </c>
      <c r="AH407" s="9">
        <f t="shared" si="143"/>
        <v>454728995.049999</v>
      </c>
      <c r="AI407" s="9">
        <f t="shared" si="144"/>
        <v>318227819.449999</v>
      </c>
      <c r="AJ407" s="12">
        <f t="shared" si="125"/>
        <v>2047109942.23</v>
      </c>
      <c r="AK407" s="16">
        <f t="shared" si="126"/>
        <v>0.137055610163695</v>
      </c>
      <c r="AL407" s="9">
        <f t="shared" si="127"/>
        <v>1478924784.79</v>
      </c>
      <c r="AM407" s="16">
        <f t="shared" si="128"/>
        <v>0.0029918781120107</v>
      </c>
      <c r="AN407" s="16">
        <f t="shared" si="129"/>
        <v>0.0434740307187831</v>
      </c>
      <c r="AO407" s="16">
        <f t="shared" si="130"/>
        <v>0.0228887698392726</v>
      </c>
      <c r="AP407" s="16">
        <f t="shared" si="131"/>
        <v>0.0252384007236585</v>
      </c>
      <c r="AQ407" s="12">
        <f t="shared" si="132"/>
        <v>568185157.439999</v>
      </c>
      <c r="AR407" s="12">
        <f t="shared" si="133"/>
        <v>227408853.179999</v>
      </c>
      <c r="AS407" s="12">
        <f>AR407-VLOOKUP(A407,[1]选股结果!$A$2:$BJ$3005,48,FALSE)*0.08</f>
        <v>-62703255.956001</v>
      </c>
      <c r="AT407" s="12">
        <f t="shared" si="134"/>
        <v>431683981.839999</v>
      </c>
      <c r="AU407" s="12">
        <f t="shared" si="135"/>
        <v>363910028.779999</v>
      </c>
      <c r="AV407" s="12">
        <f t="shared" si="136"/>
        <v>448265663.46</v>
      </c>
      <c r="AW407" s="12">
        <f t="shared" si="137"/>
        <v>453030419.089999</v>
      </c>
      <c r="AX407" s="12">
        <f t="shared" si="138"/>
        <v>1806366.65</v>
      </c>
      <c r="AY407" s="21">
        <f t="shared" si="139"/>
        <v>14302110442.45</v>
      </c>
    </row>
    <row r="408" spans="1:51">
      <c r="A408" s="5" t="s">
        <v>863</v>
      </c>
      <c r="B408" s="5" t="s">
        <v>864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40"/>
        <v>14927179301.33</v>
      </c>
      <c r="AF408" s="9">
        <f t="shared" si="141"/>
        <v>14456056930.25</v>
      </c>
      <c r="AG408" s="9">
        <f t="shared" si="142"/>
        <v>508977213.73</v>
      </c>
      <c r="AH408" s="9">
        <f t="shared" si="143"/>
        <v>501546855.73</v>
      </c>
      <c r="AI408" s="9">
        <f t="shared" si="144"/>
        <v>446801834.39</v>
      </c>
      <c r="AJ408" s="12">
        <f t="shared" si="125"/>
        <v>1081229828.61</v>
      </c>
      <c r="AK408" s="16">
        <f t="shared" si="126"/>
        <v>0.0724336330919308</v>
      </c>
      <c r="AL408" s="9">
        <f t="shared" si="127"/>
        <v>563080099.16</v>
      </c>
      <c r="AM408" s="16">
        <f t="shared" si="128"/>
        <v>0.00176272428426284</v>
      </c>
      <c r="AN408" s="16">
        <f t="shared" si="129"/>
        <v>0.00992839297688313</v>
      </c>
      <c r="AO408" s="16">
        <f t="shared" si="130"/>
        <v>0.0187498883519851</v>
      </c>
      <c r="AP408" s="16">
        <f t="shared" si="131"/>
        <v>0.00689401947900706</v>
      </c>
      <c r="AQ408" s="12">
        <f t="shared" si="132"/>
        <v>518149729.450001</v>
      </c>
      <c r="AR408" s="12">
        <f t="shared" si="133"/>
        <v>410603864.350001</v>
      </c>
      <c r="AS408" s="12">
        <f>AR408-VLOOKUP(A408,[1]选股结果!$A$2:$BJ$3005,48,FALSE)*0.08</f>
        <v>96575449.297201</v>
      </c>
      <c r="AT408" s="12">
        <f t="shared" si="134"/>
        <v>463404708.110001</v>
      </c>
      <c r="AU408" s="12">
        <f t="shared" si="135"/>
        <v>465348885.690001</v>
      </c>
      <c r="AV408" s="12">
        <f t="shared" si="136"/>
        <v>455834182.36</v>
      </c>
      <c r="AW408" s="12">
        <f t="shared" si="137"/>
        <v>508977213.73</v>
      </c>
      <c r="AX408" s="12">
        <f t="shared" si="138"/>
        <v>-13335022.62</v>
      </c>
      <c r="AY408" s="21">
        <f t="shared" si="139"/>
        <v>14403256086.49</v>
      </c>
    </row>
    <row r="409" spans="1:51">
      <c r="A409" s="5" t="s">
        <v>865</v>
      </c>
      <c r="B409" s="5" t="s">
        <v>866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40"/>
        <v>14878507243.36</v>
      </c>
      <c r="AF409" s="9">
        <f t="shared" si="141"/>
        <v>15731055896.87</v>
      </c>
      <c r="AG409" s="9">
        <f t="shared" si="142"/>
        <v>-876030912.369998</v>
      </c>
      <c r="AH409" s="9">
        <f t="shared" si="143"/>
        <v>-865265082.939998</v>
      </c>
      <c r="AI409" s="9">
        <f t="shared" si="144"/>
        <v>-920447141.779998</v>
      </c>
      <c r="AJ409" s="12">
        <f t="shared" si="125"/>
        <v>-171474244.059999</v>
      </c>
      <c r="AK409" s="16">
        <f t="shared" si="126"/>
        <v>-0.0115249629048993</v>
      </c>
      <c r="AL409" s="9">
        <f t="shared" si="127"/>
        <v>367485427.56</v>
      </c>
      <c r="AM409" s="16">
        <f t="shared" si="128"/>
        <v>0.00468052189718687</v>
      </c>
      <c r="AN409" s="16">
        <f t="shared" si="129"/>
        <v>0.000238237467107589</v>
      </c>
      <c r="AO409" s="16">
        <f t="shared" si="130"/>
        <v>0.00337009571389478</v>
      </c>
      <c r="AP409" s="16">
        <f t="shared" si="131"/>
        <v>0.0171338066716181</v>
      </c>
      <c r="AQ409" s="12">
        <f t="shared" si="132"/>
        <v>-538959671.62</v>
      </c>
      <c r="AR409" s="12">
        <f t="shared" si="133"/>
        <v>-896964882.919999</v>
      </c>
      <c r="AS409" s="12">
        <f>AR409-VLOOKUP(A409,[1]选股结果!$A$2:$BJ$3005,48,FALSE)*0.08</f>
        <v>-1963611221.1104</v>
      </c>
      <c r="AT409" s="12">
        <f t="shared" si="134"/>
        <v>-594141730.46</v>
      </c>
      <c r="AU409" s="12">
        <f t="shared" si="135"/>
        <v>-841782824.079999</v>
      </c>
      <c r="AV409" s="12">
        <f t="shared" si="136"/>
        <v>-862741895.929999</v>
      </c>
      <c r="AW409" s="12">
        <f t="shared" si="137"/>
        <v>-876030912.369998</v>
      </c>
      <c r="AX409" s="12">
        <f t="shared" si="138"/>
        <v>84716301.25</v>
      </c>
      <c r="AY409" s="21">
        <f t="shared" si="139"/>
        <v>15428232744.41</v>
      </c>
    </row>
    <row r="410" spans="1:51">
      <c r="A410" s="5" t="s">
        <v>867</v>
      </c>
      <c r="B410" s="5" t="s">
        <v>868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40"/>
        <v>14860839707.17</v>
      </c>
      <c r="AF410" s="9">
        <f t="shared" si="141"/>
        <v>13356017495.96</v>
      </c>
      <c r="AG410" s="9">
        <f t="shared" si="142"/>
        <v>1583753589.15</v>
      </c>
      <c r="AH410" s="9">
        <f t="shared" si="143"/>
        <v>1549716426.3</v>
      </c>
      <c r="AI410" s="9">
        <f t="shared" si="144"/>
        <v>1242720817.53</v>
      </c>
      <c r="AJ410" s="12">
        <f t="shared" si="125"/>
        <v>6481746951.58</v>
      </c>
      <c r="AK410" s="16">
        <f t="shared" si="126"/>
        <v>0.436162900569657</v>
      </c>
      <c r="AL410" s="9">
        <f t="shared" si="127"/>
        <v>4593910610.83</v>
      </c>
      <c r="AM410" s="16">
        <f t="shared" si="128"/>
        <v>0.00844053214836046</v>
      </c>
      <c r="AN410" s="16">
        <f t="shared" si="129"/>
        <v>0.198179953650873</v>
      </c>
      <c r="AO410" s="16">
        <f t="shared" si="130"/>
        <v>0.0609451678873182</v>
      </c>
      <c r="AP410" s="16">
        <f t="shared" si="131"/>
        <v>0.0393024675286822</v>
      </c>
      <c r="AQ410" s="12">
        <f t="shared" si="132"/>
        <v>1887836340.75</v>
      </c>
      <c r="AR410" s="12">
        <f t="shared" si="133"/>
        <v>1164233952.23</v>
      </c>
      <c r="AS410" s="12">
        <f>AR410-VLOOKUP(A410,[1]选股结果!$A$2:$BJ$3005,48,FALSE)*0.08</f>
        <v>130704834.0564</v>
      </c>
      <c r="AT410" s="12">
        <f t="shared" si="134"/>
        <v>1580840731.98</v>
      </c>
      <c r="AU410" s="12">
        <f t="shared" si="135"/>
        <v>1471229561</v>
      </c>
      <c r="AV410" s="12">
        <f t="shared" si="136"/>
        <v>1405429606.33</v>
      </c>
      <c r="AW410" s="12">
        <f t="shared" si="137"/>
        <v>1583753589.15</v>
      </c>
      <c r="AX410" s="12">
        <f t="shared" si="138"/>
        <v>83207038.39</v>
      </c>
      <c r="AY410" s="21">
        <f t="shared" si="139"/>
        <v>12939410716.21</v>
      </c>
    </row>
    <row r="411" spans="1:51">
      <c r="A411" s="5" t="s">
        <v>869</v>
      </c>
      <c r="B411" s="5" t="s">
        <v>870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40"/>
        <v>14855632098.11</v>
      </c>
      <c r="AF411" s="9">
        <f t="shared" si="141"/>
        <v>19409293884.84</v>
      </c>
      <c r="AG411" s="9">
        <f t="shared" si="142"/>
        <v>-6993885797.18</v>
      </c>
      <c r="AH411" s="9">
        <f t="shared" si="143"/>
        <v>-7153183864.27</v>
      </c>
      <c r="AI411" s="9">
        <f t="shared" si="144"/>
        <v>-7022782386.36</v>
      </c>
      <c r="AJ411" s="12">
        <f t="shared" si="125"/>
        <v>-578623565.82</v>
      </c>
      <c r="AK411" s="16">
        <f t="shared" si="126"/>
        <v>-0.0389497775657499</v>
      </c>
      <c r="AL411" s="9">
        <f t="shared" si="127"/>
        <v>7659339669.73</v>
      </c>
      <c r="AM411" s="16">
        <f t="shared" si="128"/>
        <v>0.01698324275896</v>
      </c>
      <c r="AN411" s="16">
        <f t="shared" si="129"/>
        <v>0.0750395357234126</v>
      </c>
      <c r="AO411" s="16">
        <f t="shared" si="130"/>
        <v>0.0765701970517106</v>
      </c>
      <c r="AP411" s="16">
        <f t="shared" si="131"/>
        <v>0.00124665661869455</v>
      </c>
      <c r="AQ411" s="12">
        <f t="shared" si="132"/>
        <v>-8237963235.55</v>
      </c>
      <c r="AR411" s="12">
        <f t="shared" si="133"/>
        <v>-9559524887.61</v>
      </c>
      <c r="AS411" s="12">
        <f>AR411-VLOOKUP(A411,[1]选股结果!$A$2:$BJ$3005,48,FALSE)*0.08</f>
        <v>-10231272756.9164</v>
      </c>
      <c r="AT411" s="12">
        <f t="shared" si="134"/>
        <v>-8107561757.64</v>
      </c>
      <c r="AU411" s="12">
        <f t="shared" si="135"/>
        <v>-9689926365.52</v>
      </c>
      <c r="AV411" s="12">
        <f t="shared" si="136"/>
        <v>-9252269945.99</v>
      </c>
      <c r="AW411" s="12">
        <f t="shared" si="137"/>
        <v>-6993885797.18</v>
      </c>
      <c r="AX411" s="12">
        <f t="shared" si="138"/>
        <v>2804976370.61</v>
      </c>
      <c r="AY411" s="21">
        <f t="shared" si="139"/>
        <v>17957330754.87</v>
      </c>
    </row>
    <row r="412" spans="1:51">
      <c r="A412" s="5" t="s">
        <v>871</v>
      </c>
      <c r="B412" s="5" t="s">
        <v>872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40"/>
        <v>14641985873.58</v>
      </c>
      <c r="AF412" s="9">
        <f t="shared" si="141"/>
        <v>11890394897.95</v>
      </c>
      <c r="AG412" s="9">
        <f t="shared" si="142"/>
        <v>3044838395.58</v>
      </c>
      <c r="AH412" s="9">
        <f t="shared" si="143"/>
        <v>3071896200.19</v>
      </c>
      <c r="AI412" s="9">
        <f t="shared" si="144"/>
        <v>2564512251.36</v>
      </c>
      <c r="AJ412" s="12">
        <f t="shared" si="125"/>
        <v>4678990628.71</v>
      </c>
      <c r="AK412" s="16">
        <f t="shared" si="126"/>
        <v>0.319559837655135</v>
      </c>
      <c r="AL412" s="9">
        <f t="shared" si="127"/>
        <v>1581605445.72</v>
      </c>
      <c r="AM412" s="16">
        <f t="shared" si="128"/>
        <v>0.00976476235836185</v>
      </c>
      <c r="AN412" s="16">
        <f t="shared" si="129"/>
        <v>0.0124185874846457</v>
      </c>
      <c r="AO412" s="16">
        <f t="shared" si="130"/>
        <v>0.0404316198233877</v>
      </c>
      <c r="AP412" s="16">
        <f t="shared" si="131"/>
        <v>0.0474818050770333</v>
      </c>
      <c r="AQ412" s="12">
        <f t="shared" si="132"/>
        <v>3097385182.99</v>
      </c>
      <c r="AR412" s="12">
        <f t="shared" si="133"/>
        <v>2274637001.6</v>
      </c>
      <c r="AS412" s="12">
        <f>AR412-VLOOKUP(A412,[1]选股结果!$A$2:$BJ$3005,48,FALSE)*0.08</f>
        <v>1186117517.1976</v>
      </c>
      <c r="AT412" s="12">
        <f t="shared" si="134"/>
        <v>2590001234.16</v>
      </c>
      <c r="AU412" s="12">
        <f t="shared" si="135"/>
        <v>2782020950.43</v>
      </c>
      <c r="AV412" s="12">
        <f t="shared" si="136"/>
        <v>3039237005.62</v>
      </c>
      <c r="AW412" s="12">
        <f t="shared" si="137"/>
        <v>3044838395.58</v>
      </c>
      <c r="AX412" s="12">
        <f t="shared" si="138"/>
        <v>1724817.7</v>
      </c>
      <c r="AY412" s="21">
        <f t="shared" si="139"/>
        <v>11575030665.39</v>
      </c>
    </row>
    <row r="413" spans="1:51">
      <c r="A413" s="5" t="s">
        <v>873</v>
      </c>
      <c r="B413" s="5" t="s">
        <v>874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40"/>
        <v>14572647979.74</v>
      </c>
      <c r="AF413" s="9">
        <f t="shared" si="141"/>
        <v>13188733721.23</v>
      </c>
      <c r="AG413" s="9">
        <f t="shared" si="142"/>
        <v>1531850223.72</v>
      </c>
      <c r="AH413" s="9">
        <f t="shared" si="143"/>
        <v>1537775688.06</v>
      </c>
      <c r="AI413" s="9">
        <f t="shared" si="144"/>
        <v>1282338310.9</v>
      </c>
      <c r="AJ413" s="12">
        <f t="shared" si="125"/>
        <v>3090033363.15</v>
      </c>
      <c r="AK413" s="16">
        <f t="shared" si="126"/>
        <v>0.212043368332646</v>
      </c>
      <c r="AL413" s="9">
        <f t="shared" si="127"/>
        <v>1583245730.34</v>
      </c>
      <c r="AM413" s="16">
        <f t="shared" si="128"/>
        <v>0.00363334107593977</v>
      </c>
      <c r="AN413" s="16">
        <f t="shared" si="129"/>
        <v>0.0792565565644444</v>
      </c>
      <c r="AO413" s="16">
        <f t="shared" si="130"/>
        <v>0.0114699792263137</v>
      </c>
      <c r="AP413" s="16">
        <f t="shared" si="131"/>
        <v>0.0146917636669502</v>
      </c>
      <c r="AQ413" s="12">
        <f t="shared" si="132"/>
        <v>1506787632.81</v>
      </c>
      <c r="AR413" s="12">
        <f t="shared" si="133"/>
        <v>1134402320.12</v>
      </c>
      <c r="AS413" s="12">
        <f>AR413-VLOOKUP(A413,[1]选股结果!$A$2:$BJ$3005,48,FALSE)*0.08</f>
        <v>146170934.576</v>
      </c>
      <c r="AT413" s="12">
        <f t="shared" si="134"/>
        <v>1251350255.65</v>
      </c>
      <c r="AU413" s="12">
        <f t="shared" si="135"/>
        <v>1389839697.28</v>
      </c>
      <c r="AV413" s="12">
        <f t="shared" si="136"/>
        <v>1350564286.37</v>
      </c>
      <c r="AW413" s="12">
        <f t="shared" si="137"/>
        <v>1531850223.72</v>
      </c>
      <c r="AX413" s="12">
        <f t="shared" si="138"/>
        <v>144089300.34</v>
      </c>
      <c r="AY413" s="21">
        <f t="shared" si="139"/>
        <v>13071785785.7</v>
      </c>
    </row>
    <row r="414" spans="1:51">
      <c r="A414" s="5" t="s">
        <v>875</v>
      </c>
      <c r="B414" s="5" t="s">
        <v>876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40"/>
        <v>14448220648.75</v>
      </c>
      <c r="AF414" s="9">
        <f t="shared" si="141"/>
        <v>14287141978.85</v>
      </c>
      <c r="AG414" s="9">
        <f t="shared" si="142"/>
        <v>-280936602.979998</v>
      </c>
      <c r="AH414" s="9">
        <f t="shared" si="143"/>
        <v>-276356460.969998</v>
      </c>
      <c r="AI414" s="9">
        <f t="shared" si="144"/>
        <v>-217524827.009998</v>
      </c>
      <c r="AJ414" s="12">
        <f t="shared" ref="AJ414:AJ477" si="145">C414-G414</f>
        <v>973584117.67</v>
      </c>
      <c r="AK414" s="16">
        <f t="shared" ref="AK414:AK477" si="146">AJ414/C414</f>
        <v>0.0673843611153759</v>
      </c>
      <c r="AL414" s="9">
        <f t="shared" ref="AL414:AL477" si="147">O414+P414+Q414+R414+Y414-AB414+AC414</f>
        <v>753375447.07</v>
      </c>
      <c r="AM414" s="16">
        <f t="shared" ref="AM414:AM477" si="148">O414/C414</f>
        <v>0.00142075054147072</v>
      </c>
      <c r="AN414" s="16">
        <f t="shared" ref="AN414:AN477" si="149">P414/C414</f>
        <v>0.0228683965231792</v>
      </c>
      <c r="AO414" s="16">
        <f t="shared" ref="AO414:AO477" si="150">Q414/C414</f>
        <v>0.0208135674247207</v>
      </c>
      <c r="AP414" s="16">
        <f t="shared" ref="AP414:AP477" si="151">R414/C414</f>
        <v>0.00731447088393844</v>
      </c>
      <c r="AQ414" s="12">
        <f t="shared" ref="AQ414:AQ477" si="152">C414-G414-AL414</f>
        <v>220208670.6</v>
      </c>
      <c r="AR414" s="12">
        <f t="shared" ref="AR414:AR477" si="153">AQ414-S414-AD414</f>
        <v>223869916.85</v>
      </c>
      <c r="AS414" s="12">
        <f>AR414-VLOOKUP(A414,[1]选股结果!$A$2:$BJ$3005,48,FALSE)*0.08</f>
        <v>-796185963.4212</v>
      </c>
      <c r="AT414" s="12">
        <f t="shared" si="134"/>
        <v>279040304.56</v>
      </c>
      <c r="AU414" s="12">
        <f t="shared" si="135"/>
        <v>165038282.89</v>
      </c>
      <c r="AV414" s="12">
        <f t="shared" si="136"/>
        <v>127341206.86</v>
      </c>
      <c r="AW414" s="12">
        <f t="shared" si="137"/>
        <v>-280936602.979998</v>
      </c>
      <c r="AX414" s="12">
        <f t="shared" si="138"/>
        <v>-425785177.18</v>
      </c>
      <c r="AY414" s="21">
        <f t="shared" si="139"/>
        <v>14231971591.14</v>
      </c>
    </row>
    <row r="415" spans="1:51">
      <c r="A415" s="5" t="s">
        <v>877</v>
      </c>
      <c r="B415" s="5" t="s">
        <v>878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40"/>
        <v>14401894341.17</v>
      </c>
      <c r="AF415" s="9">
        <f t="shared" si="141"/>
        <v>12054170141.63</v>
      </c>
      <c r="AG415" s="9">
        <f t="shared" si="142"/>
        <v>2351571749.17</v>
      </c>
      <c r="AH415" s="9">
        <f t="shared" si="143"/>
        <v>2365871942.33</v>
      </c>
      <c r="AI415" s="9">
        <f t="shared" si="144"/>
        <v>2039426945.2</v>
      </c>
      <c r="AJ415" s="12">
        <f t="shared" si="145"/>
        <v>4712771102.66</v>
      </c>
      <c r="AK415" s="16">
        <f t="shared" si="146"/>
        <v>0.327232723072258</v>
      </c>
      <c r="AL415" s="9">
        <f t="shared" si="147"/>
        <v>2428940710.96</v>
      </c>
      <c r="AM415" s="16">
        <f t="shared" si="148"/>
        <v>0.00671973739200047</v>
      </c>
      <c r="AN415" s="16">
        <f t="shared" si="149"/>
        <v>0.0715338446745128</v>
      </c>
      <c r="AO415" s="16">
        <f t="shared" si="150"/>
        <v>0.0552829092270176</v>
      </c>
      <c r="AP415" s="16">
        <f t="shared" si="151"/>
        <v>0.0361106985997892</v>
      </c>
      <c r="AQ415" s="12">
        <f t="shared" si="152"/>
        <v>2283830391.7</v>
      </c>
      <c r="AR415" s="12">
        <f t="shared" si="153"/>
        <v>2035579395.57</v>
      </c>
      <c r="AS415" s="12">
        <f>AR415-VLOOKUP(A415,[1]选股结果!$A$2:$BJ$3005,48,FALSE)*0.08</f>
        <v>928925216.3612</v>
      </c>
      <c r="AT415" s="12">
        <f t="shared" si="134"/>
        <v>1957385394.57</v>
      </c>
      <c r="AU415" s="12">
        <f t="shared" si="135"/>
        <v>2362024392.7</v>
      </c>
      <c r="AV415" s="12">
        <f t="shared" si="136"/>
        <v>2126709500.7</v>
      </c>
      <c r="AW415" s="12">
        <f t="shared" si="137"/>
        <v>2351571749.17</v>
      </c>
      <c r="AX415" s="12">
        <f t="shared" si="138"/>
        <v>40294134.76</v>
      </c>
      <c r="AY415" s="21">
        <f t="shared" si="139"/>
        <v>12132364142.63</v>
      </c>
    </row>
    <row r="416" spans="1:51">
      <c r="A416" s="5" t="s">
        <v>879</v>
      </c>
      <c r="B416" s="5" t="s">
        <v>880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40"/>
        <v>14325374785.83</v>
      </c>
      <c r="AF416" s="9">
        <f t="shared" si="141"/>
        <v>13783899929</v>
      </c>
      <c r="AG416" s="9">
        <f t="shared" si="142"/>
        <v>836186705.25</v>
      </c>
      <c r="AH416" s="9">
        <f t="shared" si="143"/>
        <v>841133637.13</v>
      </c>
      <c r="AI416" s="9">
        <f t="shared" si="144"/>
        <v>736697547.39</v>
      </c>
      <c r="AJ416" s="12">
        <f t="shared" si="145"/>
        <v>1422397368.48</v>
      </c>
      <c r="AK416" s="16">
        <f t="shared" si="146"/>
        <v>0.0992921574301127</v>
      </c>
      <c r="AL416" s="9">
        <f t="shared" si="147"/>
        <v>936591839.25</v>
      </c>
      <c r="AM416" s="16">
        <f t="shared" si="148"/>
        <v>0.00460863989927192</v>
      </c>
      <c r="AN416" s="16">
        <f t="shared" si="149"/>
        <v>0.00448395521236468</v>
      </c>
      <c r="AO416" s="16">
        <f t="shared" si="150"/>
        <v>0.0391667464473595</v>
      </c>
      <c r="AP416" s="16">
        <f t="shared" si="151"/>
        <v>0.0175554964976387</v>
      </c>
      <c r="AQ416" s="12">
        <f t="shared" si="152"/>
        <v>485805529.23</v>
      </c>
      <c r="AR416" s="12">
        <f t="shared" si="153"/>
        <v>443269149.47</v>
      </c>
      <c r="AS416" s="12">
        <f>AR416-VLOOKUP(A416,[1]选股结果!$A$2:$BJ$3005,48,FALSE)*0.08</f>
        <v>-88615881.2652</v>
      </c>
      <c r="AT416" s="12">
        <f t="shared" si="134"/>
        <v>381369439.49</v>
      </c>
      <c r="AU416" s="12">
        <f t="shared" si="135"/>
        <v>547705239.21</v>
      </c>
      <c r="AV416" s="12">
        <f t="shared" si="136"/>
        <v>490644726.01</v>
      </c>
      <c r="AW416" s="12">
        <f t="shared" si="137"/>
        <v>836186705.25</v>
      </c>
      <c r="AX416" s="12">
        <f t="shared" si="138"/>
        <v>10295915.7</v>
      </c>
      <c r="AY416" s="21">
        <f t="shared" si="139"/>
        <v>13845799638.98</v>
      </c>
    </row>
    <row r="417" spans="1:51">
      <c r="A417" s="5" t="s">
        <v>881</v>
      </c>
      <c r="B417" s="5" t="s">
        <v>882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40"/>
        <v>14315091137</v>
      </c>
      <c r="AF417" s="9">
        <f t="shared" si="141"/>
        <v>13295907469</v>
      </c>
      <c r="AG417" s="9">
        <f t="shared" si="142"/>
        <v>790528486</v>
      </c>
      <c r="AH417" s="9">
        <f t="shared" si="143"/>
        <v>792511262</v>
      </c>
      <c r="AI417" s="9">
        <f t="shared" si="144"/>
        <v>790033051</v>
      </c>
      <c r="AJ417" s="12">
        <f t="shared" si="145"/>
        <v>2943758911</v>
      </c>
      <c r="AK417" s="16">
        <f t="shared" si="146"/>
        <v>0.205640249358337</v>
      </c>
      <c r="AL417" s="9">
        <f t="shared" si="147"/>
        <v>2029357235</v>
      </c>
      <c r="AM417" s="16">
        <f t="shared" si="148"/>
        <v>0.00510068977565043</v>
      </c>
      <c r="AN417" s="16">
        <f t="shared" si="149"/>
        <v>0.0472145982538008</v>
      </c>
      <c r="AO417" s="16">
        <f t="shared" si="150"/>
        <v>0.0309883485026114</v>
      </c>
      <c r="AP417" s="16">
        <f t="shared" si="151"/>
        <v>0.0478052053913375</v>
      </c>
      <c r="AQ417" s="12">
        <f t="shared" si="152"/>
        <v>914401676</v>
      </c>
      <c r="AR417" s="12">
        <f t="shared" si="153"/>
        <v>864183243</v>
      </c>
      <c r="AS417" s="12">
        <f>AR417-VLOOKUP(A417,[1]选股结果!$A$2:$BJ$3005,48,FALSE)*0.08</f>
        <v>-470066638.76</v>
      </c>
      <c r="AT417" s="12">
        <f t="shared" si="134"/>
        <v>911923465</v>
      </c>
      <c r="AU417" s="12">
        <f t="shared" si="135"/>
        <v>866661454</v>
      </c>
      <c r="AV417" s="12">
        <f t="shared" si="136"/>
        <v>786417243</v>
      </c>
      <c r="AW417" s="12">
        <f t="shared" si="137"/>
        <v>790528486</v>
      </c>
      <c r="AX417" s="12">
        <f t="shared" si="138"/>
        <v>-49524852</v>
      </c>
      <c r="AY417" s="21">
        <f t="shared" si="139"/>
        <v>13248167247</v>
      </c>
    </row>
    <row r="418" spans="1:51">
      <c r="A418" s="5" t="s">
        <v>883</v>
      </c>
      <c r="B418" s="5" t="s">
        <v>884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40"/>
        <v>14202745326.6</v>
      </c>
      <c r="AF418" s="9">
        <f t="shared" si="141"/>
        <v>13299037817.64</v>
      </c>
      <c r="AG418" s="9">
        <f t="shared" si="142"/>
        <v>638307826.599999</v>
      </c>
      <c r="AH418" s="9">
        <f t="shared" si="143"/>
        <v>638040705.429999</v>
      </c>
      <c r="AI418" s="9">
        <f t="shared" si="144"/>
        <v>568285364.099999</v>
      </c>
      <c r="AJ418" s="12">
        <f t="shared" si="145"/>
        <v>2383732102.18</v>
      </c>
      <c r="AK418" s="16">
        <f t="shared" si="146"/>
        <v>0.167836009684379</v>
      </c>
      <c r="AL418" s="9">
        <f t="shared" si="147"/>
        <v>1313260121.84</v>
      </c>
      <c r="AM418" s="16">
        <f t="shared" si="148"/>
        <v>0.00161605316874992</v>
      </c>
      <c r="AN418" s="16">
        <f t="shared" si="149"/>
        <v>0.010566924983786</v>
      </c>
      <c r="AO418" s="16">
        <f t="shared" si="150"/>
        <v>0.0499967123637771</v>
      </c>
      <c r="AP418" s="16">
        <f t="shared" si="151"/>
        <v>0.0273346948799326</v>
      </c>
      <c r="AQ418" s="12">
        <f t="shared" si="152"/>
        <v>1070471980.34</v>
      </c>
      <c r="AR418" s="12">
        <f t="shared" si="153"/>
        <v>792042064.640001</v>
      </c>
      <c r="AS418" s="12">
        <f>AR418-VLOOKUP(A418,[1]选股结果!$A$2:$BJ$3005,48,FALSE)*0.08</f>
        <v>90228918.9776009</v>
      </c>
      <c r="AT418" s="12">
        <f t="shared" si="134"/>
        <v>1000716639.01</v>
      </c>
      <c r="AU418" s="12">
        <f t="shared" si="135"/>
        <v>861797405.970001</v>
      </c>
      <c r="AV418" s="12">
        <f t="shared" si="136"/>
        <v>518107353.48</v>
      </c>
      <c r="AW418" s="12">
        <f t="shared" si="137"/>
        <v>638307826.599999</v>
      </c>
      <c r="AX418" s="12">
        <f t="shared" si="138"/>
        <v>142526920.48</v>
      </c>
      <c r="AY418" s="21">
        <f t="shared" si="139"/>
        <v>13090363243.27</v>
      </c>
    </row>
    <row r="419" spans="1:51">
      <c r="A419" s="5" t="s">
        <v>885</v>
      </c>
      <c r="B419" s="5" t="s">
        <v>886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40"/>
        <v>14193756690.05</v>
      </c>
      <c r="AF419" s="9">
        <f t="shared" si="141"/>
        <v>13510188116.28</v>
      </c>
      <c r="AG419" s="9">
        <f t="shared" si="142"/>
        <v>681736451.319999</v>
      </c>
      <c r="AH419" s="9">
        <f t="shared" si="143"/>
        <v>682139537.609999</v>
      </c>
      <c r="AI419" s="9">
        <f t="shared" si="144"/>
        <v>597803163.629999</v>
      </c>
      <c r="AJ419" s="12">
        <f t="shared" si="145"/>
        <v>1694098964.77</v>
      </c>
      <c r="AK419" s="16">
        <f t="shared" si="146"/>
        <v>0.119355220873807</v>
      </c>
      <c r="AL419" s="9">
        <f t="shared" si="147"/>
        <v>1012583182.12</v>
      </c>
      <c r="AM419" s="16">
        <f t="shared" si="148"/>
        <v>0.000873200772047075</v>
      </c>
      <c r="AN419" s="16">
        <f t="shared" si="149"/>
        <v>0.00700909691369731</v>
      </c>
      <c r="AO419" s="16">
        <f t="shared" si="150"/>
        <v>0.0398480473472177</v>
      </c>
      <c r="AP419" s="16">
        <f t="shared" si="151"/>
        <v>0.0236401759961984</v>
      </c>
      <c r="AQ419" s="12">
        <f t="shared" si="152"/>
        <v>681515782.649999</v>
      </c>
      <c r="AR419" s="12">
        <f t="shared" si="153"/>
        <v>599664827.999999</v>
      </c>
      <c r="AS419" s="12">
        <f>AR419-VLOOKUP(A419,[1]选股结果!$A$2:$BJ$3005,48,FALSE)*0.08</f>
        <v>-142519472.039201</v>
      </c>
      <c r="AT419" s="12">
        <f t="shared" si="134"/>
        <v>597179408.669999</v>
      </c>
      <c r="AU419" s="12">
        <f t="shared" si="135"/>
        <v>684001201.979999</v>
      </c>
      <c r="AV419" s="12">
        <f t="shared" si="136"/>
        <v>659027863.439999</v>
      </c>
      <c r="AW419" s="12">
        <f t="shared" si="137"/>
        <v>681736451.319999</v>
      </c>
      <c r="AX419" s="12">
        <f t="shared" si="138"/>
        <v>0</v>
      </c>
      <c r="AY419" s="21">
        <f t="shared" si="139"/>
        <v>13512673535.61</v>
      </c>
    </row>
    <row r="420" spans="1:51">
      <c r="A420" s="5" t="s">
        <v>887</v>
      </c>
      <c r="B420" s="5" t="s">
        <v>888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40"/>
        <v>14156055933.96</v>
      </c>
      <c r="AF420" s="9">
        <f t="shared" si="141"/>
        <v>11133289417.66</v>
      </c>
      <c r="AG420" s="9">
        <f t="shared" si="142"/>
        <v>2639224420.21</v>
      </c>
      <c r="AH420" s="9">
        <f t="shared" si="143"/>
        <v>2659977395.57</v>
      </c>
      <c r="AI420" s="9">
        <f t="shared" si="144"/>
        <v>1990081141.5</v>
      </c>
      <c r="AJ420" s="12">
        <f t="shared" si="145"/>
        <v>6213916714.66</v>
      </c>
      <c r="AK420" s="16">
        <f t="shared" si="146"/>
        <v>0.438958191720123</v>
      </c>
      <c r="AL420" s="9">
        <f t="shared" si="147"/>
        <v>3678675363.1</v>
      </c>
      <c r="AM420" s="16">
        <f t="shared" si="148"/>
        <v>0.00641805636145042</v>
      </c>
      <c r="AN420" s="16">
        <f t="shared" si="149"/>
        <v>0.157052405333925</v>
      </c>
      <c r="AO420" s="16">
        <f t="shared" si="150"/>
        <v>0.0614775884264643</v>
      </c>
      <c r="AP420" s="16">
        <f t="shared" si="151"/>
        <v>0.00481866702831811</v>
      </c>
      <c r="AQ420" s="12">
        <f t="shared" si="152"/>
        <v>2535241351.56</v>
      </c>
      <c r="AR420" s="12">
        <f t="shared" si="153"/>
        <v>1926785398.87</v>
      </c>
      <c r="AS420" s="12">
        <f>AR420-VLOOKUP(A420,[1]选股结果!$A$2:$BJ$3005,48,FALSE)*0.08</f>
        <v>753580006.198</v>
      </c>
      <c r="AT420" s="12">
        <f t="shared" si="134"/>
        <v>1865345097.49</v>
      </c>
      <c r="AU420" s="12">
        <f t="shared" si="135"/>
        <v>2596681652.94</v>
      </c>
      <c r="AV420" s="12">
        <f t="shared" si="136"/>
        <v>2390940099.84</v>
      </c>
      <c r="AW420" s="12">
        <f t="shared" si="137"/>
        <v>2639224420.21</v>
      </c>
      <c r="AX420" s="12">
        <f t="shared" si="138"/>
        <v>57816703.7</v>
      </c>
      <c r="AY420" s="21">
        <f t="shared" si="139"/>
        <v>11194729719.04</v>
      </c>
    </row>
    <row r="421" spans="1:51">
      <c r="A421" s="5" t="s">
        <v>889</v>
      </c>
      <c r="B421" s="5" t="s">
        <v>890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40"/>
        <v>14155751769.64</v>
      </c>
      <c r="AF421" s="9">
        <f t="shared" si="141"/>
        <v>12394524854.27</v>
      </c>
      <c r="AG421" s="9">
        <f t="shared" si="142"/>
        <v>1364112240.25</v>
      </c>
      <c r="AH421" s="9">
        <f t="shared" si="143"/>
        <v>1386202145.13</v>
      </c>
      <c r="AI421" s="9">
        <f t="shared" si="144"/>
        <v>1144954816.41</v>
      </c>
      <c r="AJ421" s="12">
        <f t="shared" si="145"/>
        <v>3907180758.13</v>
      </c>
      <c r="AK421" s="16">
        <f t="shared" si="146"/>
        <v>0.276013653086922</v>
      </c>
      <c r="AL421" s="9">
        <f t="shared" si="147"/>
        <v>2017008638.62</v>
      </c>
      <c r="AM421" s="16">
        <f t="shared" si="148"/>
        <v>0.00372744061627056</v>
      </c>
      <c r="AN421" s="16">
        <f t="shared" si="149"/>
        <v>0.0422743848400514</v>
      </c>
      <c r="AO421" s="16">
        <f t="shared" si="150"/>
        <v>0.0558583076481928</v>
      </c>
      <c r="AP421" s="16">
        <f t="shared" si="151"/>
        <v>0.0420055964802442</v>
      </c>
      <c r="AQ421" s="12">
        <f t="shared" si="152"/>
        <v>1890172119.51</v>
      </c>
      <c r="AR421" s="12">
        <f t="shared" si="153"/>
        <v>1539498504.19</v>
      </c>
      <c r="AS421" s="12">
        <f>AR421-VLOOKUP(A421,[1]选股结果!$A$2:$BJ$3005,48,FALSE)*0.08</f>
        <v>513113318.1844</v>
      </c>
      <c r="AT421" s="12">
        <f t="shared" si="134"/>
        <v>1648924790.79</v>
      </c>
      <c r="AU421" s="12">
        <f t="shared" si="135"/>
        <v>1780745832.91</v>
      </c>
      <c r="AV421" s="12">
        <f t="shared" si="136"/>
        <v>1673081924.25</v>
      </c>
      <c r="AW421" s="12">
        <f t="shared" si="137"/>
        <v>1364112240.25</v>
      </c>
      <c r="AX421" s="12">
        <f t="shared" si="138"/>
        <v>-340169556.17</v>
      </c>
      <c r="AY421" s="21">
        <f t="shared" si="139"/>
        <v>12285098567.67</v>
      </c>
    </row>
    <row r="422" spans="1:51">
      <c r="A422" s="5" t="s">
        <v>891</v>
      </c>
      <c r="B422" s="5" t="s">
        <v>892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40"/>
        <v>14116491465.22</v>
      </c>
      <c r="AF422" s="9">
        <f t="shared" si="141"/>
        <v>12819287959.72</v>
      </c>
      <c r="AG422" s="9">
        <f t="shared" si="142"/>
        <v>1697008653.89</v>
      </c>
      <c r="AH422" s="9">
        <f t="shared" si="143"/>
        <v>1697008937.69</v>
      </c>
      <c r="AI422" s="9">
        <f t="shared" si="144"/>
        <v>1547848622.01</v>
      </c>
      <c r="AJ422" s="12">
        <f t="shared" si="145"/>
        <v>1720242963.56</v>
      </c>
      <c r="AK422" s="16">
        <f t="shared" si="146"/>
        <v>0.121860518089662</v>
      </c>
      <c r="AL422" s="9">
        <f t="shared" si="147"/>
        <v>230942527.06</v>
      </c>
      <c r="AM422" s="16">
        <f t="shared" si="148"/>
        <v>0.00428319839026359</v>
      </c>
      <c r="AN422" s="16">
        <f t="shared" si="149"/>
        <v>0.00279565189956958</v>
      </c>
      <c r="AO422" s="16">
        <f t="shared" si="150"/>
        <v>0.00928093793580303</v>
      </c>
      <c r="AP422" s="16">
        <f t="shared" si="151"/>
        <v>0</v>
      </c>
      <c r="AQ422" s="12">
        <f t="shared" si="152"/>
        <v>1489300436.5</v>
      </c>
      <c r="AR422" s="12">
        <f t="shared" si="153"/>
        <v>1148043473.62</v>
      </c>
      <c r="AS422" s="12">
        <f>AR422-VLOOKUP(A422,[1]选股结果!$A$2:$BJ$3005,48,FALSE)*0.08</f>
        <v>485043578.2552</v>
      </c>
      <c r="AT422" s="12">
        <f t="shared" si="134"/>
        <v>1340140120.82</v>
      </c>
      <c r="AU422" s="12">
        <f t="shared" si="135"/>
        <v>1297203789.3</v>
      </c>
      <c r="AV422" s="12">
        <f t="shared" si="136"/>
        <v>1277101603.53</v>
      </c>
      <c r="AW422" s="12">
        <f t="shared" si="137"/>
        <v>1697008653.89</v>
      </c>
      <c r="AX422" s="12">
        <f t="shared" si="138"/>
        <v>-66496219.48</v>
      </c>
      <c r="AY422" s="21">
        <f t="shared" si="139"/>
        <v>12627191312.52</v>
      </c>
    </row>
    <row r="423" spans="1:51">
      <c r="A423" s="5" t="s">
        <v>893</v>
      </c>
      <c r="B423" s="5" t="s">
        <v>894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40"/>
        <v>14115106199.93</v>
      </c>
      <c r="AF423" s="9">
        <f t="shared" si="141"/>
        <v>8108231931.17</v>
      </c>
      <c r="AG423" s="9">
        <f t="shared" si="142"/>
        <v>5969188740.74</v>
      </c>
      <c r="AH423" s="9">
        <f t="shared" si="143"/>
        <v>5941021305.4</v>
      </c>
      <c r="AI423" s="9">
        <f t="shared" si="144"/>
        <v>4958769099.53</v>
      </c>
      <c r="AJ423" s="12">
        <f t="shared" si="145"/>
        <v>6923816699.34</v>
      </c>
      <c r="AK423" s="16">
        <f t="shared" si="146"/>
        <v>0.490525299722813</v>
      </c>
      <c r="AL423" s="9">
        <f t="shared" si="147"/>
        <v>800384936.57</v>
      </c>
      <c r="AM423" s="16">
        <f t="shared" si="148"/>
        <v>0.0202031572041175</v>
      </c>
      <c r="AN423" s="16">
        <f t="shared" si="149"/>
        <v>0.00134838152617615</v>
      </c>
      <c r="AO423" s="16">
        <f t="shared" si="150"/>
        <v>0.0136134980649988</v>
      </c>
      <c r="AP423" s="16">
        <f t="shared" si="151"/>
        <v>0.0194493150573222</v>
      </c>
      <c r="AQ423" s="12">
        <f t="shared" si="152"/>
        <v>6123431762.77</v>
      </c>
      <c r="AR423" s="12">
        <f t="shared" si="153"/>
        <v>4995124502.76</v>
      </c>
      <c r="AS423" s="12">
        <f>AR423-VLOOKUP(A423,[1]选股结果!$A$2:$BJ$3005,48,FALSE)*0.08</f>
        <v>3641326481.9648</v>
      </c>
      <c r="AT423" s="12">
        <f t="shared" si="134"/>
        <v>5141179556.9</v>
      </c>
      <c r="AU423" s="12">
        <f t="shared" si="135"/>
        <v>5977376708.63</v>
      </c>
      <c r="AV423" s="12">
        <f t="shared" si="136"/>
        <v>5986602330.36</v>
      </c>
      <c r="AW423" s="12">
        <f t="shared" si="137"/>
        <v>5969188740.74</v>
      </c>
      <c r="AX423" s="12">
        <f t="shared" si="138"/>
        <v>-17473429.35</v>
      </c>
      <c r="AY423" s="21">
        <f t="shared" si="139"/>
        <v>7962176877.03</v>
      </c>
    </row>
    <row r="424" spans="1:51">
      <c r="A424" s="5" t="s">
        <v>895</v>
      </c>
      <c r="B424" s="5" t="s">
        <v>896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40"/>
        <v>14109824614.36</v>
      </c>
      <c r="AF424" s="9">
        <f t="shared" si="141"/>
        <v>5985994328.76</v>
      </c>
      <c r="AG424" s="9">
        <f t="shared" si="142"/>
        <v>8302296291.18</v>
      </c>
      <c r="AH424" s="9">
        <f t="shared" si="143"/>
        <v>8277296587.46</v>
      </c>
      <c r="AI424" s="9">
        <f t="shared" si="144"/>
        <v>6262998575.03</v>
      </c>
      <c r="AJ424" s="12">
        <f t="shared" si="145"/>
        <v>12176161728.63</v>
      </c>
      <c r="AK424" s="16">
        <f t="shared" si="146"/>
        <v>0.862956277729912</v>
      </c>
      <c r="AL424" s="9">
        <f t="shared" si="147"/>
        <v>4257428535.88</v>
      </c>
      <c r="AM424" s="16">
        <f t="shared" si="148"/>
        <v>0.108887708027666</v>
      </c>
      <c r="AN424" s="16">
        <f t="shared" si="149"/>
        <v>0.137246293074341</v>
      </c>
      <c r="AO424" s="16">
        <f t="shared" si="150"/>
        <v>0.0489472307024368</v>
      </c>
      <c r="AP424" s="16">
        <f t="shared" si="151"/>
        <v>0.00488201705497418</v>
      </c>
      <c r="AQ424" s="12">
        <f t="shared" si="152"/>
        <v>7918733192.75</v>
      </c>
      <c r="AR424" s="12">
        <f t="shared" si="153"/>
        <v>6084532569.45</v>
      </c>
      <c r="AS424" s="12">
        <f>AR424-VLOOKUP(A424,[1]选股结果!$A$2:$BJ$3005,48,FALSE)*0.08</f>
        <v>3976539160.5476</v>
      </c>
      <c r="AT424" s="12">
        <f t="shared" si="134"/>
        <v>5904435180.32</v>
      </c>
      <c r="AU424" s="12">
        <f t="shared" si="135"/>
        <v>8098830581.88</v>
      </c>
      <c r="AV424" s="12">
        <f t="shared" si="136"/>
        <v>7817245427.7</v>
      </c>
      <c r="AW424" s="12">
        <f t="shared" si="137"/>
        <v>8302296291.18</v>
      </c>
      <c r="AX424" s="12">
        <f t="shared" si="138"/>
        <v>7086066.83000001</v>
      </c>
      <c r="AY424" s="21">
        <f t="shared" si="139"/>
        <v>6166091717.89</v>
      </c>
    </row>
    <row r="425" spans="1:51">
      <c r="A425" s="5" t="s">
        <v>897</v>
      </c>
      <c r="B425" s="5" t="s">
        <v>898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40"/>
        <v>14064596527.26</v>
      </c>
      <c r="AF425" s="9">
        <f t="shared" si="141"/>
        <v>12163253687.76</v>
      </c>
      <c r="AG425" s="9">
        <f t="shared" si="142"/>
        <v>2073740337.75</v>
      </c>
      <c r="AH425" s="9">
        <f t="shared" si="143"/>
        <v>2076154123.71</v>
      </c>
      <c r="AI425" s="9">
        <f t="shared" si="144"/>
        <v>1555304477.19</v>
      </c>
      <c r="AJ425" s="12">
        <f t="shared" si="145"/>
        <v>2320056278.15</v>
      </c>
      <c r="AK425" s="16">
        <f t="shared" si="146"/>
        <v>0.16495718690922</v>
      </c>
      <c r="AL425" s="9">
        <f t="shared" si="147"/>
        <v>394173895.75</v>
      </c>
      <c r="AM425" s="16">
        <f t="shared" si="148"/>
        <v>0.003398600488635</v>
      </c>
      <c r="AN425" s="16">
        <f t="shared" si="149"/>
        <v>0.00153291799933348</v>
      </c>
      <c r="AO425" s="16">
        <f t="shared" si="150"/>
        <v>0.0152530507088633</v>
      </c>
      <c r="AP425" s="16">
        <f t="shared" si="151"/>
        <v>0.00806096696625872</v>
      </c>
      <c r="AQ425" s="12">
        <f t="shared" si="152"/>
        <v>1925882382.4</v>
      </c>
      <c r="AR425" s="12">
        <f t="shared" si="153"/>
        <v>1383581367.06</v>
      </c>
      <c r="AS425" s="12">
        <f>AR425-VLOOKUP(A425,[1]选股结果!$A$2:$BJ$3005,48,FALSE)*0.08</f>
        <v>916893739.3504</v>
      </c>
      <c r="AT425" s="12">
        <f t="shared" si="134"/>
        <v>1405032735.88</v>
      </c>
      <c r="AU425" s="12">
        <f t="shared" si="135"/>
        <v>1904431013.58</v>
      </c>
      <c r="AV425" s="12">
        <f t="shared" si="136"/>
        <v>1893669731.32</v>
      </c>
      <c r="AW425" s="12">
        <f t="shared" si="137"/>
        <v>2073740337.75</v>
      </c>
      <c r="AX425" s="12">
        <f t="shared" si="138"/>
        <v>167723703.27</v>
      </c>
      <c r="AY425" s="21">
        <f t="shared" si="139"/>
        <v>12141802318.94</v>
      </c>
    </row>
    <row r="426" spans="1:51">
      <c r="A426" s="5" t="s">
        <v>899</v>
      </c>
      <c r="B426" s="5" t="s">
        <v>900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40"/>
        <v>13941781495.15</v>
      </c>
      <c r="AF426" s="9">
        <f t="shared" si="141"/>
        <v>13625281062.52</v>
      </c>
      <c r="AG426" s="9">
        <f t="shared" si="142"/>
        <v>314691315.599999</v>
      </c>
      <c r="AH426" s="9">
        <f t="shared" si="143"/>
        <v>316855041.079999</v>
      </c>
      <c r="AI426" s="9">
        <f t="shared" si="144"/>
        <v>273129048.589999</v>
      </c>
      <c r="AJ426" s="12">
        <f t="shared" si="145"/>
        <v>1053299403.33</v>
      </c>
      <c r="AK426" s="16">
        <f t="shared" si="146"/>
        <v>0.075549843016577</v>
      </c>
      <c r="AL426" s="9">
        <f t="shared" si="147"/>
        <v>711471881.21</v>
      </c>
      <c r="AM426" s="16">
        <f t="shared" si="148"/>
        <v>0.00481797389690601</v>
      </c>
      <c r="AN426" s="16">
        <f t="shared" si="149"/>
        <v>0.000954191168799183</v>
      </c>
      <c r="AO426" s="16">
        <f t="shared" si="150"/>
        <v>0.0320390719590168</v>
      </c>
      <c r="AP426" s="16">
        <f t="shared" si="151"/>
        <v>0.0135437159401535</v>
      </c>
      <c r="AQ426" s="12">
        <f t="shared" si="152"/>
        <v>341827522.12</v>
      </c>
      <c r="AR426" s="12">
        <f t="shared" si="153"/>
        <v>277282091.86</v>
      </c>
      <c r="AS426" s="12">
        <f>AR426-VLOOKUP(A426,[1]选股结果!$A$2:$BJ$3005,48,FALSE)*0.08</f>
        <v>-154546959.4424</v>
      </c>
      <c r="AT426" s="12">
        <f t="shared" si="134"/>
        <v>298101529.63</v>
      </c>
      <c r="AU426" s="12">
        <f t="shared" si="135"/>
        <v>321008084.35</v>
      </c>
      <c r="AV426" s="12">
        <f t="shared" si="136"/>
        <v>315818443.84</v>
      </c>
      <c r="AW426" s="12">
        <f t="shared" si="137"/>
        <v>314691315.599999</v>
      </c>
      <c r="AX426" s="12">
        <f t="shared" si="138"/>
        <v>-315523.66</v>
      </c>
      <c r="AY426" s="21">
        <f t="shared" si="139"/>
        <v>13604461624.75</v>
      </c>
    </row>
    <row r="427" spans="1:51">
      <c r="A427" s="5" t="s">
        <v>901</v>
      </c>
      <c r="B427" s="5" t="s">
        <v>902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40"/>
        <v>13915010518.02</v>
      </c>
      <c r="AF427" s="9">
        <f t="shared" si="141"/>
        <v>13872478761.87</v>
      </c>
      <c r="AG427" s="9">
        <f t="shared" si="142"/>
        <v>26908855.0299996</v>
      </c>
      <c r="AH427" s="9">
        <f t="shared" si="143"/>
        <v>33031874.6899996</v>
      </c>
      <c r="AI427" s="9">
        <f t="shared" si="144"/>
        <v>3637231.8099996</v>
      </c>
      <c r="AJ427" s="12">
        <f t="shared" si="145"/>
        <v>1689195822.45</v>
      </c>
      <c r="AK427" s="16">
        <f t="shared" si="146"/>
        <v>0.1213937869657</v>
      </c>
      <c r="AL427" s="9">
        <f t="shared" si="147"/>
        <v>1722652679.83</v>
      </c>
      <c r="AM427" s="16">
        <f t="shared" si="148"/>
        <v>0.00690630022561237</v>
      </c>
      <c r="AN427" s="16">
        <f t="shared" si="149"/>
        <v>0.0764971946813494</v>
      </c>
      <c r="AO427" s="16">
        <f t="shared" si="150"/>
        <v>0.0159003547013835</v>
      </c>
      <c r="AP427" s="16">
        <f t="shared" si="151"/>
        <v>0.0215883936063848</v>
      </c>
      <c r="AQ427" s="12">
        <f t="shared" si="152"/>
        <v>-33456857.3799994</v>
      </c>
      <c r="AR427" s="12">
        <f t="shared" si="153"/>
        <v>-27298730.6799994</v>
      </c>
      <c r="AS427" s="12">
        <f>AR427-VLOOKUP(A427,[1]选股结果!$A$2:$BJ$3005,48,FALSE)*0.08</f>
        <v>-415863415.055999</v>
      </c>
      <c r="AT427" s="12">
        <f t="shared" si="134"/>
        <v>-62851500.2599994</v>
      </c>
      <c r="AU427" s="12">
        <f t="shared" si="135"/>
        <v>2095912.2000006</v>
      </c>
      <c r="AV427" s="12">
        <f t="shared" si="136"/>
        <v>-111927181.829999</v>
      </c>
      <c r="AW427" s="12">
        <f t="shared" si="137"/>
        <v>26908855.0299996</v>
      </c>
      <c r="AX427" s="12">
        <f t="shared" si="138"/>
        <v>73632268.17</v>
      </c>
      <c r="AY427" s="21">
        <f t="shared" si="139"/>
        <v>13908031531.45</v>
      </c>
    </row>
    <row r="428" spans="1:51">
      <c r="A428" s="5" t="s">
        <v>903</v>
      </c>
      <c r="B428" s="5" t="s">
        <v>904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40"/>
        <v>13883711965.63</v>
      </c>
      <c r="AF428" s="9">
        <f t="shared" si="141"/>
        <v>82810768.18</v>
      </c>
      <c r="AG428" s="9">
        <f t="shared" si="142"/>
        <v>15734708937.62</v>
      </c>
      <c r="AH428" s="9">
        <f t="shared" si="143"/>
        <v>15730161900.62</v>
      </c>
      <c r="AI428" s="9">
        <f t="shared" si="144"/>
        <v>14358475495.05</v>
      </c>
      <c r="AJ428" s="12">
        <f t="shared" si="145"/>
        <v>13883711965.63</v>
      </c>
      <c r="AK428" s="16">
        <f t="shared" si="146"/>
        <v>1</v>
      </c>
      <c r="AL428" s="9">
        <f t="shared" si="147"/>
        <v>67643148.05</v>
      </c>
      <c r="AM428" s="16">
        <f t="shared" si="148"/>
        <v>0.00596459854432325</v>
      </c>
      <c r="AN428" s="16">
        <f t="shared" si="149"/>
        <v>0</v>
      </c>
      <c r="AO428" s="16">
        <f t="shared" si="150"/>
        <v>0</v>
      </c>
      <c r="AP428" s="16">
        <f t="shared" si="151"/>
        <v>0</v>
      </c>
      <c r="AQ428" s="12">
        <f t="shared" si="152"/>
        <v>13816068817.58</v>
      </c>
      <c r="AR428" s="12">
        <f t="shared" si="153"/>
        <v>12444382412.01</v>
      </c>
      <c r="AS428" s="12">
        <f>AR428-VLOOKUP(A428,[1]选股结果!$A$2:$BJ$3005,48,FALSE)*0.08</f>
        <v>9247270494.0708</v>
      </c>
      <c r="AT428" s="12">
        <f t="shared" si="134"/>
        <v>12444382412.01</v>
      </c>
      <c r="AU428" s="12">
        <f t="shared" si="135"/>
        <v>13816068817.58</v>
      </c>
      <c r="AV428" s="12">
        <f t="shared" si="136"/>
        <v>13745948429.28</v>
      </c>
      <c r="AW428" s="12">
        <f t="shared" si="137"/>
        <v>15734708937.62</v>
      </c>
      <c r="AX428" s="12">
        <f t="shared" si="138"/>
        <v>1945666637.6</v>
      </c>
      <c r="AY428" s="21">
        <f t="shared" si="139"/>
        <v>82810768.18</v>
      </c>
    </row>
    <row r="429" spans="1:51">
      <c r="A429" s="5" t="s">
        <v>905</v>
      </c>
      <c r="B429" s="5" t="s">
        <v>906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40"/>
        <v>13868597463.28</v>
      </c>
      <c r="AF429" s="9">
        <f t="shared" si="141"/>
        <v>13353031321.25</v>
      </c>
      <c r="AG429" s="9">
        <f t="shared" si="142"/>
        <v>519696748.670003</v>
      </c>
      <c r="AH429" s="9">
        <f t="shared" si="143"/>
        <v>519304008.850003</v>
      </c>
      <c r="AI429" s="9">
        <f t="shared" si="144"/>
        <v>429268223.900003</v>
      </c>
      <c r="AJ429" s="12">
        <f t="shared" si="145"/>
        <v>653229588.690001</v>
      </c>
      <c r="AK429" s="16">
        <f t="shared" si="146"/>
        <v>0.0471013446326899</v>
      </c>
      <c r="AL429" s="9">
        <f t="shared" si="147"/>
        <v>147864759.61</v>
      </c>
      <c r="AM429" s="16">
        <f t="shared" si="148"/>
        <v>0.00221126158439579</v>
      </c>
      <c r="AN429" s="16">
        <f t="shared" si="149"/>
        <v>0.000828736769556634</v>
      </c>
      <c r="AO429" s="16">
        <f t="shared" si="150"/>
        <v>0.00656883445937541</v>
      </c>
      <c r="AP429" s="16">
        <f t="shared" si="151"/>
        <v>0.000555403967877389</v>
      </c>
      <c r="AQ429" s="12">
        <f t="shared" si="152"/>
        <v>505364829.080001</v>
      </c>
      <c r="AR429" s="12">
        <f t="shared" si="153"/>
        <v>418629305.910001</v>
      </c>
      <c r="AS429" s="12">
        <f>AR429-VLOOKUP(A429,[1]选股结果!$A$2:$BJ$3005,48,FALSE)*0.08</f>
        <v>-90340199.845199</v>
      </c>
      <c r="AT429" s="12">
        <f t="shared" si="134"/>
        <v>415329044.130001</v>
      </c>
      <c r="AU429" s="12">
        <f t="shared" si="135"/>
        <v>508665090.86</v>
      </c>
      <c r="AV429" s="12">
        <f t="shared" si="136"/>
        <v>421173981.910001</v>
      </c>
      <c r="AW429" s="12">
        <f t="shared" si="137"/>
        <v>519696748.670003</v>
      </c>
      <c r="AX429" s="12">
        <f t="shared" si="138"/>
        <v>44965226.25</v>
      </c>
      <c r="AY429" s="21">
        <f t="shared" si="139"/>
        <v>13356331583.03</v>
      </c>
    </row>
    <row r="430" spans="1:51">
      <c r="A430" s="5" t="s">
        <v>907</v>
      </c>
      <c r="B430" s="5" t="s">
        <v>908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40"/>
        <v>13836296677.7</v>
      </c>
      <c r="AF430" s="9">
        <f t="shared" si="141"/>
        <v>9027196182</v>
      </c>
      <c r="AG430" s="9">
        <f t="shared" si="142"/>
        <v>5086917088.38</v>
      </c>
      <c r="AH430" s="9">
        <f t="shared" si="143"/>
        <v>5059736652.64</v>
      </c>
      <c r="AI430" s="9">
        <f t="shared" si="144"/>
        <v>4228148501.61</v>
      </c>
      <c r="AJ430" s="12">
        <f t="shared" si="145"/>
        <v>6393971659.96</v>
      </c>
      <c r="AK430" s="16">
        <f t="shared" si="146"/>
        <v>0.462115825419181</v>
      </c>
      <c r="AL430" s="9">
        <f t="shared" si="147"/>
        <v>1277099204.65</v>
      </c>
      <c r="AM430" s="16">
        <f t="shared" si="148"/>
        <v>0.00779967216400706</v>
      </c>
      <c r="AN430" s="16">
        <f t="shared" si="149"/>
        <v>0.00656723591844119</v>
      </c>
      <c r="AO430" s="16">
        <f t="shared" si="150"/>
        <v>0.0471797665145551</v>
      </c>
      <c r="AP430" s="16">
        <f t="shared" si="151"/>
        <v>0.0275005532075113</v>
      </c>
      <c r="AQ430" s="12">
        <f t="shared" si="152"/>
        <v>5116872455.31</v>
      </c>
      <c r="AR430" s="12">
        <f t="shared" si="153"/>
        <v>3932497002.25</v>
      </c>
      <c r="AS430" s="12">
        <f>AR430-VLOOKUP(A430,[1]选股结果!$A$2:$BJ$3005,48,FALSE)*0.08</f>
        <v>2258247591.0428</v>
      </c>
      <c r="AT430" s="12">
        <f t="shared" si="134"/>
        <v>4285284304.28</v>
      </c>
      <c r="AU430" s="12">
        <f t="shared" si="135"/>
        <v>4764085153.28</v>
      </c>
      <c r="AV430" s="12">
        <f t="shared" si="136"/>
        <v>5067486243.11</v>
      </c>
      <c r="AW430" s="12">
        <f t="shared" si="137"/>
        <v>5086917088.38</v>
      </c>
      <c r="AX430" s="12">
        <f t="shared" si="138"/>
        <v>-8531160.26</v>
      </c>
      <c r="AY430" s="21">
        <f t="shared" si="139"/>
        <v>8674408879.97</v>
      </c>
    </row>
    <row r="431" spans="1:51">
      <c r="A431" s="5" t="s">
        <v>909</v>
      </c>
      <c r="B431" s="5" t="s">
        <v>910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40"/>
        <v>13816267073.79</v>
      </c>
      <c r="AF431" s="9">
        <f t="shared" si="141"/>
        <v>13360909803.96</v>
      </c>
      <c r="AG431" s="9">
        <f t="shared" si="142"/>
        <v>443940775.960002</v>
      </c>
      <c r="AH431" s="9">
        <f t="shared" si="143"/>
        <v>445035087.930002</v>
      </c>
      <c r="AI431" s="9">
        <f t="shared" si="144"/>
        <v>314028434.860002</v>
      </c>
      <c r="AJ431" s="12">
        <f t="shared" si="145"/>
        <v>640416323.660002</v>
      </c>
      <c r="AK431" s="16">
        <f t="shared" si="146"/>
        <v>0.0463523410657642</v>
      </c>
      <c r="AL431" s="9">
        <f t="shared" si="147"/>
        <v>158146578.2</v>
      </c>
      <c r="AM431" s="16">
        <f t="shared" si="148"/>
        <v>0.00197640714848381</v>
      </c>
      <c r="AN431" s="16">
        <f t="shared" si="149"/>
        <v>0.00288511782430863</v>
      </c>
      <c r="AO431" s="16">
        <f t="shared" si="150"/>
        <v>0.00651597741265322</v>
      </c>
      <c r="AP431" s="16">
        <f t="shared" si="151"/>
        <v>0.000148106472542201</v>
      </c>
      <c r="AQ431" s="12">
        <f t="shared" si="152"/>
        <v>482269745.460002</v>
      </c>
      <c r="AR431" s="12">
        <f t="shared" si="153"/>
        <v>325444928.730002</v>
      </c>
      <c r="AS431" s="12">
        <f>AR431-VLOOKUP(A431,[1]选股结果!$A$2:$BJ$3005,48,FALSE)*0.08</f>
        <v>-188597407.169198</v>
      </c>
      <c r="AT431" s="12">
        <f t="shared" si="134"/>
        <v>351263092.390002</v>
      </c>
      <c r="AU431" s="12">
        <f t="shared" si="135"/>
        <v>456451581.800002</v>
      </c>
      <c r="AV431" s="12">
        <f t="shared" si="136"/>
        <v>430036204.990002</v>
      </c>
      <c r="AW431" s="12">
        <f t="shared" si="137"/>
        <v>443940775.960002</v>
      </c>
      <c r="AX431" s="12">
        <f t="shared" si="138"/>
        <v>2475814.13</v>
      </c>
      <c r="AY431" s="21">
        <f t="shared" si="139"/>
        <v>13335091640.3</v>
      </c>
    </row>
    <row r="432" spans="1:51">
      <c r="A432" s="5" t="s">
        <v>911</v>
      </c>
      <c r="B432" s="5" t="s">
        <v>912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40"/>
        <v>13732817698.37</v>
      </c>
      <c r="AF432" s="9">
        <f t="shared" si="141"/>
        <v>14014289020.42</v>
      </c>
      <c r="AG432" s="9">
        <f t="shared" si="142"/>
        <v>-2276584.62999732</v>
      </c>
      <c r="AH432" s="9">
        <f t="shared" si="143"/>
        <v>-5062474.70999732</v>
      </c>
      <c r="AI432" s="9">
        <f t="shared" si="144"/>
        <v>-10247135.7399973</v>
      </c>
      <c r="AJ432" s="12">
        <f t="shared" si="145"/>
        <v>493403890.890001</v>
      </c>
      <c r="AK432" s="16">
        <f t="shared" si="146"/>
        <v>0.0359288167750574</v>
      </c>
      <c r="AL432" s="9">
        <f t="shared" si="147"/>
        <v>224625568.55</v>
      </c>
      <c r="AM432" s="16">
        <f t="shared" si="148"/>
        <v>0.0019570334493838</v>
      </c>
      <c r="AN432" s="16">
        <f t="shared" si="149"/>
        <v>0.00281092904514285</v>
      </c>
      <c r="AO432" s="16">
        <f t="shared" si="150"/>
        <v>0.0105447902237272</v>
      </c>
      <c r="AP432" s="16">
        <f t="shared" si="151"/>
        <v>0.000856851860881884</v>
      </c>
      <c r="AQ432" s="12">
        <f t="shared" si="152"/>
        <v>268778322.340001</v>
      </c>
      <c r="AR432" s="12">
        <f t="shared" si="153"/>
        <v>-289227319.689999</v>
      </c>
      <c r="AS432" s="12">
        <f>AR432-VLOOKUP(A432,[1]选股结果!$A$2:$BJ$3005,48,FALSE)*0.08</f>
        <v>-696044079.420399</v>
      </c>
      <c r="AT432" s="12">
        <f t="shared" si="134"/>
        <v>263593661.310001</v>
      </c>
      <c r="AU432" s="12">
        <f t="shared" si="135"/>
        <v>-284042658.659999</v>
      </c>
      <c r="AV432" s="12">
        <f t="shared" si="136"/>
        <v>-234120515.679999</v>
      </c>
      <c r="AW432" s="12">
        <f t="shared" si="137"/>
        <v>-2276584.62999732</v>
      </c>
      <c r="AX432" s="12">
        <f t="shared" si="138"/>
        <v>75680488.34</v>
      </c>
      <c r="AY432" s="21">
        <f t="shared" si="139"/>
        <v>13461468039.42</v>
      </c>
    </row>
    <row r="433" spans="1:51">
      <c r="A433" s="5" t="s">
        <v>913</v>
      </c>
      <c r="B433" s="5" t="s">
        <v>914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40"/>
        <v>13663760354.82</v>
      </c>
      <c r="AF433" s="9">
        <f t="shared" si="141"/>
        <v>13047036285.45</v>
      </c>
      <c r="AG433" s="9">
        <f t="shared" si="142"/>
        <v>604898748.020001</v>
      </c>
      <c r="AH433" s="9">
        <f t="shared" si="143"/>
        <v>608513117.060001</v>
      </c>
      <c r="AI433" s="9">
        <f t="shared" si="144"/>
        <v>494906629.060001</v>
      </c>
      <c r="AJ433" s="12">
        <f t="shared" si="145"/>
        <v>1092844588.32</v>
      </c>
      <c r="AK433" s="16">
        <f t="shared" si="146"/>
        <v>0.0799812467388957</v>
      </c>
      <c r="AL433" s="9">
        <f t="shared" si="147"/>
        <v>349998650.14</v>
      </c>
      <c r="AM433" s="16">
        <f t="shared" si="148"/>
        <v>0.00172877828186348</v>
      </c>
      <c r="AN433" s="16">
        <f t="shared" si="149"/>
        <v>0.00485483063940006</v>
      </c>
      <c r="AO433" s="16">
        <f t="shared" si="150"/>
        <v>0.00810618581589278</v>
      </c>
      <c r="AP433" s="16">
        <f t="shared" si="151"/>
        <v>0.0109709371854667</v>
      </c>
      <c r="AQ433" s="12">
        <f t="shared" si="152"/>
        <v>742845938.18</v>
      </c>
      <c r="AR433" s="12">
        <f t="shared" si="153"/>
        <v>503741022.75</v>
      </c>
      <c r="AS433" s="12">
        <f>AR433-VLOOKUP(A433,[1]选股结果!$A$2:$BJ$3005,48,FALSE)*0.08</f>
        <v>151469572.5452</v>
      </c>
      <c r="AT433" s="12">
        <f t="shared" si="134"/>
        <v>629239450.18</v>
      </c>
      <c r="AU433" s="12">
        <f t="shared" si="135"/>
        <v>617347510.75</v>
      </c>
      <c r="AV433" s="12">
        <f t="shared" si="136"/>
        <v>613588684.58</v>
      </c>
      <c r="AW433" s="12">
        <f t="shared" si="137"/>
        <v>604898748.020001</v>
      </c>
      <c r="AX433" s="12">
        <f t="shared" si="138"/>
        <v>26242033.51</v>
      </c>
      <c r="AY433" s="21">
        <f t="shared" si="139"/>
        <v>12921537858.02</v>
      </c>
    </row>
    <row r="434" spans="1:51">
      <c r="A434" s="5" t="s">
        <v>915</v>
      </c>
      <c r="B434" s="5" t="s">
        <v>916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40"/>
        <v>13558992030.38</v>
      </c>
      <c r="AF434" s="9">
        <f t="shared" si="141"/>
        <v>12969959135.21</v>
      </c>
      <c r="AG434" s="9">
        <f t="shared" si="142"/>
        <v>590090674.76</v>
      </c>
      <c r="AH434" s="9">
        <f t="shared" si="143"/>
        <v>601040210.77</v>
      </c>
      <c r="AI434" s="9">
        <f t="shared" si="144"/>
        <v>465794536.68</v>
      </c>
      <c r="AJ434" s="12">
        <f t="shared" si="145"/>
        <v>1762579952.83</v>
      </c>
      <c r="AK434" s="16">
        <f t="shared" si="146"/>
        <v>0.129993435270173</v>
      </c>
      <c r="AL434" s="9">
        <f t="shared" si="147"/>
        <v>730125354.42</v>
      </c>
      <c r="AM434" s="16">
        <f t="shared" si="148"/>
        <v>0.00864431836727875</v>
      </c>
      <c r="AN434" s="16">
        <f t="shared" si="149"/>
        <v>0.00461206973201882</v>
      </c>
      <c r="AO434" s="16">
        <f t="shared" si="150"/>
        <v>0.0296906376091968</v>
      </c>
      <c r="AP434" s="16">
        <f t="shared" si="151"/>
        <v>0.010618038925565</v>
      </c>
      <c r="AQ434" s="12">
        <f t="shared" si="152"/>
        <v>1032454598.41</v>
      </c>
      <c r="AR434" s="12">
        <f t="shared" si="153"/>
        <v>449950151.14</v>
      </c>
      <c r="AS434" s="12">
        <f>AR434-VLOOKUP(A434,[1]选股结果!$A$2:$BJ$3005,48,FALSE)*0.08</f>
        <v>-28134084.1712</v>
      </c>
      <c r="AT434" s="12">
        <f t="shared" si="134"/>
        <v>897208924.32</v>
      </c>
      <c r="AU434" s="12">
        <f t="shared" si="135"/>
        <v>585195825.23</v>
      </c>
      <c r="AV434" s="12">
        <f t="shared" si="136"/>
        <v>603783592.7</v>
      </c>
      <c r="AW434" s="12">
        <f t="shared" si="137"/>
        <v>590090674.76</v>
      </c>
      <c r="AX434" s="12">
        <f t="shared" si="138"/>
        <v>-84700</v>
      </c>
      <c r="AY434" s="21">
        <f t="shared" si="139"/>
        <v>12522700362.03</v>
      </c>
    </row>
    <row r="435" spans="1:51">
      <c r="A435" s="5" t="s">
        <v>917</v>
      </c>
      <c r="B435" s="5" t="s">
        <v>918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40"/>
        <v>13508092287.75</v>
      </c>
      <c r="AF435" s="9">
        <f t="shared" si="141"/>
        <v>13006106061.14</v>
      </c>
      <c r="AG435" s="9">
        <f t="shared" si="142"/>
        <v>2315923860.39</v>
      </c>
      <c r="AH435" s="9">
        <f t="shared" si="143"/>
        <v>2318522195.73</v>
      </c>
      <c r="AI435" s="9">
        <f t="shared" si="144"/>
        <v>2185614984.41</v>
      </c>
      <c r="AJ435" s="12">
        <f t="shared" si="145"/>
        <v>1917307635.08</v>
      </c>
      <c r="AK435" s="16">
        <f t="shared" si="146"/>
        <v>0.141937706245814</v>
      </c>
      <c r="AL435" s="9">
        <f t="shared" si="147"/>
        <v>724486056.16</v>
      </c>
      <c r="AM435" s="16">
        <f t="shared" si="148"/>
        <v>0.00295357844691225</v>
      </c>
      <c r="AN435" s="16">
        <f t="shared" si="149"/>
        <v>0.0287945973675893</v>
      </c>
      <c r="AO435" s="16">
        <f t="shared" si="150"/>
        <v>0.02449642047827</v>
      </c>
      <c r="AP435" s="16">
        <f t="shared" si="151"/>
        <v>0.0126971850277882</v>
      </c>
      <c r="AQ435" s="12">
        <f t="shared" si="152"/>
        <v>1192821578.92</v>
      </c>
      <c r="AR435" s="12">
        <f t="shared" si="153"/>
        <v>575864903.69</v>
      </c>
      <c r="AS435" s="12">
        <f>AR435-VLOOKUP(A435,[1]选股结果!$A$2:$BJ$3005,48,FALSE)*0.08</f>
        <v>-1469516866.6564</v>
      </c>
      <c r="AT435" s="12">
        <f t="shared" si="134"/>
        <v>1059914367.6</v>
      </c>
      <c r="AU435" s="12">
        <f t="shared" si="135"/>
        <v>708772115.01</v>
      </c>
      <c r="AV435" s="12">
        <f t="shared" si="136"/>
        <v>697096541.27</v>
      </c>
      <c r="AW435" s="12">
        <f t="shared" si="137"/>
        <v>2315923860.39</v>
      </c>
      <c r="AX435" s="12">
        <f t="shared" si="138"/>
        <v>-22883271.62</v>
      </c>
      <c r="AY435" s="21">
        <f t="shared" si="139"/>
        <v>12522056597.23</v>
      </c>
    </row>
    <row r="436" spans="1:51">
      <c r="A436" s="5" t="s">
        <v>919</v>
      </c>
      <c r="B436" s="5" t="s">
        <v>920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40"/>
        <v>13454152366.32</v>
      </c>
      <c r="AF436" s="9">
        <f t="shared" si="141"/>
        <v>12282505350.21</v>
      </c>
      <c r="AG436" s="9">
        <f t="shared" si="142"/>
        <v>1034680266.97</v>
      </c>
      <c r="AH436" s="9">
        <f t="shared" si="143"/>
        <v>1032162742.96</v>
      </c>
      <c r="AI436" s="9">
        <f t="shared" si="144"/>
        <v>844788858.21</v>
      </c>
      <c r="AJ436" s="12">
        <f t="shared" si="145"/>
        <v>4660466764.95</v>
      </c>
      <c r="AK436" s="16">
        <f t="shared" si="146"/>
        <v>0.346396163657</v>
      </c>
      <c r="AL436" s="9">
        <f t="shared" si="147"/>
        <v>3215109058.79</v>
      </c>
      <c r="AM436" s="16">
        <f t="shared" si="148"/>
        <v>0.00543522220047532</v>
      </c>
      <c r="AN436" s="16">
        <f t="shared" si="149"/>
        <v>0.147883498152638</v>
      </c>
      <c r="AO436" s="16">
        <f t="shared" si="150"/>
        <v>0.0489757160800038</v>
      </c>
      <c r="AP436" s="16">
        <f t="shared" si="151"/>
        <v>0.0307494030850758</v>
      </c>
      <c r="AQ436" s="12">
        <f t="shared" si="152"/>
        <v>1445357706.16</v>
      </c>
      <c r="AR436" s="12">
        <f t="shared" si="153"/>
        <v>904571397.479999</v>
      </c>
      <c r="AS436" s="12">
        <f>AR436-VLOOKUP(A436,[1]选股结果!$A$2:$BJ$3005,48,FALSE)*0.08</f>
        <v>-145354092.823201</v>
      </c>
      <c r="AT436" s="12">
        <f t="shared" si="134"/>
        <v>1257983821.41</v>
      </c>
      <c r="AU436" s="12">
        <f t="shared" si="135"/>
        <v>1091945282.23</v>
      </c>
      <c r="AV436" s="12">
        <f t="shared" si="136"/>
        <v>1076204268.85</v>
      </c>
      <c r="AW436" s="12">
        <f t="shared" si="137"/>
        <v>1034680266.97</v>
      </c>
      <c r="AX436" s="12">
        <f t="shared" si="138"/>
        <v>65203198.92</v>
      </c>
      <c r="AY436" s="21">
        <f t="shared" si="139"/>
        <v>11929092926.28</v>
      </c>
    </row>
    <row r="437" spans="1:51">
      <c r="A437" s="5" t="s">
        <v>921</v>
      </c>
      <c r="B437" s="5" t="s">
        <v>922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40"/>
        <v>13385659150.51</v>
      </c>
      <c r="AF437" s="9">
        <f t="shared" si="141"/>
        <v>10031129123.44</v>
      </c>
      <c r="AG437" s="9">
        <f t="shared" si="142"/>
        <v>3714778287.49</v>
      </c>
      <c r="AH437" s="9">
        <f t="shared" si="143"/>
        <v>3702320557.32</v>
      </c>
      <c r="AI437" s="9">
        <f t="shared" si="144"/>
        <v>3142673014.95</v>
      </c>
      <c r="AJ437" s="12">
        <f t="shared" si="145"/>
        <v>4645667812.79</v>
      </c>
      <c r="AK437" s="16">
        <f t="shared" si="146"/>
        <v>0.347063059095823</v>
      </c>
      <c r="AL437" s="9">
        <f t="shared" si="147"/>
        <v>1149265838.94</v>
      </c>
      <c r="AM437" s="16">
        <f t="shared" si="148"/>
        <v>0.0120734347881436</v>
      </c>
      <c r="AN437" s="16">
        <f t="shared" si="149"/>
        <v>0.00267386050082086</v>
      </c>
      <c r="AO437" s="16">
        <f t="shared" si="150"/>
        <v>0.0583031633089406</v>
      </c>
      <c r="AP437" s="16">
        <f t="shared" si="151"/>
        <v>0.0118749302901489</v>
      </c>
      <c r="AQ437" s="12">
        <f t="shared" si="152"/>
        <v>3496401973.85</v>
      </c>
      <c r="AR437" s="12">
        <f t="shared" si="153"/>
        <v>2782398954.64</v>
      </c>
      <c r="AS437" s="12">
        <f>AR437-VLOOKUP(A437,[1]选股结果!$A$2:$BJ$3005,48,FALSE)*0.08</f>
        <v>1068407316.0352</v>
      </c>
      <c r="AT437" s="12">
        <f t="shared" si="134"/>
        <v>2936754431.48</v>
      </c>
      <c r="AU437" s="12">
        <f t="shared" si="135"/>
        <v>3342046497.01</v>
      </c>
      <c r="AV437" s="12">
        <f t="shared" si="136"/>
        <v>3291163191.21</v>
      </c>
      <c r="AW437" s="12">
        <f t="shared" si="137"/>
        <v>3714778287.49</v>
      </c>
      <c r="AX437" s="12">
        <f t="shared" si="138"/>
        <v>92407962.25</v>
      </c>
      <c r="AY437" s="21">
        <f t="shared" si="139"/>
        <v>9876773646.6</v>
      </c>
    </row>
    <row r="438" spans="1:51">
      <c r="A438" s="5" t="s">
        <v>923</v>
      </c>
      <c r="B438" s="5" t="s">
        <v>924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40"/>
        <v>13377478868.51</v>
      </c>
      <c r="AF438" s="9">
        <f t="shared" si="141"/>
        <v>12555106102.35</v>
      </c>
      <c r="AG438" s="9">
        <f t="shared" si="142"/>
        <v>823085131.880002</v>
      </c>
      <c r="AH438" s="9">
        <f t="shared" si="143"/>
        <v>834017272.670002</v>
      </c>
      <c r="AI438" s="9">
        <f t="shared" si="144"/>
        <v>588794751.040002</v>
      </c>
      <c r="AJ438" s="12">
        <f t="shared" si="145"/>
        <v>1685533965.64</v>
      </c>
      <c r="AK438" s="16">
        <f t="shared" si="146"/>
        <v>0.125997879137576</v>
      </c>
      <c r="AL438" s="9">
        <f t="shared" si="147"/>
        <v>744388930.78</v>
      </c>
      <c r="AM438" s="16">
        <f t="shared" si="148"/>
        <v>0.00759153120765209</v>
      </c>
      <c r="AN438" s="16">
        <f t="shared" si="149"/>
        <v>0.0072369971323889</v>
      </c>
      <c r="AO438" s="16">
        <f t="shared" si="150"/>
        <v>0.014381951534447</v>
      </c>
      <c r="AP438" s="16">
        <f t="shared" si="151"/>
        <v>0.0272516591424528</v>
      </c>
      <c r="AQ438" s="12">
        <f t="shared" si="152"/>
        <v>941145034.859999</v>
      </c>
      <c r="AR438" s="12">
        <f t="shared" si="153"/>
        <v>588082385.319999</v>
      </c>
      <c r="AS438" s="12">
        <f>AR438-VLOOKUP(A438,[1]选股结果!$A$2:$BJ$3005,48,FALSE)*0.08</f>
        <v>32966775.945599</v>
      </c>
      <c r="AT438" s="12">
        <f t="shared" si="134"/>
        <v>695922513.229999</v>
      </c>
      <c r="AU438" s="12">
        <f t="shared" si="135"/>
        <v>833304906.949999</v>
      </c>
      <c r="AV438" s="12">
        <f t="shared" si="136"/>
        <v>818462477.56</v>
      </c>
      <c r="AW438" s="12">
        <f t="shared" si="137"/>
        <v>823085131.880002</v>
      </c>
      <c r="AX438" s="12">
        <f t="shared" si="138"/>
        <v>-576187.84</v>
      </c>
      <c r="AY438" s="21">
        <f t="shared" si="139"/>
        <v>12447265974.44</v>
      </c>
    </row>
    <row r="439" spans="1:51">
      <c r="A439" s="5" t="s">
        <v>925</v>
      </c>
      <c r="B439" s="5" t="s">
        <v>926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40"/>
        <v>13322017222.28</v>
      </c>
      <c r="AF439" s="9">
        <f t="shared" si="141"/>
        <v>13720474212.44</v>
      </c>
      <c r="AG439" s="9">
        <f t="shared" si="142"/>
        <v>-609629716.2</v>
      </c>
      <c r="AH439" s="9">
        <f t="shared" si="143"/>
        <v>-589972450.27</v>
      </c>
      <c r="AI439" s="9">
        <f t="shared" si="144"/>
        <v>-584696299.25</v>
      </c>
      <c r="AJ439" s="12">
        <f t="shared" si="145"/>
        <v>647399102.49</v>
      </c>
      <c r="AK439" s="16">
        <f t="shared" si="146"/>
        <v>0.0485961766666445</v>
      </c>
      <c r="AL439" s="9">
        <f t="shared" si="147"/>
        <v>902914752.43</v>
      </c>
      <c r="AM439" s="16">
        <f t="shared" si="148"/>
        <v>0.0014999311625706</v>
      </c>
      <c r="AN439" s="16">
        <f t="shared" si="149"/>
        <v>0.0173850591367395</v>
      </c>
      <c r="AO439" s="16">
        <f t="shared" si="150"/>
        <v>0.0312600774913821</v>
      </c>
      <c r="AP439" s="16">
        <f t="shared" si="151"/>
        <v>0.00594937532038676</v>
      </c>
      <c r="AQ439" s="12">
        <f t="shared" si="152"/>
        <v>-255515649.94</v>
      </c>
      <c r="AR439" s="12">
        <f t="shared" si="153"/>
        <v>-548804454.37</v>
      </c>
      <c r="AS439" s="12">
        <f>AR439-VLOOKUP(A439,[1]选股结果!$A$2:$BJ$3005,48,FALSE)*0.08</f>
        <v>-734941701.6412</v>
      </c>
      <c r="AT439" s="12">
        <f t="shared" si="134"/>
        <v>-250239498.92</v>
      </c>
      <c r="AU439" s="12">
        <f t="shared" si="135"/>
        <v>-554080605.39</v>
      </c>
      <c r="AV439" s="12">
        <f t="shared" si="136"/>
        <v>-618290584.76</v>
      </c>
      <c r="AW439" s="12">
        <f t="shared" si="137"/>
        <v>-609629716.2</v>
      </c>
      <c r="AX439" s="12">
        <f t="shared" si="138"/>
        <v>1985225.55</v>
      </c>
      <c r="AY439" s="21">
        <f t="shared" si="139"/>
        <v>13421909256.99</v>
      </c>
    </row>
    <row r="440" spans="1:51">
      <c r="A440" s="5" t="s">
        <v>927</v>
      </c>
      <c r="B440" s="5" t="s">
        <v>928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40"/>
        <v>13316269620.98</v>
      </c>
      <c r="AF440" s="9">
        <f t="shared" si="141"/>
        <v>11439978955.51</v>
      </c>
      <c r="AG440" s="9">
        <f t="shared" si="142"/>
        <v>1867754957.49</v>
      </c>
      <c r="AH440" s="9">
        <f t="shared" si="143"/>
        <v>1840767955.31</v>
      </c>
      <c r="AI440" s="9">
        <f t="shared" si="144"/>
        <v>1615462125.58</v>
      </c>
      <c r="AJ440" s="12">
        <f t="shared" si="145"/>
        <v>2940857220.92</v>
      </c>
      <c r="AK440" s="16">
        <f t="shared" si="146"/>
        <v>0.220846926701351</v>
      </c>
      <c r="AL440" s="9">
        <f t="shared" si="147"/>
        <v>1025777135.3</v>
      </c>
      <c r="AM440" s="16">
        <f t="shared" si="148"/>
        <v>0.00367053845117345</v>
      </c>
      <c r="AN440" s="16">
        <f t="shared" si="149"/>
        <v>0.0139932357104291</v>
      </c>
      <c r="AO440" s="16">
        <f t="shared" si="150"/>
        <v>0.0326146697176921</v>
      </c>
      <c r="AP440" s="16">
        <f t="shared" si="151"/>
        <v>0.025214149462775</v>
      </c>
      <c r="AQ440" s="12">
        <f t="shared" si="152"/>
        <v>1915080085.62</v>
      </c>
      <c r="AR440" s="12">
        <f t="shared" si="153"/>
        <v>1630487427.77</v>
      </c>
      <c r="AS440" s="12">
        <f>AR440-VLOOKUP(A440,[1]选股结果!$A$2:$BJ$3005,48,FALSE)*0.08</f>
        <v>997219523.0004</v>
      </c>
      <c r="AT440" s="12">
        <f t="shared" si="134"/>
        <v>1689774255.89</v>
      </c>
      <c r="AU440" s="12">
        <f t="shared" si="135"/>
        <v>1855793257.5</v>
      </c>
      <c r="AV440" s="12">
        <f t="shared" si="136"/>
        <v>1873762990.46</v>
      </c>
      <c r="AW440" s="12">
        <f t="shared" si="137"/>
        <v>1867754957.49</v>
      </c>
      <c r="AX440" s="12">
        <f t="shared" si="138"/>
        <v>-4034618.81</v>
      </c>
      <c r="AY440" s="21">
        <f t="shared" si="139"/>
        <v>11380692127.39</v>
      </c>
    </row>
    <row r="441" spans="1:51">
      <c r="A441" s="5" t="s">
        <v>929</v>
      </c>
      <c r="B441" s="5" t="s">
        <v>930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40"/>
        <v>13244941871.59</v>
      </c>
      <c r="AF441" s="9">
        <f t="shared" si="141"/>
        <v>12156022514.55</v>
      </c>
      <c r="AG441" s="9">
        <f t="shared" si="142"/>
        <v>1019535716.69</v>
      </c>
      <c r="AH441" s="9">
        <f t="shared" si="143"/>
        <v>1037136349.84</v>
      </c>
      <c r="AI441" s="9">
        <f t="shared" si="144"/>
        <v>986263968.61</v>
      </c>
      <c r="AJ441" s="12">
        <f t="shared" si="145"/>
        <v>2679245586.27</v>
      </c>
      <c r="AK441" s="16">
        <f t="shared" si="146"/>
        <v>0.202284435239154</v>
      </c>
      <c r="AL441" s="9">
        <f t="shared" si="147"/>
        <v>1468696810.82</v>
      </c>
      <c r="AM441" s="16">
        <f t="shared" si="148"/>
        <v>0.00243190930487136</v>
      </c>
      <c r="AN441" s="16">
        <f t="shared" si="149"/>
        <v>0.0454733099276107</v>
      </c>
      <c r="AO441" s="16">
        <f t="shared" si="150"/>
        <v>0.0316731134667969</v>
      </c>
      <c r="AP441" s="16">
        <f t="shared" si="151"/>
        <v>0.0247168154963522</v>
      </c>
      <c r="AQ441" s="12">
        <f t="shared" si="152"/>
        <v>1210548775.45</v>
      </c>
      <c r="AR441" s="12">
        <f t="shared" si="153"/>
        <v>950733340.33</v>
      </c>
      <c r="AS441" s="12">
        <f>AR441-VLOOKUP(A441,[1]选股结果!$A$2:$BJ$3005,48,FALSE)*0.08</f>
        <v>127279231.1052</v>
      </c>
      <c r="AT441" s="12">
        <f t="shared" si="134"/>
        <v>1159676394.22</v>
      </c>
      <c r="AU441" s="12">
        <f t="shared" si="135"/>
        <v>1001605721.56</v>
      </c>
      <c r="AV441" s="12">
        <f t="shared" si="136"/>
        <v>1031649938.46</v>
      </c>
      <c r="AW441" s="12">
        <f t="shared" si="137"/>
        <v>1019535716.69</v>
      </c>
      <c r="AX441" s="12">
        <f t="shared" si="138"/>
        <v>4240718.28</v>
      </c>
      <c r="AY441" s="21">
        <f t="shared" si="139"/>
        <v>11947079460.66</v>
      </c>
    </row>
    <row r="442" spans="1:51">
      <c r="A442" s="5" t="s">
        <v>931</v>
      </c>
      <c r="B442" s="5" t="s">
        <v>932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40"/>
        <v>13225130423.8</v>
      </c>
      <c r="AF442" s="9">
        <f t="shared" si="141"/>
        <v>11807015720.87</v>
      </c>
      <c r="AG442" s="9">
        <f t="shared" si="142"/>
        <v>1469574623.66</v>
      </c>
      <c r="AH442" s="9">
        <f t="shared" si="143"/>
        <v>1588913520.9</v>
      </c>
      <c r="AI442" s="9">
        <f t="shared" si="144"/>
        <v>1243710917.3</v>
      </c>
      <c r="AJ442" s="12">
        <f t="shared" si="145"/>
        <v>3816024595.72</v>
      </c>
      <c r="AK442" s="16">
        <f t="shared" si="146"/>
        <v>0.288543437639954</v>
      </c>
      <c r="AL442" s="9">
        <f t="shared" si="147"/>
        <v>2270022148.75</v>
      </c>
      <c r="AM442" s="16">
        <f t="shared" si="148"/>
        <v>0.00585612555401527</v>
      </c>
      <c r="AN442" s="16">
        <f t="shared" si="149"/>
        <v>0.140465780226024</v>
      </c>
      <c r="AO442" s="16">
        <f t="shared" si="150"/>
        <v>0.0195835720503679</v>
      </c>
      <c r="AP442" s="16">
        <f t="shared" si="151"/>
        <v>0.0147627628162098</v>
      </c>
      <c r="AQ442" s="12">
        <f t="shared" si="152"/>
        <v>1546002446.97</v>
      </c>
      <c r="AR442" s="12">
        <f t="shared" si="153"/>
        <v>1192250996.57</v>
      </c>
      <c r="AS442" s="12">
        <f>AR442-VLOOKUP(A442,[1]选股结果!$A$2:$BJ$3005,48,FALSE)*0.08</f>
        <v>547275850.6668</v>
      </c>
      <c r="AT442" s="12">
        <f t="shared" si="134"/>
        <v>1200799843.37</v>
      </c>
      <c r="AU442" s="12">
        <f t="shared" si="135"/>
        <v>1537453600.17</v>
      </c>
      <c r="AV442" s="12">
        <f t="shared" si="136"/>
        <v>1378011333.59</v>
      </c>
      <c r="AW442" s="12">
        <f t="shared" si="137"/>
        <v>1469574623.66</v>
      </c>
      <c r="AX442" s="12">
        <f t="shared" si="138"/>
        <v>59353189.85</v>
      </c>
      <c r="AY442" s="21">
        <f t="shared" si="139"/>
        <v>11798466874.07</v>
      </c>
    </row>
    <row r="443" spans="1:51">
      <c r="A443" s="5" t="s">
        <v>933</v>
      </c>
      <c r="B443" s="5" t="s">
        <v>934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40"/>
        <v>13212631623.04</v>
      </c>
      <c r="AF443" s="9">
        <f t="shared" si="141"/>
        <v>13325458878.5</v>
      </c>
      <c r="AG443" s="9">
        <f t="shared" si="142"/>
        <v>118063301.690001</v>
      </c>
      <c r="AH443" s="9">
        <f t="shared" si="143"/>
        <v>119889627.180001</v>
      </c>
      <c r="AI443" s="9">
        <f t="shared" si="144"/>
        <v>-10451033.339999</v>
      </c>
      <c r="AJ443" s="12">
        <f t="shared" si="145"/>
        <v>529579968.02</v>
      </c>
      <c r="AK443" s="16">
        <f t="shared" si="146"/>
        <v>0.0400813390646967</v>
      </c>
      <c r="AL443" s="9">
        <f t="shared" si="147"/>
        <v>545469133.25</v>
      </c>
      <c r="AM443" s="16">
        <f t="shared" si="148"/>
        <v>0.000607762075648666</v>
      </c>
      <c r="AN443" s="16">
        <f t="shared" si="149"/>
        <v>0.0178131689306757</v>
      </c>
      <c r="AO443" s="16">
        <f t="shared" si="150"/>
        <v>0.0239280723363767</v>
      </c>
      <c r="AP443" s="16">
        <f t="shared" si="151"/>
        <v>0</v>
      </c>
      <c r="AQ443" s="12">
        <f t="shared" si="152"/>
        <v>-15889165.2299995</v>
      </c>
      <c r="AR443" s="12">
        <f t="shared" si="153"/>
        <v>-229095268.46</v>
      </c>
      <c r="AS443" s="12">
        <f>AR443-VLOOKUP(A443,[1]选股结果!$A$2:$BJ$3005,48,FALSE)*0.08</f>
        <v>-1348553138.7008</v>
      </c>
      <c r="AT443" s="12">
        <f t="shared" si="134"/>
        <v>-146229825.75</v>
      </c>
      <c r="AU443" s="12">
        <f t="shared" si="135"/>
        <v>-98754607.9399995</v>
      </c>
      <c r="AV443" s="12">
        <f t="shared" si="136"/>
        <v>-76547437.1699996</v>
      </c>
      <c r="AW443" s="12">
        <f t="shared" si="137"/>
        <v>118063301.690001</v>
      </c>
      <c r="AX443" s="12">
        <f t="shared" si="138"/>
        <v>22444619.3</v>
      </c>
      <c r="AY443" s="21">
        <f t="shared" si="139"/>
        <v>13242593435.79</v>
      </c>
    </row>
    <row r="444" spans="1:51">
      <c r="A444" s="5" t="s">
        <v>935</v>
      </c>
      <c r="B444" s="5" t="s">
        <v>936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40"/>
        <v>13202438826.98</v>
      </c>
      <c r="AF444" s="9">
        <f t="shared" si="141"/>
        <v>13001063869.22</v>
      </c>
      <c r="AG444" s="9">
        <f t="shared" si="142"/>
        <v>196106957.46</v>
      </c>
      <c r="AH444" s="9">
        <f t="shared" si="143"/>
        <v>205835545.36</v>
      </c>
      <c r="AI444" s="9">
        <f t="shared" si="144"/>
        <v>105769648.7</v>
      </c>
      <c r="AJ444" s="12">
        <f t="shared" si="145"/>
        <v>3145197023.16</v>
      </c>
      <c r="AK444" s="16">
        <f t="shared" si="146"/>
        <v>0.238228486749933</v>
      </c>
      <c r="AL444" s="9">
        <f t="shared" si="147"/>
        <v>2741614435.4</v>
      </c>
      <c r="AM444" s="16">
        <f t="shared" si="148"/>
        <v>0.00399831176965013</v>
      </c>
      <c r="AN444" s="16">
        <f t="shared" si="149"/>
        <v>0.184310941835783</v>
      </c>
      <c r="AO444" s="16">
        <f t="shared" si="150"/>
        <v>0.0202219482278086</v>
      </c>
      <c r="AP444" s="16">
        <f t="shared" si="151"/>
        <v>0</v>
      </c>
      <c r="AQ444" s="12">
        <f t="shared" si="152"/>
        <v>403582587.76</v>
      </c>
      <c r="AR444" s="12">
        <f t="shared" si="153"/>
        <v>112815061.42</v>
      </c>
      <c r="AS444" s="12">
        <f>AR444-VLOOKUP(A444,[1]选股结果!$A$2:$BJ$3005,48,FALSE)*0.08</f>
        <v>-99975084.4712</v>
      </c>
      <c r="AT444" s="12">
        <f t="shared" si="134"/>
        <v>303516691.1</v>
      </c>
      <c r="AU444" s="12">
        <f t="shared" si="135"/>
        <v>212880958.08</v>
      </c>
      <c r="AV444" s="12">
        <f t="shared" si="136"/>
        <v>354060693.69</v>
      </c>
      <c r="AW444" s="12">
        <f t="shared" si="137"/>
        <v>196106957.46</v>
      </c>
      <c r="AX444" s="12">
        <f t="shared" si="138"/>
        <v>2452967.85</v>
      </c>
      <c r="AY444" s="21">
        <f t="shared" si="139"/>
        <v>12810362239.54</v>
      </c>
    </row>
    <row r="445" spans="1:51">
      <c r="A445" s="5" t="s">
        <v>937</v>
      </c>
      <c r="B445" s="5" t="s">
        <v>938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40"/>
        <v>13164428967.28</v>
      </c>
      <c r="AF445" s="9">
        <f t="shared" si="141"/>
        <v>13140132311.77</v>
      </c>
      <c r="AG445" s="9">
        <f t="shared" si="142"/>
        <v>43922255.5600002</v>
      </c>
      <c r="AH445" s="9">
        <f t="shared" si="143"/>
        <v>44999582.8900002</v>
      </c>
      <c r="AI445" s="9">
        <f t="shared" si="144"/>
        <v>-159281046.33</v>
      </c>
      <c r="AJ445" s="12">
        <f t="shared" si="145"/>
        <v>1064260167.28</v>
      </c>
      <c r="AK445" s="16">
        <f t="shared" si="146"/>
        <v>0.080843625646445</v>
      </c>
      <c r="AL445" s="9">
        <f t="shared" si="147"/>
        <v>472496081.92</v>
      </c>
      <c r="AM445" s="16">
        <f t="shared" si="148"/>
        <v>0.0342722976675547</v>
      </c>
      <c r="AN445" s="16">
        <f t="shared" si="149"/>
        <v>0</v>
      </c>
      <c r="AO445" s="16">
        <f t="shared" si="150"/>
        <v>0.00101571473576516</v>
      </c>
      <c r="AP445" s="16">
        <f t="shared" si="151"/>
        <v>0.000685702098620166</v>
      </c>
      <c r="AQ445" s="12">
        <f t="shared" si="152"/>
        <v>591764085.360001</v>
      </c>
      <c r="AR445" s="12">
        <f t="shared" si="153"/>
        <v>-178906646.379999</v>
      </c>
      <c r="AS445" s="12">
        <f>AR445-VLOOKUP(A445,[1]选股结果!$A$2:$BJ$3005,48,FALSE)*0.08</f>
        <v>-1373932080.7592</v>
      </c>
      <c r="AT445" s="12">
        <f t="shared" si="134"/>
        <v>387483456.140001</v>
      </c>
      <c r="AU445" s="12">
        <f t="shared" si="135"/>
        <v>25373982.8400006</v>
      </c>
      <c r="AV445" s="12">
        <f t="shared" si="136"/>
        <v>24525519.0400006</v>
      </c>
      <c r="AW445" s="12">
        <f t="shared" si="137"/>
        <v>43922255.5600002</v>
      </c>
      <c r="AX445" s="12">
        <f t="shared" si="138"/>
        <v>159953175.2</v>
      </c>
      <c r="AY445" s="21">
        <f t="shared" si="139"/>
        <v>12573742209.25</v>
      </c>
    </row>
    <row r="446" spans="1:51">
      <c r="A446" s="5" t="s">
        <v>939</v>
      </c>
      <c r="B446" s="5" t="s">
        <v>940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40"/>
        <v>13135180000</v>
      </c>
      <c r="AF446" s="9">
        <f t="shared" si="141"/>
        <v>124043000</v>
      </c>
      <c r="AG446" s="9">
        <f t="shared" si="142"/>
        <v>10707488000</v>
      </c>
      <c r="AH446" s="9">
        <f t="shared" si="143"/>
        <v>10694097000</v>
      </c>
      <c r="AI446" s="9">
        <f t="shared" si="144"/>
        <v>10139615000</v>
      </c>
      <c r="AJ446" s="12">
        <f t="shared" si="145"/>
        <v>13135180000</v>
      </c>
      <c r="AK446" s="16">
        <f t="shared" si="146"/>
        <v>1</v>
      </c>
      <c r="AL446" s="9">
        <f t="shared" si="147"/>
        <v>137434000</v>
      </c>
      <c r="AM446" s="16">
        <f t="shared" si="148"/>
        <v>0.00944357062484107</v>
      </c>
      <c r="AN446" s="16">
        <f t="shared" si="149"/>
        <v>0</v>
      </c>
      <c r="AO446" s="16">
        <f t="shared" si="150"/>
        <v>0</v>
      </c>
      <c r="AP446" s="16">
        <f t="shared" si="151"/>
        <v>0</v>
      </c>
      <c r="AQ446" s="12">
        <f t="shared" si="152"/>
        <v>12997746000</v>
      </c>
      <c r="AR446" s="12">
        <f t="shared" si="153"/>
        <v>12443264000</v>
      </c>
      <c r="AS446" s="12">
        <f>AR446-VLOOKUP(A446,[1]选股结果!$A$2:$BJ$3005,48,FALSE)*0.08</f>
        <v>8481055920</v>
      </c>
      <c r="AT446" s="12">
        <f t="shared" si="134"/>
        <v>12443264000</v>
      </c>
      <c r="AU446" s="12">
        <f t="shared" si="135"/>
        <v>12997746000</v>
      </c>
      <c r="AV446" s="12">
        <f t="shared" si="136"/>
        <v>8457494000</v>
      </c>
      <c r="AW446" s="12">
        <f t="shared" si="137"/>
        <v>10707488000</v>
      </c>
      <c r="AX446" s="12">
        <f t="shared" si="138"/>
        <v>2109200000</v>
      </c>
      <c r="AY446" s="21">
        <f t="shared" si="139"/>
        <v>124043000</v>
      </c>
    </row>
    <row r="447" spans="1:51">
      <c r="A447" s="5" t="s">
        <v>941</v>
      </c>
      <c r="B447" s="5" t="s">
        <v>942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40"/>
        <v>13058889667.08</v>
      </c>
      <c r="AF447" s="9">
        <f t="shared" si="141"/>
        <v>11959316983.95</v>
      </c>
      <c r="AG447" s="9">
        <f t="shared" si="142"/>
        <v>1684731715.4</v>
      </c>
      <c r="AH447" s="9">
        <f t="shared" si="143"/>
        <v>1684118622.25</v>
      </c>
      <c r="AI447" s="9">
        <f t="shared" si="144"/>
        <v>1591166123.92</v>
      </c>
      <c r="AJ447" s="12">
        <f t="shared" si="145"/>
        <v>1965732156.14</v>
      </c>
      <c r="AK447" s="16">
        <f t="shared" si="146"/>
        <v>0.150528276618753</v>
      </c>
      <c r="AL447" s="9">
        <f t="shared" si="147"/>
        <v>572260607.16</v>
      </c>
      <c r="AM447" s="16">
        <f t="shared" si="148"/>
        <v>0.000601826049561634</v>
      </c>
      <c r="AN447" s="16">
        <f t="shared" si="149"/>
        <v>0.00231047984853268</v>
      </c>
      <c r="AO447" s="16">
        <f t="shared" si="150"/>
        <v>0.0409277775458462</v>
      </c>
      <c r="AP447" s="16">
        <f t="shared" si="151"/>
        <v>1.35736708494326e-5</v>
      </c>
      <c r="AQ447" s="12">
        <f t="shared" si="152"/>
        <v>1393471548.98</v>
      </c>
      <c r="AR447" s="12">
        <f t="shared" si="153"/>
        <v>1007039647.4</v>
      </c>
      <c r="AS447" s="12">
        <f>AR447-VLOOKUP(A447,[1]选股结果!$A$2:$BJ$3005,48,FALSE)*0.08</f>
        <v>-1083451449.008</v>
      </c>
      <c r="AT447" s="12">
        <f t="shared" si="134"/>
        <v>1300519050.65</v>
      </c>
      <c r="AU447" s="12">
        <f t="shared" si="135"/>
        <v>1099992145.73</v>
      </c>
      <c r="AV447" s="12">
        <f t="shared" si="136"/>
        <v>1089084121.23</v>
      </c>
      <c r="AW447" s="12">
        <f t="shared" si="137"/>
        <v>1684731715.4</v>
      </c>
      <c r="AX447" s="12">
        <f t="shared" si="138"/>
        <v>-341509.019999981</v>
      </c>
      <c r="AY447" s="21">
        <f t="shared" si="139"/>
        <v>11665837580.7</v>
      </c>
    </row>
    <row r="448" spans="1:51">
      <c r="A448" s="5" t="s">
        <v>943</v>
      </c>
      <c r="B448" s="5" t="s">
        <v>944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40"/>
        <v>13002322197.61</v>
      </c>
      <c r="AF448" s="9">
        <f t="shared" si="141"/>
        <v>12680322846.17</v>
      </c>
      <c r="AG448" s="9">
        <f t="shared" si="142"/>
        <v>295361530.940002</v>
      </c>
      <c r="AH448" s="9">
        <f t="shared" si="143"/>
        <v>295057947.480002</v>
      </c>
      <c r="AI448" s="9">
        <f t="shared" si="144"/>
        <v>219100182.010002</v>
      </c>
      <c r="AJ448" s="12">
        <f t="shared" si="145"/>
        <v>999889839.85</v>
      </c>
      <c r="AK448" s="16">
        <f t="shared" si="146"/>
        <v>0.0769008662186354</v>
      </c>
      <c r="AL448" s="9">
        <f t="shared" si="147"/>
        <v>543321681.98</v>
      </c>
      <c r="AM448" s="16">
        <f t="shared" si="148"/>
        <v>0.00232767494144724</v>
      </c>
      <c r="AN448" s="16">
        <f t="shared" si="149"/>
        <v>0.0212747463180728</v>
      </c>
      <c r="AO448" s="16">
        <f t="shared" si="150"/>
        <v>0.0176823720390701</v>
      </c>
      <c r="AP448" s="16">
        <f t="shared" si="151"/>
        <v>0.000176094783316542</v>
      </c>
      <c r="AQ448" s="12">
        <f t="shared" si="152"/>
        <v>456568157.87</v>
      </c>
      <c r="AR448" s="12">
        <f t="shared" si="153"/>
        <v>241807729.43</v>
      </c>
      <c r="AS448" s="12">
        <f>AR448-VLOOKUP(A448,[1]选股结果!$A$2:$BJ$3005,48,FALSE)*0.08</f>
        <v>44038076.3852</v>
      </c>
      <c r="AT448" s="12">
        <f t="shared" si="134"/>
        <v>380610392.4</v>
      </c>
      <c r="AU448" s="12">
        <f t="shared" si="135"/>
        <v>317765494.9</v>
      </c>
      <c r="AV448" s="12">
        <f t="shared" si="136"/>
        <v>303273002.01</v>
      </c>
      <c r="AW448" s="12">
        <f t="shared" si="137"/>
        <v>295361530.940002</v>
      </c>
      <c r="AX448" s="12">
        <f t="shared" si="138"/>
        <v>-2122842.1</v>
      </c>
      <c r="AY448" s="21">
        <f t="shared" si="139"/>
        <v>12541520183.2</v>
      </c>
    </row>
    <row r="449" spans="1:51">
      <c r="A449" s="5" t="s">
        <v>945</v>
      </c>
      <c r="B449" s="5" t="s">
        <v>946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40"/>
        <v>12933016269.93</v>
      </c>
      <c r="AF449" s="9">
        <f t="shared" si="141"/>
        <v>12249390293.52</v>
      </c>
      <c r="AG449" s="9">
        <f t="shared" si="142"/>
        <v>672856355.83</v>
      </c>
      <c r="AH449" s="9">
        <f t="shared" si="143"/>
        <v>676701093.13</v>
      </c>
      <c r="AI449" s="9">
        <f t="shared" si="144"/>
        <v>503231265.95</v>
      </c>
      <c r="AJ449" s="12">
        <f t="shared" si="145"/>
        <v>1108242905.94</v>
      </c>
      <c r="AK449" s="16">
        <f t="shared" si="146"/>
        <v>0.0856909852125315</v>
      </c>
      <c r="AL449" s="9">
        <f t="shared" si="147"/>
        <v>327464943.79</v>
      </c>
      <c r="AM449" s="16">
        <f t="shared" si="148"/>
        <v>0.00134111608444562</v>
      </c>
      <c r="AN449" s="16">
        <f t="shared" si="149"/>
        <v>0.0129463965540118</v>
      </c>
      <c r="AO449" s="16">
        <f t="shared" si="150"/>
        <v>0.00769328028461055</v>
      </c>
      <c r="AP449" s="16">
        <f t="shared" si="151"/>
        <v>0.00302969149827042</v>
      </c>
      <c r="AQ449" s="12">
        <f t="shared" si="152"/>
        <v>780777962.150001</v>
      </c>
      <c r="AR449" s="12">
        <f t="shared" si="153"/>
        <v>506152207.380001</v>
      </c>
      <c r="AS449" s="12">
        <f>AR449-VLOOKUP(A449,[1]选股结果!$A$2:$BJ$3005,48,FALSE)*0.08</f>
        <v>218167901.443201</v>
      </c>
      <c r="AT449" s="12">
        <f t="shared" si="134"/>
        <v>607308134.970001</v>
      </c>
      <c r="AU449" s="12">
        <f t="shared" si="135"/>
        <v>679622034.560001</v>
      </c>
      <c r="AV449" s="12">
        <f t="shared" si="136"/>
        <v>604254861.25</v>
      </c>
      <c r="AW449" s="12">
        <f t="shared" si="137"/>
        <v>672856355.83</v>
      </c>
      <c r="AX449" s="12">
        <f t="shared" si="138"/>
        <v>83065466.46</v>
      </c>
      <c r="AY449" s="21">
        <f t="shared" si="139"/>
        <v>12148234365.93</v>
      </c>
    </row>
    <row r="450" spans="1:51">
      <c r="A450" s="5" t="s">
        <v>947</v>
      </c>
      <c r="B450" s="5" t="s">
        <v>948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40"/>
        <v>12910218094.79</v>
      </c>
      <c r="AF450" s="9">
        <f t="shared" si="141"/>
        <v>11573972250.5</v>
      </c>
      <c r="AG450" s="9">
        <f t="shared" si="142"/>
        <v>-983201117.490001</v>
      </c>
      <c r="AH450" s="9">
        <f t="shared" si="143"/>
        <v>-980533105.630001</v>
      </c>
      <c r="AI450" s="9">
        <f t="shared" si="144"/>
        <v>-942576795.800001</v>
      </c>
      <c r="AJ450" s="12">
        <f t="shared" si="145"/>
        <v>3831620938.35</v>
      </c>
      <c r="AK450" s="16">
        <f t="shared" si="146"/>
        <v>0.296789791637701</v>
      </c>
      <c r="AL450" s="9">
        <f t="shared" si="147"/>
        <v>4009117671.59</v>
      </c>
      <c r="AM450" s="16">
        <f t="shared" si="148"/>
        <v>0.0796826195581581</v>
      </c>
      <c r="AN450" s="16">
        <f t="shared" si="149"/>
        <v>0.0271542358507076</v>
      </c>
      <c r="AO450" s="16">
        <f t="shared" si="150"/>
        <v>0.0241903486670013</v>
      </c>
      <c r="AP450" s="16">
        <f t="shared" si="151"/>
        <v>0</v>
      </c>
      <c r="AQ450" s="12">
        <f t="shared" si="152"/>
        <v>-177496733.239999</v>
      </c>
      <c r="AR450" s="12">
        <f t="shared" si="153"/>
        <v>-943325736.499999</v>
      </c>
      <c r="AS450" s="12">
        <f>AR450-VLOOKUP(A450,[1]选股结果!$A$2:$BJ$3005,48,FALSE)*0.08</f>
        <v>-2059950090.372</v>
      </c>
      <c r="AT450" s="12">
        <f t="shared" si="134"/>
        <v>-139540423.409999</v>
      </c>
      <c r="AU450" s="12">
        <f t="shared" si="135"/>
        <v>-981282046.329999</v>
      </c>
      <c r="AV450" s="12">
        <f t="shared" si="136"/>
        <v>-1005359889.23</v>
      </c>
      <c r="AW450" s="12">
        <f t="shared" si="137"/>
        <v>-983201117.490001</v>
      </c>
      <c r="AX450" s="12">
        <f t="shared" si="138"/>
        <v>192288.04</v>
      </c>
      <c r="AY450" s="21">
        <f t="shared" si="139"/>
        <v>10770186937.41</v>
      </c>
    </row>
    <row r="451" spans="1:51">
      <c r="A451" s="5" t="s">
        <v>949</v>
      </c>
      <c r="B451" s="5" t="s">
        <v>950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40"/>
        <v>12897871559.72</v>
      </c>
      <c r="AF451" s="9">
        <f t="shared" si="141"/>
        <v>11842912249.53</v>
      </c>
      <c r="AG451" s="9">
        <f t="shared" si="142"/>
        <v>1206994489.8</v>
      </c>
      <c r="AH451" s="9">
        <f t="shared" si="143"/>
        <v>1206065318.9</v>
      </c>
      <c r="AI451" s="9">
        <f t="shared" si="144"/>
        <v>1045275790.77</v>
      </c>
      <c r="AJ451" s="12">
        <f t="shared" si="145"/>
        <v>2317510579.13</v>
      </c>
      <c r="AK451" s="16">
        <f t="shared" si="146"/>
        <v>0.179681629515336</v>
      </c>
      <c r="AL451" s="9">
        <f t="shared" si="147"/>
        <v>1229581325.24</v>
      </c>
      <c r="AM451" s="16">
        <f t="shared" si="148"/>
        <v>0.00404058395206498</v>
      </c>
      <c r="AN451" s="16">
        <f t="shared" si="149"/>
        <v>0.0142731291327882</v>
      </c>
      <c r="AO451" s="16">
        <f t="shared" si="150"/>
        <v>0.0421095797717644</v>
      </c>
      <c r="AP451" s="16">
        <f t="shared" si="151"/>
        <v>0.0340423550953342</v>
      </c>
      <c r="AQ451" s="12">
        <f t="shared" si="152"/>
        <v>1087929253.89</v>
      </c>
      <c r="AR451" s="12">
        <f t="shared" si="153"/>
        <v>882994250.909999</v>
      </c>
      <c r="AS451" s="12">
        <f>AR451-VLOOKUP(A451,[1]选股结果!$A$2:$BJ$3005,48,FALSE)*0.08</f>
        <v>30989460.8555989</v>
      </c>
      <c r="AT451" s="12">
        <f t="shared" ref="AT451:AT514" si="154">AQ451-AD451</f>
        <v>927139725.759999</v>
      </c>
      <c r="AU451" s="12">
        <f t="shared" ref="AU451:AU514" si="155">AQ451-S451</f>
        <v>1043783779.04</v>
      </c>
      <c r="AV451" s="12">
        <f t="shared" ref="AV451:AV514" si="156">AJ451-O451-P451-Q451-R451-X451-Y451+Z451-H451</f>
        <v>1012486912.71</v>
      </c>
      <c r="AW451" s="12">
        <f t="shared" ref="AW451:AW514" si="157">AG451</f>
        <v>1206994489.8</v>
      </c>
      <c r="AX451" s="12">
        <f t="shared" ref="AX451:AX514" si="158">T451-U451+V451+W451+AA451</f>
        <v>74378963.81</v>
      </c>
      <c r="AY451" s="21">
        <f t="shared" ref="AY451:AY514" si="159">AF451-S451</f>
        <v>11798766774.68</v>
      </c>
    </row>
    <row r="452" spans="1:51">
      <c r="A452" s="5" t="s">
        <v>951</v>
      </c>
      <c r="B452" s="5" t="s">
        <v>952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40"/>
        <v>12891824753.87</v>
      </c>
      <c r="AF452" s="9">
        <f t="shared" si="141"/>
        <v>12043448358.56</v>
      </c>
      <c r="AG452" s="9">
        <f t="shared" si="142"/>
        <v>821637681.02</v>
      </c>
      <c r="AH452" s="9">
        <f t="shared" si="143"/>
        <v>822372265.26</v>
      </c>
      <c r="AI452" s="9">
        <f t="shared" si="144"/>
        <v>672912418.82</v>
      </c>
      <c r="AJ452" s="12">
        <f t="shared" si="145"/>
        <v>2456524614.09</v>
      </c>
      <c r="AK452" s="16">
        <f t="shared" si="146"/>
        <v>0.190549023198021</v>
      </c>
      <c r="AL452" s="9">
        <f t="shared" si="147"/>
        <v>1153104652.29</v>
      </c>
      <c r="AM452" s="16">
        <f t="shared" si="148"/>
        <v>0.00464536188424547</v>
      </c>
      <c r="AN452" s="16">
        <f t="shared" si="149"/>
        <v>0.00350091681214108</v>
      </c>
      <c r="AO452" s="16">
        <f t="shared" si="150"/>
        <v>0.0342705773406804</v>
      </c>
      <c r="AP452" s="16">
        <f t="shared" si="151"/>
        <v>0.0453647708431996</v>
      </c>
      <c r="AQ452" s="12">
        <f t="shared" si="152"/>
        <v>1303419961.8</v>
      </c>
      <c r="AR452" s="12">
        <f t="shared" si="153"/>
        <v>677477246.93</v>
      </c>
      <c r="AS452" s="12">
        <f>AR452-VLOOKUP(A452,[1]选股结果!$A$2:$BJ$3005,48,FALSE)*0.08</f>
        <v>-440736913.1388</v>
      </c>
      <c r="AT452" s="12">
        <f t="shared" si="154"/>
        <v>1153960115.36</v>
      </c>
      <c r="AU452" s="12">
        <f t="shared" si="155"/>
        <v>826937093.37</v>
      </c>
      <c r="AV452" s="12">
        <f t="shared" si="156"/>
        <v>826154996.94</v>
      </c>
      <c r="AW452" s="12">
        <f t="shared" si="157"/>
        <v>821637681.02</v>
      </c>
      <c r="AX452" s="12">
        <f t="shared" si="158"/>
        <v>33204448.15</v>
      </c>
      <c r="AY452" s="21">
        <f t="shared" si="159"/>
        <v>11566965490.13</v>
      </c>
    </row>
    <row r="453" spans="1:51">
      <c r="A453" s="5" t="s">
        <v>953</v>
      </c>
      <c r="B453" s="5" t="s">
        <v>954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40"/>
        <v>12879074190.59</v>
      </c>
      <c r="AF453" s="9">
        <f t="shared" si="141"/>
        <v>12188554252.16</v>
      </c>
      <c r="AG453" s="9">
        <f t="shared" si="142"/>
        <v>624734181.03</v>
      </c>
      <c r="AH453" s="9">
        <f t="shared" si="143"/>
        <v>626747232</v>
      </c>
      <c r="AI453" s="9">
        <f t="shared" si="144"/>
        <v>530776664.13</v>
      </c>
      <c r="AJ453" s="12">
        <f t="shared" si="145"/>
        <v>1538654639.91</v>
      </c>
      <c r="AK453" s="16">
        <f t="shared" si="146"/>
        <v>0.11946935137886</v>
      </c>
      <c r="AL453" s="9">
        <f t="shared" si="147"/>
        <v>706115660.94</v>
      </c>
      <c r="AM453" s="16">
        <f t="shared" si="148"/>
        <v>0.00293750188174565</v>
      </c>
      <c r="AN453" s="16">
        <f t="shared" si="149"/>
        <v>0.0298687394013977</v>
      </c>
      <c r="AO453" s="16">
        <f t="shared" si="150"/>
        <v>0.0215962378354199</v>
      </c>
      <c r="AP453" s="16">
        <f t="shared" si="151"/>
        <v>0.000580410290318978</v>
      </c>
      <c r="AQ453" s="12">
        <f t="shared" si="152"/>
        <v>832538978.97</v>
      </c>
      <c r="AR453" s="12">
        <f t="shared" si="153"/>
        <v>596562421.53</v>
      </c>
      <c r="AS453" s="12">
        <f>AR453-VLOOKUP(A453,[1]选股结果!$A$2:$BJ$3005,48,FALSE)*0.08</f>
        <v>166239082.7292</v>
      </c>
      <c r="AT453" s="12">
        <f t="shared" si="154"/>
        <v>736568411.1</v>
      </c>
      <c r="AU453" s="12">
        <f t="shared" si="155"/>
        <v>692532989.4</v>
      </c>
      <c r="AV453" s="12">
        <f t="shared" si="156"/>
        <v>649918705.38</v>
      </c>
      <c r="AW453" s="12">
        <f t="shared" si="157"/>
        <v>624734181.03</v>
      </c>
      <c r="AX453" s="12">
        <f t="shared" si="158"/>
        <v>719127.92</v>
      </c>
      <c r="AY453" s="21">
        <f t="shared" si="159"/>
        <v>12048548262.59</v>
      </c>
    </row>
    <row r="454" spans="1:51">
      <c r="A454" s="5" t="s">
        <v>955</v>
      </c>
      <c r="B454" s="5" t="s">
        <v>956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40"/>
        <v>12864212728.99</v>
      </c>
      <c r="AF454" s="9">
        <f t="shared" si="141"/>
        <v>12461493731.4</v>
      </c>
      <c r="AG454" s="9">
        <f t="shared" si="142"/>
        <v>280246655.31</v>
      </c>
      <c r="AH454" s="9">
        <f t="shared" si="143"/>
        <v>290062747.65</v>
      </c>
      <c r="AI454" s="9">
        <f t="shared" si="144"/>
        <v>232846466.86</v>
      </c>
      <c r="AJ454" s="12">
        <f t="shared" si="145"/>
        <v>1378350975.49</v>
      </c>
      <c r="AK454" s="16">
        <f t="shared" si="146"/>
        <v>0.107146158457395</v>
      </c>
      <c r="AL454" s="9">
        <f t="shared" si="147"/>
        <v>715701834.12</v>
      </c>
      <c r="AM454" s="16">
        <f t="shared" si="148"/>
        <v>0.0032918388977329</v>
      </c>
      <c r="AN454" s="16">
        <f t="shared" si="149"/>
        <v>0.010696624506209</v>
      </c>
      <c r="AO454" s="16">
        <f t="shared" si="150"/>
        <v>0.00837019233111313</v>
      </c>
      <c r="AP454" s="16">
        <f t="shared" si="151"/>
        <v>0.033988626606327</v>
      </c>
      <c r="AQ454" s="12">
        <f t="shared" si="152"/>
        <v>662649141.37</v>
      </c>
      <c r="AR454" s="12">
        <f t="shared" si="153"/>
        <v>354664309.42</v>
      </c>
      <c r="AS454" s="12">
        <f>AR454-VLOOKUP(A454,[1]选股结果!$A$2:$BJ$3005,48,FALSE)*0.08</f>
        <v>-24238322.4096</v>
      </c>
      <c r="AT454" s="12">
        <f t="shared" si="154"/>
        <v>605432860.58</v>
      </c>
      <c r="AU454" s="12">
        <f t="shared" si="155"/>
        <v>411880590.21</v>
      </c>
      <c r="AV454" s="12">
        <f t="shared" si="156"/>
        <v>404603380.81</v>
      </c>
      <c r="AW454" s="12">
        <f t="shared" si="157"/>
        <v>280246655.31</v>
      </c>
      <c r="AX454" s="12">
        <f t="shared" si="158"/>
        <v>-75107657.25</v>
      </c>
      <c r="AY454" s="21">
        <f t="shared" si="159"/>
        <v>12210725180.24</v>
      </c>
    </row>
    <row r="455" spans="1:51">
      <c r="A455" s="5" t="s">
        <v>957</v>
      </c>
      <c r="B455" s="5" t="s">
        <v>958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40"/>
        <v>12838932629.96</v>
      </c>
      <c r="AF455" s="9">
        <f t="shared" si="141"/>
        <v>12617900617.53</v>
      </c>
      <c r="AG455" s="9">
        <f t="shared" si="142"/>
        <v>237031644.639998</v>
      </c>
      <c r="AH455" s="9">
        <f t="shared" si="143"/>
        <v>244318693.389998</v>
      </c>
      <c r="AI455" s="9">
        <f t="shared" si="144"/>
        <v>172732392.889998</v>
      </c>
      <c r="AJ455" s="12">
        <f t="shared" si="145"/>
        <v>567564388.75</v>
      </c>
      <c r="AK455" s="16">
        <f t="shared" si="146"/>
        <v>0.0442065088359116</v>
      </c>
      <c r="AL455" s="9">
        <f t="shared" si="147"/>
        <v>231703908.13</v>
      </c>
      <c r="AM455" s="16">
        <f t="shared" si="148"/>
        <v>0.00156858998255081</v>
      </c>
      <c r="AN455" s="16">
        <f t="shared" si="149"/>
        <v>0.000894401920390463</v>
      </c>
      <c r="AO455" s="16">
        <f t="shared" si="150"/>
        <v>0.012263593421511</v>
      </c>
      <c r="AP455" s="16">
        <f t="shared" si="151"/>
        <v>0.00377849143135126</v>
      </c>
      <c r="AQ455" s="12">
        <f t="shared" si="152"/>
        <v>335860480.62</v>
      </c>
      <c r="AR455" s="12">
        <f t="shared" si="153"/>
        <v>155327237.58</v>
      </c>
      <c r="AS455" s="12">
        <f>AR455-VLOOKUP(A455,[1]选股结果!$A$2:$BJ$3005,48,FALSE)*0.08</f>
        <v>135747554.24</v>
      </c>
      <c r="AT455" s="12">
        <f t="shared" si="154"/>
        <v>264274180.12</v>
      </c>
      <c r="AU455" s="12">
        <f t="shared" si="155"/>
        <v>226913538.08</v>
      </c>
      <c r="AV455" s="12">
        <f t="shared" si="156"/>
        <v>228146599.08</v>
      </c>
      <c r="AW455" s="12">
        <f t="shared" si="157"/>
        <v>237031644.639998</v>
      </c>
      <c r="AX455" s="12">
        <f t="shared" si="158"/>
        <v>14303754.98</v>
      </c>
      <c r="AY455" s="21">
        <f t="shared" si="159"/>
        <v>12508953674.99</v>
      </c>
    </row>
    <row r="456" spans="1:51">
      <c r="A456" s="5" t="s">
        <v>959</v>
      </c>
      <c r="B456" s="5" t="s">
        <v>960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40"/>
        <v>12823874291.44</v>
      </c>
      <c r="AF456" s="9">
        <f t="shared" si="141"/>
        <v>12666469876.45</v>
      </c>
      <c r="AG456" s="9">
        <f t="shared" si="142"/>
        <v>619854820.600002</v>
      </c>
      <c r="AH456" s="9">
        <f t="shared" si="143"/>
        <v>621819826.740002</v>
      </c>
      <c r="AI456" s="9">
        <f t="shared" si="144"/>
        <v>454851192.350002</v>
      </c>
      <c r="AJ456" s="12">
        <f t="shared" si="145"/>
        <v>1341673253.13</v>
      </c>
      <c r="AK456" s="16">
        <f t="shared" si="146"/>
        <v>0.104623082123128</v>
      </c>
      <c r="AL456" s="9">
        <f t="shared" si="147"/>
        <v>516948557.38</v>
      </c>
      <c r="AM456" s="16">
        <f t="shared" si="148"/>
        <v>0.0025579446713616</v>
      </c>
      <c r="AN456" s="16">
        <f t="shared" si="149"/>
        <v>0.00918200579044961</v>
      </c>
      <c r="AO456" s="16">
        <f t="shared" si="150"/>
        <v>0.0283381094419004</v>
      </c>
      <c r="AP456" s="16">
        <f t="shared" si="151"/>
        <v>0.000510039960729024</v>
      </c>
      <c r="AQ456" s="12">
        <f t="shared" si="152"/>
        <v>824724695.750001</v>
      </c>
      <c r="AR456" s="12">
        <f t="shared" si="153"/>
        <v>-6016086.38999879</v>
      </c>
      <c r="AS456" s="12">
        <f>AR456-VLOOKUP(A456,[1]选股结果!$A$2:$BJ$3005,48,FALSE)*0.08</f>
        <v>-900422501.292399</v>
      </c>
      <c r="AT456" s="12">
        <f t="shared" si="154"/>
        <v>657756061.360001</v>
      </c>
      <c r="AU456" s="12">
        <f t="shared" si="155"/>
        <v>160952548.000001</v>
      </c>
      <c r="AV456" s="12">
        <f t="shared" si="156"/>
        <v>95778582.680001</v>
      </c>
      <c r="AW456" s="12">
        <f t="shared" si="157"/>
        <v>619854820.600002</v>
      </c>
      <c r="AX456" s="12">
        <f t="shared" si="158"/>
        <v>343302235.5</v>
      </c>
      <c r="AY456" s="21">
        <f t="shared" si="159"/>
        <v>12002697728.7</v>
      </c>
    </row>
    <row r="457" spans="1:51">
      <c r="A457" s="5" t="s">
        <v>961</v>
      </c>
      <c r="B457" s="5" t="s">
        <v>962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40"/>
        <v>12795541598.1</v>
      </c>
      <c r="AF457" s="9">
        <f t="shared" si="141"/>
        <v>12976145998.98</v>
      </c>
      <c r="AG457" s="9">
        <f t="shared" si="142"/>
        <v>-172594563.689999</v>
      </c>
      <c r="AH457" s="9">
        <f t="shared" si="143"/>
        <v>-166698853.089999</v>
      </c>
      <c r="AI457" s="9">
        <f t="shared" si="144"/>
        <v>-166264016.059999</v>
      </c>
      <c r="AJ457" s="12">
        <f t="shared" si="145"/>
        <v>346764653.550001</v>
      </c>
      <c r="AK457" s="16">
        <f t="shared" si="146"/>
        <v>0.0271004279804375</v>
      </c>
      <c r="AL457" s="9">
        <f t="shared" si="147"/>
        <v>444644065.44</v>
      </c>
      <c r="AM457" s="16">
        <f t="shared" si="148"/>
        <v>0.00175965993056076</v>
      </c>
      <c r="AN457" s="16">
        <f t="shared" si="149"/>
        <v>0.00529310981256604</v>
      </c>
      <c r="AO457" s="16">
        <f t="shared" si="150"/>
        <v>0.0145190854287548</v>
      </c>
      <c r="AP457" s="16">
        <f t="shared" si="151"/>
        <v>0.0124652793707211</v>
      </c>
      <c r="AQ457" s="12">
        <f t="shared" si="152"/>
        <v>-97879411.8899989</v>
      </c>
      <c r="AR457" s="12">
        <f t="shared" si="153"/>
        <v>-189290058.369999</v>
      </c>
      <c r="AS457" s="12">
        <f>AR457-VLOOKUP(A457,[1]选股结果!$A$2:$BJ$3005,48,FALSE)*0.08</f>
        <v>-350240579.866799</v>
      </c>
      <c r="AT457" s="12">
        <f t="shared" si="154"/>
        <v>-97444574.8599989</v>
      </c>
      <c r="AU457" s="12">
        <f t="shared" si="155"/>
        <v>-189724895.399999</v>
      </c>
      <c r="AV457" s="12">
        <f t="shared" si="156"/>
        <v>-185644181.109999</v>
      </c>
      <c r="AW457" s="12">
        <f t="shared" si="157"/>
        <v>-172594563.689999</v>
      </c>
      <c r="AX457" s="12">
        <f t="shared" si="158"/>
        <v>12867264.97</v>
      </c>
      <c r="AY457" s="21">
        <f t="shared" si="159"/>
        <v>12884300515.47</v>
      </c>
    </row>
    <row r="458" spans="1:51">
      <c r="A458" s="5" t="s">
        <v>963</v>
      </c>
      <c r="B458" s="5" t="s">
        <v>964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40"/>
        <v>12727421640.52</v>
      </c>
      <c r="AF458" s="9">
        <f t="shared" si="141"/>
        <v>11993768022.23</v>
      </c>
      <c r="AG458" s="9">
        <f t="shared" si="142"/>
        <v>595636820.060001</v>
      </c>
      <c r="AH458" s="9">
        <f t="shared" si="143"/>
        <v>624413851.250001</v>
      </c>
      <c r="AI458" s="9">
        <f t="shared" si="144"/>
        <v>514680539.470001</v>
      </c>
      <c r="AJ458" s="12">
        <f t="shared" si="145"/>
        <v>2386593959.04</v>
      </c>
      <c r="AK458" s="16">
        <f t="shared" si="146"/>
        <v>0.187515902784414</v>
      </c>
      <c r="AL458" s="9">
        <f t="shared" si="147"/>
        <v>1121618672.94</v>
      </c>
      <c r="AM458" s="16">
        <f t="shared" si="148"/>
        <v>0.0290584605370935</v>
      </c>
      <c r="AN458" s="16">
        <f t="shared" si="149"/>
        <v>0.0323831155037589</v>
      </c>
      <c r="AO458" s="16">
        <f t="shared" si="150"/>
        <v>0.0289456002955952</v>
      </c>
      <c r="AP458" s="16">
        <f t="shared" si="151"/>
        <v>0</v>
      </c>
      <c r="AQ458" s="12">
        <f t="shared" si="152"/>
        <v>1264975286.1</v>
      </c>
      <c r="AR458" s="12">
        <f t="shared" si="153"/>
        <v>652697337.700001</v>
      </c>
      <c r="AS458" s="12">
        <f>AR458-VLOOKUP(A458,[1]选股结果!$A$2:$BJ$3005,48,FALSE)*0.08</f>
        <v>-1389939775.3832</v>
      </c>
      <c r="AT458" s="12">
        <f t="shared" si="154"/>
        <v>1155241974.32</v>
      </c>
      <c r="AU458" s="12">
        <f t="shared" si="155"/>
        <v>762430649.480001</v>
      </c>
      <c r="AV458" s="12">
        <f t="shared" si="156"/>
        <v>616352190.080001</v>
      </c>
      <c r="AW458" s="12">
        <f t="shared" si="157"/>
        <v>595636820.060001</v>
      </c>
      <c r="AX458" s="12">
        <f t="shared" si="158"/>
        <v>-526067787.52</v>
      </c>
      <c r="AY458" s="21">
        <f t="shared" si="159"/>
        <v>11491223385.61</v>
      </c>
    </row>
    <row r="459" spans="1:51">
      <c r="A459" s="5" t="s">
        <v>965</v>
      </c>
      <c r="B459" s="5" t="s">
        <v>966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60">C459</f>
        <v>12718744861.48</v>
      </c>
      <c r="AF459" s="9">
        <f t="shared" ref="AF459:AF522" si="161">(G459+O459+P459+Q459+R459)+S459</f>
        <v>12326756680.87</v>
      </c>
      <c r="AG459" s="9">
        <f t="shared" ref="AG459:AG522" si="162">AE459-AF459+T459+V459+W459-X459-Y459+Z459+AA459</f>
        <v>272750382.160001</v>
      </c>
      <c r="AH459" s="9">
        <f t="shared" ref="AH459:AH522" si="163">AG459+AB459-AC459</f>
        <v>277894637.300001</v>
      </c>
      <c r="AI459" s="9">
        <f t="shared" ref="AI459:AI522" si="164">AH459-AD459</f>
        <v>79557280.390001</v>
      </c>
      <c r="AJ459" s="12">
        <f t="shared" si="145"/>
        <v>1804098279.23</v>
      </c>
      <c r="AK459" s="16">
        <f t="shared" si="146"/>
        <v>0.141845622258993</v>
      </c>
      <c r="AL459" s="9">
        <f t="shared" si="147"/>
        <v>1182887751.32</v>
      </c>
      <c r="AM459" s="16">
        <f t="shared" si="148"/>
        <v>0.0211163787044273</v>
      </c>
      <c r="AN459" s="16">
        <f t="shared" si="149"/>
        <v>0.0342717740498238</v>
      </c>
      <c r="AO459" s="16">
        <f t="shared" si="150"/>
        <v>0.033144690958204</v>
      </c>
      <c r="AP459" s="16">
        <f t="shared" si="151"/>
        <v>0</v>
      </c>
      <c r="AQ459" s="12">
        <f t="shared" si="152"/>
        <v>621210527.91</v>
      </c>
      <c r="AR459" s="12">
        <f t="shared" si="153"/>
        <v>136789723.42</v>
      </c>
      <c r="AS459" s="12">
        <f>AR459-VLOOKUP(A459,[1]选股结果!$A$2:$BJ$3005,48,FALSE)*0.08</f>
        <v>-918319262.0664</v>
      </c>
      <c r="AT459" s="12">
        <f t="shared" si="154"/>
        <v>422873171</v>
      </c>
      <c r="AU459" s="12">
        <f t="shared" si="155"/>
        <v>335127080.33</v>
      </c>
      <c r="AV459" s="12">
        <f t="shared" si="156"/>
        <v>132872691.6</v>
      </c>
      <c r="AW459" s="12">
        <f t="shared" si="157"/>
        <v>272750382.160001</v>
      </c>
      <c r="AX459" s="12">
        <f t="shared" si="158"/>
        <v>-962221.969999999</v>
      </c>
      <c r="AY459" s="21">
        <f t="shared" si="159"/>
        <v>12040673233.29</v>
      </c>
    </row>
    <row r="460" spans="1:51">
      <c r="A460" s="5" t="s">
        <v>967</v>
      </c>
      <c r="B460" s="5" t="s">
        <v>968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60"/>
        <v>12715146203.86</v>
      </c>
      <c r="AF460" s="9">
        <f t="shared" si="161"/>
        <v>12366525635.08</v>
      </c>
      <c r="AG460" s="9">
        <f t="shared" si="162"/>
        <v>450061972.319999</v>
      </c>
      <c r="AH460" s="9">
        <f t="shared" si="163"/>
        <v>465280021.019999</v>
      </c>
      <c r="AI460" s="9">
        <f t="shared" si="164"/>
        <v>433242131.309999</v>
      </c>
      <c r="AJ460" s="12">
        <f t="shared" si="145"/>
        <v>1045093323.38</v>
      </c>
      <c r="AK460" s="16">
        <f t="shared" si="146"/>
        <v>0.0821927885550177</v>
      </c>
      <c r="AL460" s="9">
        <f t="shared" si="147"/>
        <v>466074812.02</v>
      </c>
      <c r="AM460" s="16">
        <f t="shared" si="148"/>
        <v>0.00356971760782592</v>
      </c>
      <c r="AN460" s="16">
        <f t="shared" si="149"/>
        <v>0.00673086702723236</v>
      </c>
      <c r="AO460" s="16">
        <f t="shared" si="150"/>
        <v>0.021531655428145</v>
      </c>
      <c r="AP460" s="16">
        <f t="shared" si="151"/>
        <v>0.00690720877384313</v>
      </c>
      <c r="AQ460" s="12">
        <f t="shared" si="152"/>
        <v>579018511.360001</v>
      </c>
      <c r="AR460" s="12">
        <f t="shared" si="153"/>
        <v>343085622.870001</v>
      </c>
      <c r="AS460" s="12">
        <f>AR460-VLOOKUP(A460,[1]选股结果!$A$2:$BJ$3005,48,FALSE)*0.08</f>
        <v>-231359699.256399</v>
      </c>
      <c r="AT460" s="12">
        <f t="shared" si="154"/>
        <v>546980621.650001</v>
      </c>
      <c r="AU460" s="12">
        <f t="shared" si="155"/>
        <v>375123512.580001</v>
      </c>
      <c r="AV460" s="12">
        <f t="shared" si="156"/>
        <v>401651361.240001</v>
      </c>
      <c r="AW460" s="12">
        <f t="shared" si="157"/>
        <v>450061972.319999</v>
      </c>
      <c r="AX460" s="12">
        <f t="shared" si="158"/>
        <v>38053187.54</v>
      </c>
      <c r="AY460" s="21">
        <f t="shared" si="159"/>
        <v>12162630636.3</v>
      </c>
    </row>
    <row r="461" spans="1:51">
      <c r="A461" s="5" t="s">
        <v>969</v>
      </c>
      <c r="B461" s="5" t="s">
        <v>970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60"/>
        <v>12686040762</v>
      </c>
      <c r="AF461" s="9">
        <f t="shared" si="161"/>
        <v>11979667302</v>
      </c>
      <c r="AG461" s="9">
        <f t="shared" si="162"/>
        <v>788103600</v>
      </c>
      <c r="AH461" s="9">
        <f t="shared" si="163"/>
        <v>759585768</v>
      </c>
      <c r="AI461" s="9">
        <f t="shared" si="164"/>
        <v>603269456</v>
      </c>
      <c r="AJ461" s="12">
        <f t="shared" si="145"/>
        <v>7081956499</v>
      </c>
      <c r="AK461" s="16">
        <f t="shared" si="146"/>
        <v>0.558247969706469</v>
      </c>
      <c r="AL461" s="9">
        <f t="shared" si="147"/>
        <v>6055479047</v>
      </c>
      <c r="AM461" s="16">
        <f t="shared" si="148"/>
        <v>0.012757566528147</v>
      </c>
      <c r="AN461" s="16">
        <f t="shared" si="149"/>
        <v>0.296917999529284</v>
      </c>
      <c r="AO461" s="16">
        <f t="shared" si="150"/>
        <v>0.0693470690741582</v>
      </c>
      <c r="AP461" s="16">
        <f t="shared" si="151"/>
        <v>0.093743446226521</v>
      </c>
      <c r="AQ461" s="12">
        <f t="shared" si="152"/>
        <v>1026477452</v>
      </c>
      <c r="AR461" s="12">
        <f t="shared" si="153"/>
        <v>492107880</v>
      </c>
      <c r="AS461" s="12">
        <f>AR461-VLOOKUP(A461,[1]选股结果!$A$2:$BJ$3005,48,FALSE)*0.08</f>
        <v>-601793313.2</v>
      </c>
      <c r="AT461" s="12">
        <f t="shared" si="154"/>
        <v>870161140</v>
      </c>
      <c r="AU461" s="12">
        <f t="shared" si="155"/>
        <v>648424192</v>
      </c>
      <c r="AV461" s="12">
        <f t="shared" si="156"/>
        <v>639913060</v>
      </c>
      <c r="AW461" s="12">
        <f t="shared" si="157"/>
        <v>788103600</v>
      </c>
      <c r="AX461" s="12">
        <f t="shared" si="158"/>
        <v>7098894</v>
      </c>
      <c r="AY461" s="21">
        <f t="shared" si="159"/>
        <v>11601614042</v>
      </c>
    </row>
    <row r="462" spans="1:51">
      <c r="A462" s="5" t="s">
        <v>971</v>
      </c>
      <c r="B462" s="5" t="s">
        <v>972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60"/>
        <v>12667873687.59</v>
      </c>
      <c r="AF462" s="9">
        <f t="shared" si="161"/>
        <v>12483135123.93</v>
      </c>
      <c r="AG462" s="9">
        <f t="shared" si="162"/>
        <v>169321448.52</v>
      </c>
      <c r="AH462" s="9">
        <f t="shared" si="163"/>
        <v>183451633.78</v>
      </c>
      <c r="AI462" s="9">
        <f t="shared" si="164"/>
        <v>190464030.78</v>
      </c>
      <c r="AJ462" s="12">
        <f t="shared" si="145"/>
        <v>1166495258.36</v>
      </c>
      <c r="AK462" s="16">
        <f t="shared" si="146"/>
        <v>0.0920829562346166</v>
      </c>
      <c r="AL462" s="9">
        <f t="shared" si="147"/>
        <v>884114437.9</v>
      </c>
      <c r="AM462" s="16">
        <f t="shared" si="148"/>
        <v>0.00325506806405841</v>
      </c>
      <c r="AN462" s="16">
        <f t="shared" si="149"/>
        <v>0.0240194980242092</v>
      </c>
      <c r="AO462" s="16">
        <f t="shared" si="150"/>
        <v>0.0262569941272661</v>
      </c>
      <c r="AP462" s="16">
        <f t="shared" si="151"/>
        <v>0.0173757321456112</v>
      </c>
      <c r="AQ462" s="12">
        <f t="shared" si="152"/>
        <v>282380820.460001</v>
      </c>
      <c r="AR462" s="12">
        <f t="shared" si="153"/>
        <v>205881145.920001</v>
      </c>
      <c r="AS462" s="12">
        <f>AR462-VLOOKUP(A462,[1]选股结果!$A$2:$BJ$3005,48,FALSE)*0.08</f>
        <v>-66914650.395999</v>
      </c>
      <c r="AT462" s="12">
        <f t="shared" si="154"/>
        <v>289393217.460001</v>
      </c>
      <c r="AU462" s="12">
        <f t="shared" si="155"/>
        <v>198868748.920001</v>
      </c>
      <c r="AV462" s="12">
        <f t="shared" si="156"/>
        <v>162710633.510001</v>
      </c>
      <c r="AW462" s="12">
        <f t="shared" si="157"/>
        <v>169321448.52</v>
      </c>
      <c r="AX462" s="12">
        <f t="shared" si="158"/>
        <v>87878.34</v>
      </c>
      <c r="AY462" s="21">
        <f t="shared" si="159"/>
        <v>12399623052.39</v>
      </c>
    </row>
    <row r="463" spans="1:51">
      <c r="A463" s="5" t="s">
        <v>973</v>
      </c>
      <c r="B463" s="5" t="s">
        <v>974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60"/>
        <v>12622653895.44</v>
      </c>
      <c r="AF463" s="9">
        <f t="shared" si="161"/>
        <v>12396546885.87</v>
      </c>
      <c r="AG463" s="9">
        <f t="shared" si="162"/>
        <v>287639665.690002</v>
      </c>
      <c r="AH463" s="9">
        <f t="shared" si="163"/>
        <v>270212522.330002</v>
      </c>
      <c r="AI463" s="9">
        <f t="shared" si="164"/>
        <v>241753757.080002</v>
      </c>
      <c r="AJ463" s="12">
        <f t="shared" si="145"/>
        <v>1593794070.58</v>
      </c>
      <c r="AK463" s="16">
        <f t="shared" si="146"/>
        <v>0.126264578256064</v>
      </c>
      <c r="AL463" s="9">
        <f t="shared" si="147"/>
        <v>1403680658.13</v>
      </c>
      <c r="AM463" s="16">
        <f t="shared" si="148"/>
        <v>0.00357479208443646</v>
      </c>
      <c r="AN463" s="16">
        <f t="shared" si="149"/>
        <v>0.0348701359180107</v>
      </c>
      <c r="AO463" s="16">
        <f t="shared" si="150"/>
        <v>0.0395573205552583</v>
      </c>
      <c r="AP463" s="16">
        <f t="shared" si="151"/>
        <v>0.0299814853670919</v>
      </c>
      <c r="AQ463" s="12">
        <f t="shared" si="152"/>
        <v>190113412.45</v>
      </c>
      <c r="AR463" s="12">
        <f t="shared" si="153"/>
        <v>157008885.86</v>
      </c>
      <c r="AS463" s="12">
        <f>AR463-VLOOKUP(A463,[1]选股结果!$A$2:$BJ$3005,48,FALSE)*0.08</f>
        <v>-842491828.22</v>
      </c>
      <c r="AT463" s="12">
        <f t="shared" si="154"/>
        <v>161654647.2</v>
      </c>
      <c r="AU463" s="12">
        <f t="shared" si="155"/>
        <v>185467651.11</v>
      </c>
      <c r="AV463" s="12">
        <f t="shared" si="156"/>
        <v>178632955.03</v>
      </c>
      <c r="AW463" s="12">
        <f t="shared" si="157"/>
        <v>287639665.690002</v>
      </c>
      <c r="AX463" s="12">
        <f t="shared" si="158"/>
        <v>29717968.14</v>
      </c>
      <c r="AY463" s="21">
        <f t="shared" si="159"/>
        <v>12391901124.53</v>
      </c>
    </row>
    <row r="464" spans="1:51">
      <c r="A464" s="5" t="s">
        <v>975</v>
      </c>
      <c r="B464" s="5" t="s">
        <v>976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60"/>
        <v>12622087641.27</v>
      </c>
      <c r="AF464" s="9">
        <f t="shared" si="161"/>
        <v>12057336302.77</v>
      </c>
      <c r="AG464" s="9">
        <f t="shared" si="162"/>
        <v>560675094.12</v>
      </c>
      <c r="AH464" s="9">
        <f t="shared" si="163"/>
        <v>561760673.77</v>
      </c>
      <c r="AI464" s="9">
        <f t="shared" si="164"/>
        <v>466682647.33</v>
      </c>
      <c r="AJ464" s="12">
        <f t="shared" si="145"/>
        <v>1184989082.07</v>
      </c>
      <c r="AK464" s="16">
        <f t="shared" si="146"/>
        <v>0.0938821782694237</v>
      </c>
      <c r="AL464" s="9">
        <f t="shared" si="147"/>
        <v>603959381.05</v>
      </c>
      <c r="AM464" s="16">
        <f t="shared" si="148"/>
        <v>0.00341192771623529</v>
      </c>
      <c r="AN464" s="16">
        <f t="shared" si="149"/>
        <v>0.00771980080310992</v>
      </c>
      <c r="AO464" s="16">
        <f t="shared" si="150"/>
        <v>0.0150121570745911</v>
      </c>
      <c r="AP464" s="16">
        <f t="shared" si="151"/>
        <v>0.0215652732999572</v>
      </c>
      <c r="AQ464" s="12">
        <f t="shared" si="152"/>
        <v>581029701.02</v>
      </c>
      <c r="AR464" s="12">
        <f t="shared" si="153"/>
        <v>467903115.86</v>
      </c>
      <c r="AS464" s="12">
        <f>AR464-VLOOKUP(A464,[1]选股结果!$A$2:$BJ$3005,48,FALSE)*0.08</f>
        <v>217847409.3216</v>
      </c>
      <c r="AT464" s="12">
        <f t="shared" si="154"/>
        <v>485951674.58</v>
      </c>
      <c r="AU464" s="12">
        <f t="shared" si="155"/>
        <v>562981142.3</v>
      </c>
      <c r="AV464" s="12">
        <f t="shared" si="156"/>
        <v>472334871.8</v>
      </c>
      <c r="AW464" s="12">
        <f t="shared" si="157"/>
        <v>560675094.12</v>
      </c>
      <c r="AX464" s="12">
        <f t="shared" si="158"/>
        <v>4380775.17</v>
      </c>
      <c r="AY464" s="21">
        <f t="shared" si="159"/>
        <v>12039287744.05</v>
      </c>
    </row>
    <row r="465" spans="1:51">
      <c r="A465" s="5" t="s">
        <v>977</v>
      </c>
      <c r="B465" s="5" t="s">
        <v>978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60"/>
        <v>12606230873.22</v>
      </c>
      <c r="AF465" s="9">
        <f t="shared" si="161"/>
        <v>12068823182.7</v>
      </c>
      <c r="AG465" s="9">
        <f t="shared" si="162"/>
        <v>568162220.38</v>
      </c>
      <c r="AH465" s="9">
        <f t="shared" si="163"/>
        <v>550540923.03</v>
      </c>
      <c r="AI465" s="9">
        <f t="shared" si="164"/>
        <v>466199765.37</v>
      </c>
      <c r="AJ465" s="12">
        <f t="shared" si="145"/>
        <v>1390653179.3</v>
      </c>
      <c r="AK465" s="16">
        <f t="shared" si="146"/>
        <v>0.1103147477851</v>
      </c>
      <c r="AL465" s="9">
        <f t="shared" si="147"/>
        <v>689859249.45</v>
      </c>
      <c r="AM465" s="16">
        <f t="shared" si="148"/>
        <v>0.00447982671013663</v>
      </c>
      <c r="AN465" s="16">
        <f t="shared" si="149"/>
        <v>0.00523740009396921</v>
      </c>
      <c r="AO465" s="16">
        <f t="shared" si="150"/>
        <v>0.0321999279270947</v>
      </c>
      <c r="AP465" s="16">
        <f t="shared" si="151"/>
        <v>0.0114486605077649</v>
      </c>
      <c r="AQ465" s="12">
        <f t="shared" si="152"/>
        <v>700793929.849999</v>
      </c>
      <c r="AR465" s="12">
        <f t="shared" si="153"/>
        <v>435949071.049999</v>
      </c>
      <c r="AS465" s="12">
        <f>AR465-VLOOKUP(A465,[1]选股结果!$A$2:$BJ$3005,48,FALSE)*0.08</f>
        <v>-6411034.50920099</v>
      </c>
      <c r="AT465" s="12">
        <f t="shared" si="154"/>
        <v>616452772.189999</v>
      </c>
      <c r="AU465" s="12">
        <f t="shared" si="155"/>
        <v>520290228.709999</v>
      </c>
      <c r="AV465" s="12">
        <f t="shared" si="156"/>
        <v>578995332.549999</v>
      </c>
      <c r="AW465" s="12">
        <f t="shared" si="157"/>
        <v>568162220.38</v>
      </c>
      <c r="AX465" s="12">
        <f t="shared" si="158"/>
        <v>14184224.48</v>
      </c>
      <c r="AY465" s="21">
        <f t="shared" si="159"/>
        <v>11888319481.56</v>
      </c>
    </row>
    <row r="466" spans="1:51">
      <c r="A466" s="5" t="s">
        <v>979</v>
      </c>
      <c r="B466" s="5" t="s">
        <v>980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60"/>
        <v>12566191878.76</v>
      </c>
      <c r="AF466" s="9">
        <f t="shared" si="161"/>
        <v>9852776127.5</v>
      </c>
      <c r="AG466" s="9">
        <f t="shared" si="162"/>
        <v>3389660704.75</v>
      </c>
      <c r="AH466" s="9">
        <f t="shared" si="163"/>
        <v>3504614552.44</v>
      </c>
      <c r="AI466" s="9">
        <f t="shared" si="164"/>
        <v>2934497947.4</v>
      </c>
      <c r="AJ466" s="12">
        <f t="shared" si="145"/>
        <v>4789271973.12</v>
      </c>
      <c r="AK466" s="16">
        <f t="shared" si="146"/>
        <v>0.381123575012018</v>
      </c>
      <c r="AL466" s="9">
        <f t="shared" si="147"/>
        <v>1969715240.1</v>
      </c>
      <c r="AM466" s="16">
        <f t="shared" si="148"/>
        <v>0.00795177804971256</v>
      </c>
      <c r="AN466" s="16">
        <f t="shared" si="149"/>
        <v>0.0621691454051782</v>
      </c>
      <c r="AO466" s="16">
        <f t="shared" si="150"/>
        <v>0.0528697710945313</v>
      </c>
      <c r="AP466" s="16">
        <f t="shared" si="151"/>
        <v>0.0413847005829197</v>
      </c>
      <c r="AQ466" s="12">
        <f t="shared" si="152"/>
        <v>2819556733.02</v>
      </c>
      <c r="AR466" s="12">
        <f t="shared" si="153"/>
        <v>2239156661.5</v>
      </c>
      <c r="AS466" s="12">
        <f>AR466-VLOOKUP(A466,[1]选股结果!$A$2:$BJ$3005,48,FALSE)*0.08</f>
        <v>-177841693.612</v>
      </c>
      <c r="AT466" s="12">
        <f t="shared" si="154"/>
        <v>2249440127.98</v>
      </c>
      <c r="AU466" s="12">
        <f t="shared" si="155"/>
        <v>2809273266.54</v>
      </c>
      <c r="AV466" s="12">
        <f t="shared" si="156"/>
        <v>2520902219.05</v>
      </c>
      <c r="AW466" s="12">
        <f t="shared" si="157"/>
        <v>3389660704.75</v>
      </c>
      <c r="AX466" s="12">
        <f t="shared" si="158"/>
        <v>690744292.05</v>
      </c>
      <c r="AY466" s="21">
        <f t="shared" si="159"/>
        <v>9842492661.02</v>
      </c>
    </row>
    <row r="467" spans="1:51">
      <c r="A467" s="5" t="s">
        <v>981</v>
      </c>
      <c r="B467" s="5" t="s">
        <v>982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60"/>
        <v>12512694305.38</v>
      </c>
      <c r="AF467" s="9">
        <f t="shared" si="161"/>
        <v>11854043196.82</v>
      </c>
      <c r="AG467" s="9">
        <f t="shared" si="162"/>
        <v>658424695.889998</v>
      </c>
      <c r="AH467" s="9">
        <f t="shared" si="163"/>
        <v>672454653.579998</v>
      </c>
      <c r="AI467" s="9">
        <f t="shared" si="164"/>
        <v>570456901.649998</v>
      </c>
      <c r="AJ467" s="12">
        <f t="shared" si="145"/>
        <v>1425056108.52</v>
      </c>
      <c r="AK467" s="16">
        <f t="shared" si="146"/>
        <v>0.113888829515101</v>
      </c>
      <c r="AL467" s="9">
        <f t="shared" si="147"/>
        <v>939938161.2</v>
      </c>
      <c r="AM467" s="16">
        <f t="shared" si="148"/>
        <v>0.00357530468484033</v>
      </c>
      <c r="AN467" s="16">
        <f t="shared" si="149"/>
        <v>0.0329512161735401</v>
      </c>
      <c r="AO467" s="16">
        <f t="shared" si="150"/>
        <v>0.0165108140435567</v>
      </c>
      <c r="AP467" s="16">
        <f t="shared" si="151"/>
        <v>0.022628434408268</v>
      </c>
      <c r="AQ467" s="12">
        <f t="shared" si="152"/>
        <v>485117947.319998</v>
      </c>
      <c r="AR467" s="12">
        <f t="shared" si="153"/>
        <v>563497836.189998</v>
      </c>
      <c r="AS467" s="12">
        <f>AR467-VLOOKUP(A467,[1]选股结果!$A$2:$BJ$3005,48,FALSE)*0.08</f>
        <v>172324206.171598</v>
      </c>
      <c r="AT467" s="12">
        <f t="shared" si="154"/>
        <v>383120195.389998</v>
      </c>
      <c r="AU467" s="12">
        <f t="shared" si="155"/>
        <v>665495588.119998</v>
      </c>
      <c r="AV467" s="12">
        <f t="shared" si="156"/>
        <v>452447194.039999</v>
      </c>
      <c r="AW467" s="12">
        <f t="shared" si="157"/>
        <v>658424695.889998</v>
      </c>
      <c r="AX467" s="12">
        <f t="shared" si="158"/>
        <v>23311873.51</v>
      </c>
      <c r="AY467" s="21">
        <f t="shared" si="159"/>
        <v>12034420837.62</v>
      </c>
    </row>
    <row r="468" spans="1:51">
      <c r="A468" s="5" t="s">
        <v>983</v>
      </c>
      <c r="B468" s="5" t="s">
        <v>984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60"/>
        <v>12505485445.93</v>
      </c>
      <c r="AF468" s="9">
        <f t="shared" si="161"/>
        <v>12345665229.03</v>
      </c>
      <c r="AG468" s="9">
        <f t="shared" si="162"/>
        <v>169924161.55</v>
      </c>
      <c r="AH468" s="9">
        <f t="shared" si="163"/>
        <v>210757167.52</v>
      </c>
      <c r="AI468" s="9">
        <f t="shared" si="164"/>
        <v>154399515.65</v>
      </c>
      <c r="AJ468" s="12">
        <f t="shared" si="145"/>
        <v>1878843641.93</v>
      </c>
      <c r="AK468" s="16">
        <f t="shared" si="146"/>
        <v>0.150241559998095</v>
      </c>
      <c r="AL468" s="9">
        <f t="shared" si="147"/>
        <v>1477743773.86</v>
      </c>
      <c r="AM468" s="16">
        <f t="shared" si="148"/>
        <v>0.00221336566498571</v>
      </c>
      <c r="AN468" s="16">
        <f t="shared" si="149"/>
        <v>0.0197923320562142</v>
      </c>
      <c r="AO468" s="16">
        <f t="shared" si="150"/>
        <v>0.0798380636654886</v>
      </c>
      <c r="AP468" s="16">
        <f t="shared" si="151"/>
        <v>0.0193355295414538</v>
      </c>
      <c r="AQ468" s="12">
        <f t="shared" si="152"/>
        <v>401099868.07</v>
      </c>
      <c r="AR468" s="12">
        <f t="shared" si="153"/>
        <v>141124650.22</v>
      </c>
      <c r="AS468" s="12">
        <f>AR468-VLOOKUP(A468,[1]选股结果!$A$2:$BJ$3005,48,FALSE)*0.08</f>
        <v>-231262639.1808</v>
      </c>
      <c r="AT468" s="12">
        <f t="shared" si="154"/>
        <v>344742216.2</v>
      </c>
      <c r="AU468" s="12">
        <f t="shared" si="155"/>
        <v>197482302.09</v>
      </c>
      <c r="AV468" s="12">
        <f t="shared" si="156"/>
        <v>155027215.3</v>
      </c>
      <c r="AW468" s="12">
        <f t="shared" si="157"/>
        <v>169924161.55</v>
      </c>
      <c r="AX468" s="12">
        <f t="shared" si="158"/>
        <v>11638189.09</v>
      </c>
      <c r="AY468" s="21">
        <f t="shared" si="159"/>
        <v>12142047663.05</v>
      </c>
    </row>
    <row r="469" spans="1:51">
      <c r="A469" s="5" t="s">
        <v>985</v>
      </c>
      <c r="B469" s="5" t="s">
        <v>986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60"/>
        <v>12374064752.07</v>
      </c>
      <c r="AF469" s="9">
        <f t="shared" si="161"/>
        <v>11486641890.19</v>
      </c>
      <c r="AG469" s="9">
        <f t="shared" si="162"/>
        <v>2295032578.2</v>
      </c>
      <c r="AH469" s="9">
        <f t="shared" si="163"/>
        <v>2294139233.69</v>
      </c>
      <c r="AI469" s="9">
        <f t="shared" si="164"/>
        <v>2145917502.74</v>
      </c>
      <c r="AJ469" s="12">
        <f t="shared" si="145"/>
        <v>2023960532.97</v>
      </c>
      <c r="AK469" s="16">
        <f t="shared" si="146"/>
        <v>0.163564727801462</v>
      </c>
      <c r="AL469" s="9">
        <f t="shared" si="147"/>
        <v>1261066897.4</v>
      </c>
      <c r="AM469" s="16">
        <f t="shared" si="148"/>
        <v>0.00389393394938713</v>
      </c>
      <c r="AN469" s="16">
        <f t="shared" si="149"/>
        <v>0.0122360654517079</v>
      </c>
      <c r="AO469" s="16">
        <f t="shared" si="150"/>
        <v>0.0409923424148193</v>
      </c>
      <c r="AP469" s="16">
        <f t="shared" si="151"/>
        <v>0.0330415739259489</v>
      </c>
      <c r="AQ469" s="12">
        <f t="shared" si="152"/>
        <v>762893635.569999</v>
      </c>
      <c r="AR469" s="12">
        <f t="shared" si="153"/>
        <v>593828365.219999</v>
      </c>
      <c r="AS469" s="12">
        <f>AR469-VLOOKUP(A469,[1]选股结果!$A$2:$BJ$3005,48,FALSE)*0.08</f>
        <v>-922631623.783201</v>
      </c>
      <c r="AT469" s="12">
        <f t="shared" si="154"/>
        <v>614671904.619999</v>
      </c>
      <c r="AU469" s="12">
        <f t="shared" si="155"/>
        <v>742050096.169999</v>
      </c>
      <c r="AV469" s="12">
        <f t="shared" si="156"/>
        <v>740800325.319999</v>
      </c>
      <c r="AW469" s="12">
        <f t="shared" si="157"/>
        <v>2295032578.2</v>
      </c>
      <c r="AX469" s="12">
        <f t="shared" si="158"/>
        <v>177312731.46</v>
      </c>
      <c r="AY469" s="21">
        <f t="shared" si="159"/>
        <v>11465798350.79</v>
      </c>
    </row>
    <row r="470" spans="1:51">
      <c r="A470" s="5" t="s">
        <v>987</v>
      </c>
      <c r="B470" s="5" t="s">
        <v>988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60"/>
        <v>12355070179.61</v>
      </c>
      <c r="AF470" s="9">
        <f t="shared" si="161"/>
        <v>11387247537.8</v>
      </c>
      <c r="AG470" s="9">
        <f t="shared" si="162"/>
        <v>1028082928.86</v>
      </c>
      <c r="AH470" s="9">
        <f t="shared" si="163"/>
        <v>1024433832.12</v>
      </c>
      <c r="AI470" s="9">
        <f t="shared" si="164"/>
        <v>774946192.44</v>
      </c>
      <c r="AJ470" s="12">
        <f t="shared" si="145"/>
        <v>4725244728.18</v>
      </c>
      <c r="AK470" s="16">
        <f t="shared" si="146"/>
        <v>0.382453896213251</v>
      </c>
      <c r="AL470" s="9">
        <f t="shared" si="147"/>
        <v>3656875651.55</v>
      </c>
      <c r="AM470" s="16">
        <f t="shared" si="148"/>
        <v>0.00379150283397894</v>
      </c>
      <c r="AN470" s="16">
        <f t="shared" si="149"/>
        <v>0.241537717929353</v>
      </c>
      <c r="AO470" s="16">
        <f t="shared" si="150"/>
        <v>0.0489503225378757</v>
      </c>
      <c r="AP470" s="16">
        <f t="shared" si="151"/>
        <v>0.000766233385353286</v>
      </c>
      <c r="AQ470" s="12">
        <f t="shared" si="152"/>
        <v>1068369076.63</v>
      </c>
      <c r="AR470" s="12">
        <f t="shared" si="153"/>
        <v>706770627.74</v>
      </c>
      <c r="AS470" s="12">
        <f>AR470-VLOOKUP(A470,[1]选股结果!$A$2:$BJ$3005,48,FALSE)*0.08</f>
        <v>266250952.3456</v>
      </c>
      <c r="AT470" s="12">
        <f t="shared" si="154"/>
        <v>818881436.950001</v>
      </c>
      <c r="AU470" s="12">
        <f t="shared" si="155"/>
        <v>956258267.420001</v>
      </c>
      <c r="AV470" s="12">
        <f t="shared" si="156"/>
        <v>913297969.99</v>
      </c>
      <c r="AW470" s="12">
        <f t="shared" si="157"/>
        <v>1028082928.86</v>
      </c>
      <c r="AX470" s="12">
        <f t="shared" si="158"/>
        <v>75245390.58</v>
      </c>
      <c r="AY470" s="21">
        <f t="shared" si="159"/>
        <v>11275136728.59</v>
      </c>
    </row>
    <row r="471" spans="1:51">
      <c r="A471" s="5" t="s">
        <v>989</v>
      </c>
      <c r="B471" s="5" t="s">
        <v>990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60"/>
        <v>12328880018.57</v>
      </c>
      <c r="AF471" s="9">
        <f t="shared" si="161"/>
        <v>12249517556.23</v>
      </c>
      <c r="AG471" s="9">
        <f t="shared" si="162"/>
        <v>-57701598.4700017</v>
      </c>
      <c r="AH471" s="9">
        <f t="shared" si="163"/>
        <v>-78731965.0800017</v>
      </c>
      <c r="AI471" s="9">
        <f t="shared" si="164"/>
        <v>-122171835.200002</v>
      </c>
      <c r="AJ471" s="12">
        <f t="shared" si="145"/>
        <v>1524835764.24</v>
      </c>
      <c r="AK471" s="16">
        <f t="shared" si="146"/>
        <v>0.123679990554151</v>
      </c>
      <c r="AL471" s="9">
        <f t="shared" si="147"/>
        <v>1409513313.24</v>
      </c>
      <c r="AM471" s="16">
        <f t="shared" si="148"/>
        <v>0.00223462602592474</v>
      </c>
      <c r="AN471" s="16">
        <f t="shared" si="149"/>
        <v>0.0470386619187219</v>
      </c>
      <c r="AO471" s="16">
        <f t="shared" si="150"/>
        <v>0.0474932841765067</v>
      </c>
      <c r="AP471" s="16">
        <f t="shared" si="151"/>
        <v>0.0083704831229244</v>
      </c>
      <c r="AQ471" s="12">
        <f t="shared" si="152"/>
        <v>115322451</v>
      </c>
      <c r="AR471" s="12">
        <f t="shared" si="153"/>
        <v>-77368581.4099998</v>
      </c>
      <c r="AS471" s="12">
        <f>AR471-VLOOKUP(A471,[1]选股结果!$A$2:$BJ$3005,48,FALSE)*0.08</f>
        <v>-528041715.462</v>
      </c>
      <c r="AT471" s="12">
        <f t="shared" si="154"/>
        <v>71882580.8800002</v>
      </c>
      <c r="AU471" s="12">
        <f t="shared" si="155"/>
        <v>-33928711.2899998</v>
      </c>
      <c r="AV471" s="12">
        <f t="shared" si="156"/>
        <v>-102614459.6</v>
      </c>
      <c r="AW471" s="12">
        <f t="shared" si="157"/>
        <v>-57701598.4700017</v>
      </c>
      <c r="AX471" s="12">
        <f t="shared" si="158"/>
        <v>16725521.76</v>
      </c>
      <c r="AY471" s="21">
        <f t="shared" si="159"/>
        <v>12100266393.94</v>
      </c>
    </row>
    <row r="472" spans="1:51">
      <c r="A472" s="5" t="s">
        <v>991</v>
      </c>
      <c r="B472" s="5" t="s">
        <v>992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60"/>
        <v>12305458099.51</v>
      </c>
      <c r="AF472" s="9">
        <f t="shared" si="161"/>
        <v>62259618.58</v>
      </c>
      <c r="AG472" s="9">
        <f t="shared" si="162"/>
        <v>12642071945.18</v>
      </c>
      <c r="AH472" s="9">
        <f t="shared" si="163"/>
        <v>12637290128.28</v>
      </c>
      <c r="AI472" s="9">
        <f t="shared" si="164"/>
        <v>11717226189.35</v>
      </c>
      <c r="AJ472" s="12">
        <f t="shared" si="145"/>
        <v>12305458099.51</v>
      </c>
      <c r="AK472" s="16">
        <f t="shared" si="146"/>
        <v>1</v>
      </c>
      <c r="AL472" s="9">
        <f t="shared" si="147"/>
        <v>73895297.4</v>
      </c>
      <c r="AM472" s="16">
        <f t="shared" si="148"/>
        <v>0.00505951245996109</v>
      </c>
      <c r="AN472" s="16">
        <f t="shared" si="149"/>
        <v>0</v>
      </c>
      <c r="AO472" s="16">
        <f t="shared" si="150"/>
        <v>0</v>
      </c>
      <c r="AP472" s="16">
        <f t="shared" si="151"/>
        <v>0</v>
      </c>
      <c r="AQ472" s="12">
        <f t="shared" si="152"/>
        <v>12231562802.11</v>
      </c>
      <c r="AR472" s="12">
        <f t="shared" si="153"/>
        <v>11311498863.18</v>
      </c>
      <c r="AS472" s="12">
        <f>AR472-VLOOKUP(A472,[1]选股结果!$A$2:$BJ$3005,48,FALSE)*0.08</f>
        <v>6702363684.1576</v>
      </c>
      <c r="AT472" s="12">
        <f t="shared" si="154"/>
        <v>11311498863.18</v>
      </c>
      <c r="AU472" s="12">
        <f t="shared" si="155"/>
        <v>12231562802.11</v>
      </c>
      <c r="AV472" s="12">
        <f t="shared" si="156"/>
        <v>12050529875.04</v>
      </c>
      <c r="AW472" s="12">
        <f t="shared" si="157"/>
        <v>12642071945.18</v>
      </c>
      <c r="AX472" s="12">
        <f t="shared" si="158"/>
        <v>513438658.05</v>
      </c>
      <c r="AY472" s="21">
        <f t="shared" si="159"/>
        <v>62259618.58</v>
      </c>
    </row>
    <row r="473" spans="1:51">
      <c r="A473" s="5" t="s">
        <v>993</v>
      </c>
      <c r="B473" s="5" t="s">
        <v>994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60"/>
        <v>12282898951.53</v>
      </c>
      <c r="AF473" s="9">
        <f t="shared" si="161"/>
        <v>8325865602.9</v>
      </c>
      <c r="AG473" s="9">
        <f t="shared" si="162"/>
        <v>3983009347.47</v>
      </c>
      <c r="AH473" s="9">
        <f t="shared" si="163"/>
        <v>3983337753.75</v>
      </c>
      <c r="AI473" s="9">
        <f t="shared" si="164"/>
        <v>3419234879.23</v>
      </c>
      <c r="AJ473" s="12">
        <f t="shared" si="145"/>
        <v>4939621017.52</v>
      </c>
      <c r="AK473" s="16">
        <f t="shared" si="146"/>
        <v>0.402154331563943</v>
      </c>
      <c r="AL473" s="9">
        <f t="shared" si="147"/>
        <v>632481431.9</v>
      </c>
      <c r="AM473" s="16">
        <f t="shared" si="148"/>
        <v>0.00504093149380565</v>
      </c>
      <c r="AN473" s="16">
        <f t="shared" si="149"/>
        <v>0.00146938676457579</v>
      </c>
      <c r="AO473" s="16">
        <f t="shared" si="150"/>
        <v>0.0217523011875563</v>
      </c>
      <c r="AP473" s="16">
        <f t="shared" si="151"/>
        <v>0.0232181204246149</v>
      </c>
      <c r="AQ473" s="12">
        <f t="shared" si="152"/>
        <v>4307139585.62</v>
      </c>
      <c r="AR473" s="12">
        <f t="shared" si="153"/>
        <v>3392781767.99</v>
      </c>
      <c r="AS473" s="12">
        <f>AR473-VLOOKUP(A473,[1]选股结果!$A$2:$BJ$3005,48,FALSE)*0.08</f>
        <v>1541012904.9892</v>
      </c>
      <c r="AT473" s="12">
        <f t="shared" si="154"/>
        <v>3743036711.1</v>
      </c>
      <c r="AU473" s="12">
        <f t="shared" si="155"/>
        <v>3956884642.51</v>
      </c>
      <c r="AV473" s="12">
        <f t="shared" si="156"/>
        <v>3815123723.22</v>
      </c>
      <c r="AW473" s="12">
        <f t="shared" si="157"/>
        <v>3983009347.47</v>
      </c>
      <c r="AX473" s="12">
        <f t="shared" si="158"/>
        <v>446158.25</v>
      </c>
      <c r="AY473" s="21">
        <f t="shared" si="159"/>
        <v>7975610659.79</v>
      </c>
    </row>
    <row r="474" spans="1:51">
      <c r="A474" s="5" t="s">
        <v>995</v>
      </c>
      <c r="B474" s="5" t="s">
        <v>996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60"/>
        <v>12270672098.42</v>
      </c>
      <c r="AF474" s="9">
        <f t="shared" si="161"/>
        <v>12061172559.1</v>
      </c>
      <c r="AG474" s="9">
        <f t="shared" si="162"/>
        <v>260057707.67</v>
      </c>
      <c r="AH474" s="9">
        <f t="shared" si="163"/>
        <v>260751067.81</v>
      </c>
      <c r="AI474" s="9">
        <f t="shared" si="164"/>
        <v>204412279.59</v>
      </c>
      <c r="AJ474" s="12">
        <f t="shared" si="145"/>
        <v>533091358.15</v>
      </c>
      <c r="AK474" s="16">
        <f t="shared" si="146"/>
        <v>0.0434443487589112</v>
      </c>
      <c r="AL474" s="9">
        <f t="shared" si="147"/>
        <v>322859907.12</v>
      </c>
      <c r="AM474" s="16">
        <f t="shared" si="148"/>
        <v>0.00152102349490728</v>
      </c>
      <c r="AN474" s="16">
        <f t="shared" si="149"/>
        <v>0.00296244757079612</v>
      </c>
      <c r="AO474" s="16">
        <f t="shared" si="150"/>
        <v>0.0113382104227131</v>
      </c>
      <c r="AP474" s="16">
        <f t="shared" si="151"/>
        <v>0.00905425166436529</v>
      </c>
      <c r="AQ474" s="12">
        <f t="shared" si="152"/>
        <v>210231451.03</v>
      </c>
      <c r="AR474" s="12">
        <f t="shared" si="153"/>
        <v>135545262.84</v>
      </c>
      <c r="AS474" s="12">
        <f>AR474-VLOOKUP(A474,[1]选股结果!$A$2:$BJ$3005,48,FALSE)*0.08</f>
        <v>-134747834.4912</v>
      </c>
      <c r="AT474" s="12">
        <f t="shared" si="154"/>
        <v>153892662.81</v>
      </c>
      <c r="AU474" s="12">
        <f t="shared" si="155"/>
        <v>191884051.06</v>
      </c>
      <c r="AV474" s="12">
        <f t="shared" si="156"/>
        <v>196850574.33</v>
      </c>
      <c r="AW474" s="12">
        <f t="shared" si="157"/>
        <v>260057707.67</v>
      </c>
      <c r="AX474" s="12">
        <f t="shared" si="158"/>
        <v>69966314.46</v>
      </c>
      <c r="AY474" s="21">
        <f t="shared" si="159"/>
        <v>12042825159.13</v>
      </c>
    </row>
    <row r="475" spans="1:51">
      <c r="A475" s="5" t="s">
        <v>997</v>
      </c>
      <c r="B475" s="5" t="s">
        <v>998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60"/>
        <v>12267669423.97</v>
      </c>
      <c r="AF475" s="9">
        <f t="shared" si="161"/>
        <v>11983475068.5</v>
      </c>
      <c r="AG475" s="9">
        <f t="shared" si="162"/>
        <v>647248166.429999</v>
      </c>
      <c r="AH475" s="9">
        <f t="shared" si="163"/>
        <v>651226274.709999</v>
      </c>
      <c r="AI475" s="9">
        <f t="shared" si="164"/>
        <v>491295714.279999</v>
      </c>
      <c r="AJ475" s="12">
        <f t="shared" si="145"/>
        <v>1059274231.29</v>
      </c>
      <c r="AK475" s="16">
        <f t="shared" si="146"/>
        <v>0.0863468189989099</v>
      </c>
      <c r="AL475" s="9">
        <f t="shared" si="147"/>
        <v>738075334.58</v>
      </c>
      <c r="AM475" s="16">
        <f t="shared" si="148"/>
        <v>0.00382429439680952</v>
      </c>
      <c r="AN475" s="16">
        <f t="shared" si="149"/>
        <v>0.00667439276689465</v>
      </c>
      <c r="AO475" s="16">
        <f t="shared" si="150"/>
        <v>0.0335068218431809</v>
      </c>
      <c r="AP475" s="16">
        <f t="shared" si="151"/>
        <v>0.0167249515697825</v>
      </c>
      <c r="AQ475" s="12">
        <f t="shared" si="152"/>
        <v>321198896.709999</v>
      </c>
      <c r="AR475" s="12">
        <f t="shared" si="153"/>
        <v>131209674.779999</v>
      </c>
      <c r="AS475" s="12">
        <f>AR475-VLOOKUP(A475,[1]选股结果!$A$2:$BJ$3005,48,FALSE)*0.08</f>
        <v>-626890736.097601</v>
      </c>
      <c r="AT475" s="12">
        <f t="shared" si="154"/>
        <v>161268336.279999</v>
      </c>
      <c r="AU475" s="12">
        <f t="shared" si="155"/>
        <v>291140235.209999</v>
      </c>
      <c r="AV475" s="12">
        <f t="shared" si="156"/>
        <v>155591790.429999</v>
      </c>
      <c r="AW475" s="12">
        <f t="shared" si="157"/>
        <v>647248166.429999</v>
      </c>
      <c r="AX475" s="12">
        <f t="shared" si="158"/>
        <v>342260881.08</v>
      </c>
      <c r="AY475" s="21">
        <f t="shared" si="159"/>
        <v>11953416407</v>
      </c>
    </row>
    <row r="476" spans="1:51">
      <c r="A476" s="5" t="s">
        <v>999</v>
      </c>
      <c r="B476" s="5" t="s">
        <v>1000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60"/>
        <v>12253320098.48</v>
      </c>
      <c r="AF476" s="9">
        <f t="shared" si="161"/>
        <v>12186126465.01</v>
      </c>
      <c r="AG476" s="9">
        <f t="shared" si="162"/>
        <v>-76036708.0899988</v>
      </c>
      <c r="AH476" s="9">
        <f t="shared" si="163"/>
        <v>-186359592.729999</v>
      </c>
      <c r="AI476" s="9">
        <f t="shared" si="164"/>
        <v>-215793078.499999</v>
      </c>
      <c r="AJ476" s="12">
        <f t="shared" si="145"/>
        <v>1831557131.71</v>
      </c>
      <c r="AK476" s="16">
        <f t="shared" si="146"/>
        <v>0.149474356092044</v>
      </c>
      <c r="AL476" s="9">
        <f t="shared" si="147"/>
        <v>1705046516.82</v>
      </c>
      <c r="AM476" s="16">
        <f t="shared" si="148"/>
        <v>0.00117911507280319</v>
      </c>
      <c r="AN476" s="16">
        <f t="shared" si="149"/>
        <v>0.0829340906695206</v>
      </c>
      <c r="AO476" s="16">
        <f t="shared" si="150"/>
        <v>0.038629414877419</v>
      </c>
      <c r="AP476" s="16">
        <f t="shared" si="151"/>
        <v>0.00735305397034202</v>
      </c>
      <c r="AQ476" s="12">
        <f t="shared" si="152"/>
        <v>126510614.889999</v>
      </c>
      <c r="AR476" s="12">
        <f t="shared" si="153"/>
        <v>-73182424.9400006</v>
      </c>
      <c r="AS476" s="12">
        <f>AR476-VLOOKUP(A476,[1]选股结果!$A$2:$BJ$3005,48,FALSE)*0.08</f>
        <v>-203174122.963201</v>
      </c>
      <c r="AT476" s="12">
        <f t="shared" si="154"/>
        <v>97077129.1199994</v>
      </c>
      <c r="AU476" s="12">
        <f t="shared" si="155"/>
        <v>-43748939.1700006</v>
      </c>
      <c r="AV476" s="12">
        <f t="shared" si="156"/>
        <v>133658855.559999</v>
      </c>
      <c r="AW476" s="12">
        <f t="shared" si="157"/>
        <v>-76036708.0899988</v>
      </c>
      <c r="AX476" s="12">
        <f t="shared" si="158"/>
        <v>-118275262.83</v>
      </c>
      <c r="AY476" s="21">
        <f t="shared" si="159"/>
        <v>12015866910.95</v>
      </c>
    </row>
    <row r="477" spans="1:51">
      <c r="A477" s="5" t="s">
        <v>1001</v>
      </c>
      <c r="B477" s="5" t="s">
        <v>1002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60"/>
        <v>12201715252.25</v>
      </c>
      <c r="AF477" s="9">
        <f t="shared" si="161"/>
        <v>12056806760.36</v>
      </c>
      <c r="AG477" s="9">
        <f t="shared" si="162"/>
        <v>502956619.880001</v>
      </c>
      <c r="AH477" s="9">
        <f t="shared" si="163"/>
        <v>489887410.350001</v>
      </c>
      <c r="AI477" s="9">
        <f t="shared" si="164"/>
        <v>499184503.430001</v>
      </c>
      <c r="AJ477" s="12">
        <f t="shared" si="145"/>
        <v>1371460537.52</v>
      </c>
      <c r="AK477" s="16">
        <f t="shared" si="146"/>
        <v>0.112398995482795</v>
      </c>
      <c r="AL477" s="9">
        <f t="shared" si="147"/>
        <v>1311711765.15</v>
      </c>
      <c r="AM477" s="16">
        <f t="shared" si="148"/>
        <v>0.00826119248532802</v>
      </c>
      <c r="AN477" s="16">
        <f t="shared" si="149"/>
        <v>0.0455629533067069</v>
      </c>
      <c r="AO477" s="16">
        <f t="shared" si="150"/>
        <v>0.0282765957152112</v>
      </c>
      <c r="AP477" s="16">
        <f t="shared" si="151"/>
        <v>0.0239334108322311</v>
      </c>
      <c r="AQ477" s="12">
        <f t="shared" si="152"/>
        <v>59748772.3700004</v>
      </c>
      <c r="AR477" s="12">
        <f t="shared" si="153"/>
        <v>136292353.68</v>
      </c>
      <c r="AS477" s="12">
        <f>AR477-VLOOKUP(A477,[1]选股结果!$A$2:$BJ$3005,48,FALSE)*0.08</f>
        <v>-516824098.2128</v>
      </c>
      <c r="AT477" s="12">
        <f t="shared" si="154"/>
        <v>69045865.4500004</v>
      </c>
      <c r="AU477" s="12">
        <f t="shared" si="155"/>
        <v>126995260.6</v>
      </c>
      <c r="AV477" s="12">
        <f t="shared" si="156"/>
        <v>41296388.9600006</v>
      </c>
      <c r="AW477" s="12">
        <f t="shared" si="157"/>
        <v>502956619.880001</v>
      </c>
      <c r="AX477" s="12">
        <f t="shared" si="158"/>
        <v>223362.279999971</v>
      </c>
      <c r="AY477" s="21">
        <f t="shared" si="159"/>
        <v>12124053248.59</v>
      </c>
    </row>
    <row r="478" spans="1:51">
      <c r="A478" s="5" t="s">
        <v>1003</v>
      </c>
      <c r="B478" s="5" t="s">
        <v>1004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60"/>
        <v>12166549241.53</v>
      </c>
      <c r="AF478" s="9">
        <f t="shared" si="161"/>
        <v>11012089722.66</v>
      </c>
      <c r="AG478" s="9">
        <f t="shared" si="162"/>
        <v>1737949980.39</v>
      </c>
      <c r="AH478" s="9">
        <f t="shared" si="163"/>
        <v>1736326120.94</v>
      </c>
      <c r="AI478" s="9">
        <f t="shared" si="164"/>
        <v>1350324292.77</v>
      </c>
      <c r="AJ478" s="12">
        <f t="shared" ref="AJ478:AJ541" si="165">C478-G478</f>
        <v>3716694466.64</v>
      </c>
      <c r="AK478" s="16">
        <f t="shared" ref="AK478:AK541" si="166">AJ478/C478</f>
        <v>0.305484685333227</v>
      </c>
      <c r="AL478" s="9">
        <f t="shared" ref="AL478:AL541" si="167">O478+P478+Q478+R478+Y478-AB478+AC478</f>
        <v>2309374715.48</v>
      </c>
      <c r="AM478" s="16">
        <f t="shared" ref="AM478:AM541" si="168">O478/C478</f>
        <v>0.0100484194772902</v>
      </c>
      <c r="AN478" s="16">
        <f t="shared" ref="AN478:AN541" si="169">P478/C478</f>
        <v>0.0800325978681158</v>
      </c>
      <c r="AO478" s="16">
        <f t="shared" ref="AO478:AO541" si="170">Q478/C478</f>
        <v>0.055941883881646</v>
      </c>
      <c r="AP478" s="16">
        <f t="shared" ref="AP478:AP541" si="171">R478/C478</f>
        <v>0.0424337715025823</v>
      </c>
      <c r="AQ478" s="12">
        <f t="shared" ref="AQ478:AQ541" si="172">C478-G478-AL478</f>
        <v>1407319751.16</v>
      </c>
      <c r="AR478" s="12">
        <f t="shared" ref="AR478:AR541" si="173">AQ478-S478-AD478</f>
        <v>751950363.88</v>
      </c>
      <c r="AS478" s="12">
        <f>AR478-VLOOKUP(A478,[1]选股结果!$A$2:$BJ$3005,48,FALSE)*0.08</f>
        <v>131321404.3416</v>
      </c>
      <c r="AT478" s="12">
        <f t="shared" si="154"/>
        <v>1021317922.99</v>
      </c>
      <c r="AU478" s="12">
        <f t="shared" si="155"/>
        <v>1137952192.05</v>
      </c>
      <c r="AV478" s="12">
        <f t="shared" si="156"/>
        <v>1050123425.67</v>
      </c>
      <c r="AW478" s="12">
        <f t="shared" si="157"/>
        <v>1737949980.39</v>
      </c>
      <c r="AX478" s="12">
        <f t="shared" si="158"/>
        <v>593814413.19</v>
      </c>
      <c r="AY478" s="21">
        <f t="shared" si="159"/>
        <v>10742722163.55</v>
      </c>
    </row>
    <row r="479" spans="1:51">
      <c r="A479" s="5" t="s">
        <v>1005</v>
      </c>
      <c r="B479" s="5" t="s">
        <v>1006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60"/>
        <v>12151719764</v>
      </c>
      <c r="AF479" s="9">
        <f t="shared" si="161"/>
        <v>8678801961</v>
      </c>
      <c r="AG479" s="9">
        <f t="shared" si="162"/>
        <v>4436899343</v>
      </c>
      <c r="AH479" s="9">
        <f t="shared" si="163"/>
        <v>4443775008</v>
      </c>
      <c r="AI479" s="9">
        <f t="shared" si="164"/>
        <v>3510029163</v>
      </c>
      <c r="AJ479" s="12">
        <f t="shared" si="165"/>
        <v>4082361948</v>
      </c>
      <c r="AK479" s="16">
        <f t="shared" si="166"/>
        <v>0.335949316416445</v>
      </c>
      <c r="AL479" s="9">
        <f t="shared" si="167"/>
        <v>721814550</v>
      </c>
      <c r="AM479" s="16">
        <f t="shared" si="168"/>
        <v>0.00808583450805787</v>
      </c>
      <c r="AN479" s="16">
        <f t="shared" si="169"/>
        <v>0.00353249662053349</v>
      </c>
      <c r="AO479" s="16">
        <f t="shared" si="170"/>
        <v>0.044141662284634</v>
      </c>
      <c r="AP479" s="16">
        <f t="shared" si="171"/>
        <v>0.00274021361969256</v>
      </c>
      <c r="AQ479" s="12">
        <f t="shared" si="172"/>
        <v>3360547398</v>
      </c>
      <c r="AR479" s="12">
        <f t="shared" si="173"/>
        <v>2528235530</v>
      </c>
      <c r="AS479" s="12">
        <f>AR479-VLOOKUP(A479,[1]选股结果!$A$2:$BJ$3005,48,FALSE)*0.08</f>
        <v>-222580619.84</v>
      </c>
      <c r="AT479" s="12">
        <f t="shared" si="154"/>
        <v>2426801553</v>
      </c>
      <c r="AU479" s="12">
        <f t="shared" si="155"/>
        <v>3461981375</v>
      </c>
      <c r="AV479" s="12">
        <f t="shared" si="156"/>
        <v>3261225924</v>
      </c>
      <c r="AW479" s="12">
        <f t="shared" si="157"/>
        <v>4436899343</v>
      </c>
      <c r="AX479" s="12">
        <f t="shared" si="158"/>
        <v>100823744</v>
      </c>
      <c r="AY479" s="21">
        <f t="shared" si="159"/>
        <v>8780235938</v>
      </c>
    </row>
    <row r="480" spans="1:51">
      <c r="A480" s="5" t="s">
        <v>1007</v>
      </c>
      <c r="B480" s="5" t="s">
        <v>1008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60"/>
        <v>12151616862.77</v>
      </c>
      <c r="AF480" s="9">
        <f t="shared" si="161"/>
        <v>10920019150.12</v>
      </c>
      <c r="AG480" s="9">
        <f t="shared" si="162"/>
        <v>1259139739.71</v>
      </c>
      <c r="AH480" s="9">
        <f t="shared" si="163"/>
        <v>1331356205.07</v>
      </c>
      <c r="AI480" s="9">
        <f t="shared" si="164"/>
        <v>1061533837.82</v>
      </c>
      <c r="AJ480" s="12">
        <f t="shared" si="165"/>
        <v>2935066728.98</v>
      </c>
      <c r="AK480" s="16">
        <f t="shared" si="166"/>
        <v>0.241537135520823</v>
      </c>
      <c r="AL480" s="9">
        <f t="shared" si="167"/>
        <v>1628050194.1</v>
      </c>
      <c r="AM480" s="16">
        <f t="shared" si="168"/>
        <v>0.00299978475717762</v>
      </c>
      <c r="AN480" s="16">
        <f t="shared" si="169"/>
        <v>0.0802147370821405</v>
      </c>
      <c r="AO480" s="16">
        <f t="shared" si="170"/>
        <v>0.0441647910793053</v>
      </c>
      <c r="AP480" s="16">
        <f t="shared" si="171"/>
        <v>0.0125814451933888</v>
      </c>
      <c r="AQ480" s="12">
        <f t="shared" si="172"/>
        <v>1307016534.88</v>
      </c>
      <c r="AR480" s="12">
        <f t="shared" si="173"/>
        <v>1034474659.7</v>
      </c>
      <c r="AS480" s="12">
        <f>AR480-VLOOKUP(A480,[1]选股结果!$A$2:$BJ$3005,48,FALSE)*0.08</f>
        <v>577423113.5952</v>
      </c>
      <c r="AT480" s="12">
        <f t="shared" si="154"/>
        <v>1037194167.63</v>
      </c>
      <c r="AU480" s="12">
        <f t="shared" si="155"/>
        <v>1304297026.95</v>
      </c>
      <c r="AV480" s="12">
        <f t="shared" si="156"/>
        <v>1216745345.33</v>
      </c>
      <c r="AW480" s="12">
        <f t="shared" si="157"/>
        <v>1259139739.71</v>
      </c>
      <c r="AX480" s="12">
        <f t="shared" si="158"/>
        <v>29341898.02</v>
      </c>
      <c r="AY480" s="21">
        <f t="shared" si="159"/>
        <v>10917299642.19</v>
      </c>
    </row>
    <row r="481" spans="1:51">
      <c r="A481" s="5" t="s">
        <v>1009</v>
      </c>
      <c r="B481" s="5" t="s">
        <v>1010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60"/>
        <v>12110663521.27</v>
      </c>
      <c r="AF481" s="9">
        <f t="shared" si="161"/>
        <v>10429944879.62</v>
      </c>
      <c r="AG481" s="9">
        <f t="shared" si="162"/>
        <v>1809887385.2</v>
      </c>
      <c r="AH481" s="9">
        <f t="shared" si="163"/>
        <v>1811477533.89</v>
      </c>
      <c r="AI481" s="9">
        <f t="shared" si="164"/>
        <v>1596853204.75</v>
      </c>
      <c r="AJ481" s="12">
        <f t="shared" si="165"/>
        <v>10272818590.34</v>
      </c>
      <c r="AK481" s="16">
        <f t="shared" si="166"/>
        <v>0.84824572760178</v>
      </c>
      <c r="AL481" s="9">
        <f t="shared" si="167"/>
        <v>8658308620.53</v>
      </c>
      <c r="AM481" s="16">
        <f t="shared" si="168"/>
        <v>0.00216067737197408</v>
      </c>
      <c r="AN481" s="16">
        <f t="shared" si="169"/>
        <v>0.600518657268197</v>
      </c>
      <c r="AO481" s="16">
        <f t="shared" si="170"/>
        <v>0.0276967319330514</v>
      </c>
      <c r="AP481" s="16">
        <f t="shared" si="171"/>
        <v>0.0818661442726658</v>
      </c>
      <c r="AQ481" s="12">
        <f t="shared" si="172"/>
        <v>1614509969.81</v>
      </c>
      <c r="AR481" s="12">
        <f t="shared" si="173"/>
        <v>1433511453.18</v>
      </c>
      <c r="AS481" s="12">
        <f>AR481-VLOOKUP(A481,[1]选股结果!$A$2:$BJ$3005,48,FALSE)*0.08</f>
        <v>663080351.4328</v>
      </c>
      <c r="AT481" s="12">
        <f t="shared" si="154"/>
        <v>1399885640.67</v>
      </c>
      <c r="AU481" s="12">
        <f t="shared" si="155"/>
        <v>1648135782.32</v>
      </c>
      <c r="AV481" s="12">
        <f t="shared" si="156"/>
        <v>1594043655.86</v>
      </c>
      <c r="AW481" s="12">
        <f t="shared" si="157"/>
        <v>1809887385.2</v>
      </c>
      <c r="AX481" s="12">
        <f t="shared" si="158"/>
        <v>166388951.16</v>
      </c>
      <c r="AY481" s="21">
        <f t="shared" si="159"/>
        <v>10463570692.13</v>
      </c>
    </row>
    <row r="482" spans="1:51">
      <c r="A482" s="5" t="s">
        <v>1011</v>
      </c>
      <c r="B482" s="5" t="s">
        <v>1012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60"/>
        <v>12078503369.15</v>
      </c>
      <c r="AF482" s="9">
        <f t="shared" si="161"/>
        <v>41442119.23</v>
      </c>
      <c r="AG482" s="9">
        <f t="shared" si="162"/>
        <v>13602635106.41</v>
      </c>
      <c r="AH482" s="9">
        <f t="shared" si="163"/>
        <v>13633860940.27</v>
      </c>
      <c r="AI482" s="9">
        <f t="shared" si="164"/>
        <v>13106553175.21</v>
      </c>
      <c r="AJ482" s="12">
        <f t="shared" si="165"/>
        <v>12078503369.15</v>
      </c>
      <c r="AK482" s="16">
        <f t="shared" si="166"/>
        <v>1</v>
      </c>
      <c r="AL482" s="9">
        <f t="shared" si="167"/>
        <v>-7456527.09</v>
      </c>
      <c r="AM482" s="16">
        <f t="shared" si="168"/>
        <v>0.00343106409489841</v>
      </c>
      <c r="AN482" s="16">
        <f t="shared" si="169"/>
        <v>0</v>
      </c>
      <c r="AO482" s="16">
        <f t="shared" si="170"/>
        <v>0</v>
      </c>
      <c r="AP482" s="16">
        <f t="shared" si="171"/>
        <v>0</v>
      </c>
      <c r="AQ482" s="12">
        <f t="shared" si="172"/>
        <v>12085959896.24</v>
      </c>
      <c r="AR482" s="12">
        <f t="shared" si="173"/>
        <v>11558652131.18</v>
      </c>
      <c r="AS482" s="12">
        <f>AR482-VLOOKUP(A482,[1]选股结果!$A$2:$BJ$3005,48,FALSE)*0.08</f>
        <v>9699997656.1304</v>
      </c>
      <c r="AT482" s="12">
        <f t="shared" si="154"/>
        <v>11558652131.18</v>
      </c>
      <c r="AU482" s="12">
        <f t="shared" si="155"/>
        <v>12085959896.24</v>
      </c>
      <c r="AV482" s="12">
        <f t="shared" si="156"/>
        <v>12116526814.12</v>
      </c>
      <c r="AW482" s="12">
        <f t="shared" si="157"/>
        <v>13602635106.41</v>
      </c>
      <c r="AX482" s="12">
        <f t="shared" si="158"/>
        <v>1476002329.98</v>
      </c>
      <c r="AY482" s="21">
        <f t="shared" si="159"/>
        <v>41442119.23</v>
      </c>
    </row>
    <row r="483" spans="1:51">
      <c r="A483" s="5" t="s">
        <v>1013</v>
      </c>
      <c r="B483" s="5" t="s">
        <v>1014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60"/>
        <v>12019992966.17</v>
      </c>
      <c r="AF483" s="9">
        <f t="shared" si="161"/>
        <v>11880273985.85</v>
      </c>
      <c r="AG483" s="9">
        <f t="shared" si="162"/>
        <v>205450114.95</v>
      </c>
      <c r="AH483" s="9">
        <f t="shared" si="163"/>
        <v>219484368.15</v>
      </c>
      <c r="AI483" s="9">
        <f t="shared" si="164"/>
        <v>150465988.38</v>
      </c>
      <c r="AJ483" s="12">
        <f t="shared" si="165"/>
        <v>1868614099.91</v>
      </c>
      <c r="AK483" s="16">
        <f t="shared" si="166"/>
        <v>0.155458834723878</v>
      </c>
      <c r="AL483" s="9">
        <f t="shared" si="167"/>
        <v>1690398134.73</v>
      </c>
      <c r="AM483" s="16">
        <f t="shared" si="168"/>
        <v>0.00734675067352706</v>
      </c>
      <c r="AN483" s="16">
        <f t="shared" si="169"/>
        <v>0.0308772534788146</v>
      </c>
      <c r="AO483" s="16">
        <f t="shared" si="170"/>
        <v>0.0652753926851926</v>
      </c>
      <c r="AP483" s="16">
        <f t="shared" si="171"/>
        <v>0.0366195885271182</v>
      </c>
      <c r="AQ483" s="12">
        <f t="shared" si="172"/>
        <v>178215965.18</v>
      </c>
      <c r="AR483" s="12">
        <f t="shared" si="173"/>
        <v>64531684.3299998</v>
      </c>
      <c r="AS483" s="12">
        <f>AR483-VLOOKUP(A483,[1]选股结果!$A$2:$BJ$3005,48,FALSE)*0.08</f>
        <v>-1534267179.17</v>
      </c>
      <c r="AT483" s="12">
        <f t="shared" si="154"/>
        <v>109197585.41</v>
      </c>
      <c r="AU483" s="12">
        <f t="shared" si="155"/>
        <v>133550064.1</v>
      </c>
      <c r="AV483" s="12">
        <f t="shared" si="156"/>
        <v>138128838.76</v>
      </c>
      <c r="AW483" s="12">
        <f t="shared" si="157"/>
        <v>205450114.95</v>
      </c>
      <c r="AX483" s="12">
        <f t="shared" si="158"/>
        <v>90260823.72</v>
      </c>
      <c r="AY483" s="21">
        <f t="shared" si="159"/>
        <v>11835608084.77</v>
      </c>
    </row>
    <row r="484" spans="1:51">
      <c r="A484" s="5" t="s">
        <v>1015</v>
      </c>
      <c r="B484" s="5" t="s">
        <v>1016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60"/>
        <v>11948145100</v>
      </c>
      <c r="AF484" s="9">
        <f t="shared" si="161"/>
        <v>11248865800</v>
      </c>
      <c r="AG484" s="9">
        <f t="shared" si="162"/>
        <v>611217200</v>
      </c>
      <c r="AH484" s="9">
        <f t="shared" si="163"/>
        <v>618351300</v>
      </c>
      <c r="AI484" s="9">
        <f t="shared" si="164"/>
        <v>482243400</v>
      </c>
      <c r="AJ484" s="12">
        <f t="shared" si="165"/>
        <v>1481980700</v>
      </c>
      <c r="AK484" s="16">
        <f t="shared" si="166"/>
        <v>0.12403437417244</v>
      </c>
      <c r="AL484" s="9">
        <f t="shared" si="167"/>
        <v>759514800</v>
      </c>
      <c r="AM484" s="16">
        <f t="shared" si="168"/>
        <v>0.00417756895168607</v>
      </c>
      <c r="AN484" s="16">
        <f t="shared" si="169"/>
        <v>0.0012689835847407</v>
      </c>
      <c r="AO484" s="16">
        <f t="shared" si="170"/>
        <v>0.0120059974832411</v>
      </c>
      <c r="AP484" s="16">
        <f t="shared" si="171"/>
        <v>0.0459362014276174</v>
      </c>
      <c r="AQ484" s="12">
        <f t="shared" si="172"/>
        <v>722465900</v>
      </c>
      <c r="AR484" s="12">
        <f t="shared" si="173"/>
        <v>561034600</v>
      </c>
      <c r="AS484" s="12">
        <f>AR484-VLOOKUP(A484,[1]选股结果!$A$2:$BJ$3005,48,FALSE)*0.08</f>
        <v>-1267314584</v>
      </c>
      <c r="AT484" s="12">
        <f t="shared" si="154"/>
        <v>586358000</v>
      </c>
      <c r="AU484" s="12">
        <f t="shared" si="155"/>
        <v>697142500</v>
      </c>
      <c r="AV484" s="12">
        <f t="shared" si="156"/>
        <v>627868000</v>
      </c>
      <c r="AW484" s="12">
        <f t="shared" si="157"/>
        <v>611217200</v>
      </c>
      <c r="AX484" s="12">
        <f t="shared" si="158"/>
        <v>138206500</v>
      </c>
      <c r="AY484" s="21">
        <f t="shared" si="159"/>
        <v>11223542400</v>
      </c>
    </row>
    <row r="485" spans="1:51">
      <c r="A485" s="5" t="s">
        <v>1017</v>
      </c>
      <c r="B485" s="5" t="s">
        <v>1018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60"/>
        <v>11935984769.18</v>
      </c>
      <c r="AF485" s="9">
        <f t="shared" si="161"/>
        <v>9390746592.54</v>
      </c>
      <c r="AG485" s="9">
        <f t="shared" si="162"/>
        <v>2561139507.2</v>
      </c>
      <c r="AH485" s="9">
        <f t="shared" si="163"/>
        <v>2543178999.63</v>
      </c>
      <c r="AI485" s="9">
        <f t="shared" si="164"/>
        <v>1907342896.76</v>
      </c>
      <c r="AJ485" s="12">
        <f t="shared" si="165"/>
        <v>3580233426.62</v>
      </c>
      <c r="AK485" s="16">
        <f t="shared" si="166"/>
        <v>0.299952915143168</v>
      </c>
      <c r="AL485" s="9">
        <f t="shared" si="167"/>
        <v>865810559.3</v>
      </c>
      <c r="AM485" s="16">
        <f t="shared" si="168"/>
        <v>0.00422797304084252</v>
      </c>
      <c r="AN485" s="16">
        <f t="shared" si="169"/>
        <v>0.00467447307859065</v>
      </c>
      <c r="AO485" s="16">
        <f t="shared" si="170"/>
        <v>0.0304098593638651</v>
      </c>
      <c r="AP485" s="16">
        <f t="shared" si="171"/>
        <v>0.031720798875149</v>
      </c>
      <c r="AQ485" s="12">
        <f t="shared" si="172"/>
        <v>2714422867.32</v>
      </c>
      <c r="AR485" s="12">
        <f t="shared" si="173"/>
        <v>1891441566.2</v>
      </c>
      <c r="AS485" s="12">
        <f>AR485-VLOOKUP(A485,[1]选股结果!$A$2:$BJ$3005,48,FALSE)*0.08</f>
        <v>1289233682.9016</v>
      </c>
      <c r="AT485" s="12">
        <f t="shared" si="154"/>
        <v>2078586764.45</v>
      </c>
      <c r="AU485" s="12">
        <f t="shared" si="155"/>
        <v>2527277669.07</v>
      </c>
      <c r="AV485" s="12">
        <f t="shared" si="156"/>
        <v>2537634331.39</v>
      </c>
      <c r="AW485" s="12">
        <f t="shared" si="157"/>
        <v>2561139507.2</v>
      </c>
      <c r="AX485" s="12">
        <f t="shared" si="158"/>
        <v>7838237.04</v>
      </c>
      <c r="AY485" s="21">
        <f t="shared" si="159"/>
        <v>9203601394.29</v>
      </c>
    </row>
    <row r="486" spans="1:51">
      <c r="A486" s="5" t="s">
        <v>1019</v>
      </c>
      <c r="B486" s="5" t="s">
        <v>1020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60"/>
        <v>11933648988.85</v>
      </c>
      <c r="AF486" s="9">
        <f t="shared" si="161"/>
        <v>9728395382.69</v>
      </c>
      <c r="AG486" s="9">
        <f t="shared" si="162"/>
        <v>2228508614.66</v>
      </c>
      <c r="AH486" s="9">
        <f t="shared" si="163"/>
        <v>2215050461.45</v>
      </c>
      <c r="AI486" s="9">
        <f t="shared" si="164"/>
        <v>1898563721.01</v>
      </c>
      <c r="AJ486" s="12">
        <f t="shared" si="165"/>
        <v>7731020726.61</v>
      </c>
      <c r="AK486" s="16">
        <f t="shared" si="166"/>
        <v>0.647833762651587</v>
      </c>
      <c r="AL486" s="9">
        <f t="shared" si="167"/>
        <v>5618325987.2</v>
      </c>
      <c r="AM486" s="16">
        <f t="shared" si="168"/>
        <v>0.0116132425605519</v>
      </c>
      <c r="AN486" s="16">
        <f t="shared" si="169"/>
        <v>0.320138486768761</v>
      </c>
      <c r="AO486" s="16">
        <f t="shared" si="170"/>
        <v>0.0545519236051147</v>
      </c>
      <c r="AP486" s="16">
        <f t="shared" si="171"/>
        <v>0.0803657729531075</v>
      </c>
      <c r="AQ486" s="12">
        <f t="shared" si="172"/>
        <v>2112694739.41</v>
      </c>
      <c r="AR486" s="12">
        <f t="shared" si="173"/>
        <v>1839510000.89</v>
      </c>
      <c r="AS486" s="12">
        <f>AR486-VLOOKUP(A486,[1]选股结果!$A$2:$BJ$3005,48,FALSE)*0.08</f>
        <v>934383551.5692</v>
      </c>
      <c r="AT486" s="12">
        <f t="shared" si="154"/>
        <v>1796207998.97</v>
      </c>
      <c r="AU486" s="12">
        <f t="shared" si="155"/>
        <v>2155996741.33</v>
      </c>
      <c r="AV486" s="12">
        <f t="shared" si="156"/>
        <v>2060379459.91</v>
      </c>
      <c r="AW486" s="12">
        <f t="shared" si="157"/>
        <v>2228508614.66</v>
      </c>
      <c r="AX486" s="12">
        <f t="shared" si="158"/>
        <v>39456408.73</v>
      </c>
      <c r="AY486" s="21">
        <f t="shared" si="159"/>
        <v>9771697384.61</v>
      </c>
    </row>
    <row r="487" spans="1:51">
      <c r="A487" s="5" t="s">
        <v>1021</v>
      </c>
      <c r="B487" s="5" t="s">
        <v>1022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60"/>
        <v>11930042478</v>
      </c>
      <c r="AF487" s="9">
        <f t="shared" si="161"/>
        <v>10485295406.76</v>
      </c>
      <c r="AG487" s="9">
        <f t="shared" si="162"/>
        <v>1384698055.7</v>
      </c>
      <c r="AH487" s="9">
        <f t="shared" si="163"/>
        <v>1426921177.7</v>
      </c>
      <c r="AI487" s="9">
        <f t="shared" si="164"/>
        <v>1290186512.06</v>
      </c>
      <c r="AJ487" s="12">
        <f t="shared" si="165"/>
        <v>4462030710.16</v>
      </c>
      <c r="AK487" s="16">
        <f t="shared" si="166"/>
        <v>0.374016330485693</v>
      </c>
      <c r="AL487" s="9">
        <f t="shared" si="167"/>
        <v>2927705714.21</v>
      </c>
      <c r="AM487" s="16">
        <f t="shared" si="168"/>
        <v>0.00547700228901063</v>
      </c>
      <c r="AN487" s="16">
        <f t="shared" si="169"/>
        <v>0.100290072111343</v>
      </c>
      <c r="AO487" s="16">
        <f t="shared" si="170"/>
        <v>0.0598421007415964</v>
      </c>
      <c r="AP487" s="16">
        <f t="shared" si="171"/>
        <v>0.0807245889925322</v>
      </c>
      <c r="AQ487" s="12">
        <f t="shared" si="172"/>
        <v>1534324995.95</v>
      </c>
      <c r="AR487" s="12">
        <f t="shared" si="173"/>
        <v>1319078961.28</v>
      </c>
      <c r="AS487" s="12">
        <f>AR487-VLOOKUP(A487,[1]选股结果!$A$2:$BJ$3005,48,FALSE)*0.08</f>
        <v>425855048.916</v>
      </c>
      <c r="AT487" s="12">
        <f t="shared" si="154"/>
        <v>1397590330.31</v>
      </c>
      <c r="AU487" s="12">
        <f t="shared" si="155"/>
        <v>1455813626.92</v>
      </c>
      <c r="AV487" s="12">
        <f t="shared" si="156"/>
        <v>1316033481.79</v>
      </c>
      <c r="AW487" s="12">
        <f t="shared" si="157"/>
        <v>1384698055.7</v>
      </c>
      <c r="AX487" s="12">
        <f t="shared" si="158"/>
        <v>53409089.6</v>
      </c>
      <c r="AY487" s="21">
        <f t="shared" si="159"/>
        <v>10406784037.73</v>
      </c>
    </row>
    <row r="488" spans="1:51">
      <c r="A488" s="5" t="s">
        <v>1023</v>
      </c>
      <c r="B488" s="5" t="s">
        <v>1024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60"/>
        <v>11907196582.84</v>
      </c>
      <c r="AF488" s="9">
        <f t="shared" si="161"/>
        <v>11885634432.39</v>
      </c>
      <c r="AG488" s="9">
        <f t="shared" si="162"/>
        <v>114228288.540001</v>
      </c>
      <c r="AH488" s="9">
        <f t="shared" si="163"/>
        <v>113109384.830001</v>
      </c>
      <c r="AI488" s="9">
        <f t="shared" si="164"/>
        <v>136059962.540001</v>
      </c>
      <c r="AJ488" s="12">
        <f t="shared" si="165"/>
        <v>1474067258.29</v>
      </c>
      <c r="AK488" s="16">
        <f t="shared" si="166"/>
        <v>0.123796331742297</v>
      </c>
      <c r="AL488" s="9">
        <f t="shared" si="167"/>
        <v>1362058895.23</v>
      </c>
      <c r="AM488" s="16">
        <f t="shared" si="168"/>
        <v>0.00380919825959419</v>
      </c>
      <c r="AN488" s="16">
        <f t="shared" si="169"/>
        <v>0.0264387268279159</v>
      </c>
      <c r="AO488" s="16">
        <f t="shared" si="170"/>
        <v>0.0371065369389087</v>
      </c>
      <c r="AP488" s="16">
        <f t="shared" si="171"/>
        <v>0.0450784150934021</v>
      </c>
      <c r="AQ488" s="12">
        <f t="shared" si="172"/>
        <v>112008363.060001</v>
      </c>
      <c r="AR488" s="12">
        <f t="shared" si="173"/>
        <v>21214203.1700009</v>
      </c>
      <c r="AS488" s="12">
        <f>AR488-VLOOKUP(A488,[1]选股结果!$A$2:$BJ$3005,48,FALSE)*0.08</f>
        <v>-461360488.671599</v>
      </c>
      <c r="AT488" s="12">
        <f t="shared" si="154"/>
        <v>134958940.770001</v>
      </c>
      <c r="AU488" s="12">
        <f t="shared" si="155"/>
        <v>-1736374.5399991</v>
      </c>
      <c r="AV488" s="12">
        <f t="shared" si="156"/>
        <v>33884668.870001</v>
      </c>
      <c r="AW488" s="12">
        <f t="shared" si="157"/>
        <v>114228288.540001</v>
      </c>
      <c r="AX488" s="12">
        <f t="shared" si="158"/>
        <v>101066929.51</v>
      </c>
      <c r="AY488" s="21">
        <f t="shared" si="159"/>
        <v>11771889694.79</v>
      </c>
    </row>
    <row r="489" spans="1:51">
      <c r="A489" s="5" t="s">
        <v>1025</v>
      </c>
      <c r="B489" s="5" t="s">
        <v>1026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60"/>
        <v>11870704100.84</v>
      </c>
      <c r="AF489" s="9">
        <f t="shared" si="161"/>
        <v>11785708781.62</v>
      </c>
      <c r="AG489" s="9">
        <f t="shared" si="162"/>
        <v>100232490.239997</v>
      </c>
      <c r="AH489" s="9">
        <f t="shared" si="163"/>
        <v>95259216.949997</v>
      </c>
      <c r="AI489" s="9">
        <f t="shared" si="164"/>
        <v>37557101.009997</v>
      </c>
      <c r="AJ489" s="12">
        <f t="shared" si="165"/>
        <v>2389957924.57</v>
      </c>
      <c r="AK489" s="16">
        <f t="shared" si="166"/>
        <v>0.201332448713036</v>
      </c>
      <c r="AL489" s="9">
        <f t="shared" si="167"/>
        <v>2190280575.98</v>
      </c>
      <c r="AM489" s="16">
        <f t="shared" si="168"/>
        <v>0.00489310059256635</v>
      </c>
      <c r="AN489" s="16">
        <f t="shared" si="169"/>
        <v>0.0396767198010328</v>
      </c>
      <c r="AO489" s="16">
        <f t="shared" si="170"/>
        <v>0.0586607545066114</v>
      </c>
      <c r="AP489" s="16">
        <f t="shared" si="171"/>
        <v>0.0690750794885012</v>
      </c>
      <c r="AQ489" s="12">
        <f t="shared" si="172"/>
        <v>199677348.59</v>
      </c>
      <c r="AR489" s="12">
        <f t="shared" si="173"/>
        <v>-117597934.55</v>
      </c>
      <c r="AS489" s="12">
        <f>AR489-VLOOKUP(A489,[1]选股结果!$A$2:$BJ$3005,48,FALSE)*0.08</f>
        <v>-849577203.4188</v>
      </c>
      <c r="AT489" s="12">
        <f t="shared" si="154"/>
        <v>141975232.65</v>
      </c>
      <c r="AU489" s="12">
        <f t="shared" si="155"/>
        <v>-59895818.6100003</v>
      </c>
      <c r="AV489" s="12">
        <f t="shared" si="156"/>
        <v>-110899028.050001</v>
      </c>
      <c r="AW489" s="12">
        <f t="shared" si="157"/>
        <v>100232490.239997</v>
      </c>
      <c r="AX489" s="12">
        <f t="shared" si="158"/>
        <v>105507313.53</v>
      </c>
      <c r="AY489" s="21">
        <f t="shared" si="159"/>
        <v>11526135614.42</v>
      </c>
    </row>
    <row r="490" spans="1:51">
      <c r="A490" s="5" t="s">
        <v>1027</v>
      </c>
      <c r="B490" s="5" t="s">
        <v>1028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60"/>
        <v>11819638057.46</v>
      </c>
      <c r="AF490" s="9">
        <f t="shared" si="161"/>
        <v>11170768631.96</v>
      </c>
      <c r="AG490" s="9">
        <f t="shared" si="162"/>
        <v>694705298.429998</v>
      </c>
      <c r="AH490" s="9">
        <f t="shared" si="163"/>
        <v>709227043.099998</v>
      </c>
      <c r="AI490" s="9">
        <f t="shared" si="164"/>
        <v>605874518.669998</v>
      </c>
      <c r="AJ490" s="12">
        <f t="shared" si="165"/>
        <v>1880369613.84</v>
      </c>
      <c r="AK490" s="16">
        <f t="shared" si="166"/>
        <v>0.159088595158225</v>
      </c>
      <c r="AL490" s="9">
        <f t="shared" si="167"/>
        <v>1241051312.28</v>
      </c>
      <c r="AM490" s="16">
        <f t="shared" si="168"/>
        <v>0.00545666166903421</v>
      </c>
      <c r="AN490" s="16">
        <f t="shared" si="169"/>
        <v>0.0314211978509442</v>
      </c>
      <c r="AO490" s="16">
        <f t="shared" si="170"/>
        <v>0.024848948226856</v>
      </c>
      <c r="AP490" s="16">
        <f t="shared" si="171"/>
        <v>0.0445091960424255</v>
      </c>
      <c r="AQ490" s="12">
        <f t="shared" si="172"/>
        <v>639318301.559998</v>
      </c>
      <c r="AR490" s="12">
        <f t="shared" si="173"/>
        <v>560136702.249998</v>
      </c>
      <c r="AS490" s="12">
        <f>AR490-VLOOKUP(A490,[1]选股结果!$A$2:$BJ$3005,48,FALSE)*0.08</f>
        <v>104974690.169198</v>
      </c>
      <c r="AT490" s="12">
        <f t="shared" si="154"/>
        <v>535965777.129998</v>
      </c>
      <c r="AU490" s="12">
        <f t="shared" si="155"/>
        <v>663489226.679998</v>
      </c>
      <c r="AV490" s="12">
        <f t="shared" si="156"/>
        <v>605991870.859998</v>
      </c>
      <c r="AW490" s="12">
        <f t="shared" si="157"/>
        <v>694705298.429998</v>
      </c>
      <c r="AX490" s="12">
        <f t="shared" si="158"/>
        <v>33281283.79</v>
      </c>
      <c r="AY490" s="21">
        <f t="shared" si="159"/>
        <v>11194939557.08</v>
      </c>
    </row>
    <row r="491" spans="1:51">
      <c r="A491" s="5" t="s">
        <v>1029</v>
      </c>
      <c r="B491" s="5" t="s">
        <v>1030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60"/>
        <v>11719880371.31</v>
      </c>
      <c r="AF491" s="9">
        <f t="shared" si="161"/>
        <v>10257509173.03</v>
      </c>
      <c r="AG491" s="9">
        <f t="shared" si="162"/>
        <v>1487920116.86</v>
      </c>
      <c r="AH491" s="9">
        <f t="shared" si="163"/>
        <v>1484175547.9</v>
      </c>
      <c r="AI491" s="9">
        <f t="shared" si="164"/>
        <v>1222944802.74</v>
      </c>
      <c r="AJ491" s="12">
        <f t="shared" si="165"/>
        <v>3183117041.54</v>
      </c>
      <c r="AK491" s="16">
        <f t="shared" si="166"/>
        <v>0.271599789476708</v>
      </c>
      <c r="AL491" s="9">
        <f t="shared" si="167"/>
        <v>1717050854.79</v>
      </c>
      <c r="AM491" s="16">
        <f t="shared" si="168"/>
        <v>0.00476989627614701</v>
      </c>
      <c r="AN491" s="16">
        <f t="shared" si="169"/>
        <v>0.0455568812457358</v>
      </c>
      <c r="AO491" s="16">
        <f t="shared" si="170"/>
        <v>0.0500240728809136</v>
      </c>
      <c r="AP491" s="16">
        <f t="shared" si="171"/>
        <v>0.0442803235159637</v>
      </c>
      <c r="AQ491" s="12">
        <f t="shared" si="172"/>
        <v>1466066186.75</v>
      </c>
      <c r="AR491" s="12">
        <f t="shared" si="173"/>
        <v>1179149654.62</v>
      </c>
      <c r="AS491" s="12">
        <f>AR491-VLOOKUP(A491,[1]选股结果!$A$2:$BJ$3005,48,FALSE)*0.08</f>
        <v>319966118.672</v>
      </c>
      <c r="AT491" s="12">
        <f t="shared" si="154"/>
        <v>1204835441.59</v>
      </c>
      <c r="AU491" s="12">
        <f t="shared" si="155"/>
        <v>1440380399.78</v>
      </c>
      <c r="AV491" s="12">
        <f t="shared" si="156"/>
        <v>1338598132.4</v>
      </c>
      <c r="AW491" s="12">
        <f t="shared" si="157"/>
        <v>1487920116.86</v>
      </c>
      <c r="AX491" s="12">
        <f t="shared" si="158"/>
        <v>81673140.41</v>
      </c>
      <c r="AY491" s="21">
        <f t="shared" si="159"/>
        <v>10231823386.06</v>
      </c>
    </row>
    <row r="492" spans="1:51">
      <c r="A492" s="5" t="s">
        <v>1031</v>
      </c>
      <c r="B492" s="5" t="s">
        <v>1032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60"/>
        <v>11709430125.92</v>
      </c>
      <c r="AF492" s="9">
        <f t="shared" si="161"/>
        <v>11919258441.59</v>
      </c>
      <c r="AG492" s="9">
        <f t="shared" si="162"/>
        <v>-94116920.6599982</v>
      </c>
      <c r="AH492" s="9">
        <f t="shared" si="163"/>
        <v>-106088305.189998</v>
      </c>
      <c r="AI492" s="9">
        <f t="shared" si="164"/>
        <v>-68746284.8399982</v>
      </c>
      <c r="AJ492" s="12">
        <f t="shared" si="165"/>
        <v>1392502390.12</v>
      </c>
      <c r="AK492" s="16">
        <f t="shared" si="166"/>
        <v>0.118921448366437</v>
      </c>
      <c r="AL492" s="9">
        <f t="shared" si="167"/>
        <v>1105744641.78</v>
      </c>
      <c r="AM492" s="16">
        <f t="shared" si="168"/>
        <v>0.00355655460361082</v>
      </c>
      <c r="AN492" s="16">
        <f t="shared" si="169"/>
        <v>0.00633389969301967</v>
      </c>
      <c r="AO492" s="16">
        <f t="shared" si="170"/>
        <v>0.0408810092593972</v>
      </c>
      <c r="AP492" s="16">
        <f t="shared" si="171"/>
        <v>0.0416959072934935</v>
      </c>
      <c r="AQ492" s="12">
        <f t="shared" si="172"/>
        <v>286757748.340001</v>
      </c>
      <c r="AR492" s="12">
        <f t="shared" si="173"/>
        <v>-195490719.209999</v>
      </c>
      <c r="AS492" s="12">
        <f>AR492-VLOOKUP(A492,[1]选股结果!$A$2:$BJ$3005,48,FALSE)*0.08</f>
        <v>-910364990.661999</v>
      </c>
      <c r="AT492" s="12">
        <f t="shared" si="154"/>
        <v>324099768.690001</v>
      </c>
      <c r="AU492" s="12">
        <f t="shared" si="155"/>
        <v>-232832739.559999</v>
      </c>
      <c r="AV492" s="12">
        <f t="shared" si="156"/>
        <v>-155363852.859999</v>
      </c>
      <c r="AW492" s="12">
        <f t="shared" si="157"/>
        <v>-94116920.6599982</v>
      </c>
      <c r="AX492" s="12">
        <f t="shared" si="158"/>
        <v>156733563.31</v>
      </c>
      <c r="AY492" s="21">
        <f t="shared" si="159"/>
        <v>11399667953.69</v>
      </c>
    </row>
    <row r="493" spans="1:51">
      <c r="A493" s="5" t="s">
        <v>1033</v>
      </c>
      <c r="B493" s="5" t="s">
        <v>1034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60"/>
        <v>11696123482.41</v>
      </c>
      <c r="AF493" s="9">
        <f t="shared" si="161"/>
        <v>9699158981.36</v>
      </c>
      <c r="AG493" s="9">
        <f t="shared" si="162"/>
        <v>1982303293.51</v>
      </c>
      <c r="AH493" s="9">
        <f t="shared" si="163"/>
        <v>1986295414.46</v>
      </c>
      <c r="AI493" s="9">
        <f t="shared" si="164"/>
        <v>1380230659.68</v>
      </c>
      <c r="AJ493" s="12">
        <f t="shared" si="165"/>
        <v>3456225673.07</v>
      </c>
      <c r="AK493" s="16">
        <f t="shared" si="166"/>
        <v>0.295501811199914</v>
      </c>
      <c r="AL493" s="9">
        <f t="shared" si="167"/>
        <v>1279365050.87</v>
      </c>
      <c r="AM493" s="16">
        <f t="shared" si="168"/>
        <v>0.0583596250848878</v>
      </c>
      <c r="AN493" s="16">
        <f t="shared" si="169"/>
        <v>0.00827498159843789</v>
      </c>
      <c r="AO493" s="16">
        <f t="shared" si="170"/>
        <v>0.0215820751772695</v>
      </c>
      <c r="AP493" s="16">
        <f t="shared" si="171"/>
        <v>0.0209602956730657</v>
      </c>
      <c r="AQ493" s="12">
        <f t="shared" si="172"/>
        <v>2176860622.2</v>
      </c>
      <c r="AR493" s="12">
        <f t="shared" si="173"/>
        <v>1388482106.07</v>
      </c>
      <c r="AS493" s="12">
        <f>AR493-VLOOKUP(A493,[1]选股结果!$A$2:$BJ$3005,48,FALSE)*0.08</f>
        <v>466337270.7668</v>
      </c>
      <c r="AT493" s="12">
        <f t="shared" si="154"/>
        <v>1570795867.42</v>
      </c>
      <c r="AU493" s="12">
        <f t="shared" si="155"/>
        <v>1994546860.85</v>
      </c>
      <c r="AV493" s="12">
        <f t="shared" si="156"/>
        <v>1904717773.54</v>
      </c>
      <c r="AW493" s="12">
        <f t="shared" si="157"/>
        <v>1982303293.51</v>
      </c>
      <c r="AX493" s="12">
        <f t="shared" si="158"/>
        <v>29322321.16</v>
      </c>
      <c r="AY493" s="21">
        <f t="shared" si="159"/>
        <v>9516845220.01</v>
      </c>
    </row>
    <row r="494" spans="1:51">
      <c r="A494" s="5" t="s">
        <v>1035</v>
      </c>
      <c r="B494" s="5" t="s">
        <v>1036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60"/>
        <v>11639564738.07</v>
      </c>
      <c r="AF494" s="9">
        <f t="shared" si="161"/>
        <v>10894119764.87</v>
      </c>
      <c r="AG494" s="9">
        <f t="shared" si="162"/>
        <v>690479632.269999</v>
      </c>
      <c r="AH494" s="9">
        <f t="shared" si="163"/>
        <v>693417023.009999</v>
      </c>
      <c r="AI494" s="9">
        <f t="shared" si="164"/>
        <v>602050847.209999</v>
      </c>
      <c r="AJ494" s="12">
        <f t="shared" si="165"/>
        <v>1004045679.46</v>
      </c>
      <c r="AK494" s="16">
        <f t="shared" si="166"/>
        <v>0.0862614455140256</v>
      </c>
      <c r="AL494" s="9">
        <f t="shared" si="167"/>
        <v>249944899.67</v>
      </c>
      <c r="AM494" s="16">
        <f t="shared" si="168"/>
        <v>0.000750364509888727</v>
      </c>
      <c r="AN494" s="16">
        <f t="shared" si="169"/>
        <v>0.0137913345466402</v>
      </c>
      <c r="AO494" s="16">
        <f t="shared" si="170"/>
        <v>0.00632328812255946</v>
      </c>
      <c r="AP494" s="16">
        <f t="shared" si="171"/>
        <v>0</v>
      </c>
      <c r="AQ494" s="12">
        <f t="shared" si="172"/>
        <v>754100779.789999</v>
      </c>
      <c r="AR494" s="12">
        <f t="shared" si="173"/>
        <v>646993266.759999</v>
      </c>
      <c r="AS494" s="12">
        <f>AR494-VLOOKUP(A494,[1]选股结果!$A$2:$BJ$3005,48,FALSE)*0.08</f>
        <v>182094466.309599</v>
      </c>
      <c r="AT494" s="12">
        <f t="shared" si="154"/>
        <v>662734603.989999</v>
      </c>
      <c r="AU494" s="12">
        <f t="shared" si="155"/>
        <v>738359442.559999</v>
      </c>
      <c r="AV494" s="12">
        <f t="shared" si="156"/>
        <v>743388920.099999</v>
      </c>
      <c r="AW494" s="12">
        <f t="shared" si="157"/>
        <v>690479632.269999</v>
      </c>
      <c r="AX494" s="12">
        <f t="shared" si="158"/>
        <v>-70963210.01</v>
      </c>
      <c r="AY494" s="21">
        <f t="shared" si="159"/>
        <v>10878378427.64</v>
      </c>
    </row>
    <row r="495" spans="1:51">
      <c r="A495" s="5" t="s">
        <v>1037</v>
      </c>
      <c r="B495" s="5" t="s">
        <v>1038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60"/>
        <v>11610988901.6</v>
      </c>
      <c r="AF495" s="9">
        <f t="shared" si="161"/>
        <v>11040269719.78</v>
      </c>
      <c r="AG495" s="9">
        <f t="shared" si="162"/>
        <v>576119959.200002</v>
      </c>
      <c r="AH495" s="9">
        <f t="shared" si="163"/>
        <v>575729959.200002</v>
      </c>
      <c r="AI495" s="9">
        <f t="shared" si="164"/>
        <v>377202469.510002</v>
      </c>
      <c r="AJ495" s="12">
        <f t="shared" si="165"/>
        <v>3118915590.09</v>
      </c>
      <c r="AK495" s="16">
        <f t="shared" si="166"/>
        <v>0.268617567075636</v>
      </c>
      <c r="AL495" s="9">
        <f t="shared" si="167"/>
        <v>2430308489.96</v>
      </c>
      <c r="AM495" s="16">
        <f t="shared" si="168"/>
        <v>0.092733652162188</v>
      </c>
      <c r="AN495" s="16">
        <f t="shared" si="169"/>
        <v>0.060197898560017</v>
      </c>
      <c r="AO495" s="16">
        <f t="shared" si="170"/>
        <v>0.0543703817383726</v>
      </c>
      <c r="AP495" s="16">
        <f t="shared" si="171"/>
        <v>0.00197554687842645</v>
      </c>
      <c r="AQ495" s="12">
        <f t="shared" si="172"/>
        <v>688607100.13</v>
      </c>
      <c r="AR495" s="12">
        <f t="shared" si="173"/>
        <v>371801692.13</v>
      </c>
      <c r="AS495" s="12">
        <f>AR495-VLOOKUP(A495,[1]选股结果!$A$2:$BJ$3005,48,FALSE)*0.08</f>
        <v>-271331025.5116</v>
      </c>
      <c r="AT495" s="12">
        <f t="shared" si="154"/>
        <v>490079610.44</v>
      </c>
      <c r="AU495" s="12">
        <f t="shared" si="155"/>
        <v>570329181.82</v>
      </c>
      <c r="AV495" s="12">
        <f t="shared" si="156"/>
        <v>494705818.64</v>
      </c>
      <c r="AW495" s="12">
        <f t="shared" si="157"/>
        <v>576119959.200002</v>
      </c>
      <c r="AX495" s="12">
        <f t="shared" si="158"/>
        <v>6000000</v>
      </c>
      <c r="AY495" s="21">
        <f t="shared" si="159"/>
        <v>10921991801.47</v>
      </c>
    </row>
    <row r="496" spans="1:51">
      <c r="A496" s="5" t="s">
        <v>1039</v>
      </c>
      <c r="B496" s="5" t="s">
        <v>1040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60"/>
        <v>11575564870.99</v>
      </c>
      <c r="AF496" s="9">
        <f t="shared" si="161"/>
        <v>10732824499.94</v>
      </c>
      <c r="AG496" s="9">
        <f t="shared" si="162"/>
        <v>1020009305.17</v>
      </c>
      <c r="AH496" s="9">
        <f t="shared" si="163"/>
        <v>1018324105.03</v>
      </c>
      <c r="AI496" s="9">
        <f t="shared" si="164"/>
        <v>851758137.02</v>
      </c>
      <c r="AJ496" s="12">
        <f t="shared" si="165"/>
        <v>1651853075.76</v>
      </c>
      <c r="AK496" s="16">
        <f t="shared" si="166"/>
        <v>0.142701725070867</v>
      </c>
      <c r="AL496" s="9">
        <f t="shared" si="167"/>
        <v>671282870.48</v>
      </c>
      <c r="AM496" s="16">
        <f t="shared" si="168"/>
        <v>0.00772071612280261</v>
      </c>
      <c r="AN496" s="16">
        <f t="shared" si="169"/>
        <v>0.0283204928427793</v>
      </c>
      <c r="AO496" s="16">
        <f t="shared" si="170"/>
        <v>0.014241433677517</v>
      </c>
      <c r="AP496" s="16">
        <f t="shared" si="171"/>
        <v>0.00772253944721358</v>
      </c>
      <c r="AQ496" s="12">
        <f t="shared" si="172"/>
        <v>980570205.28</v>
      </c>
      <c r="AR496" s="12">
        <f t="shared" si="173"/>
        <v>676334280.7</v>
      </c>
      <c r="AS496" s="12">
        <f>AR496-VLOOKUP(A496,[1]选股结果!$A$2:$BJ$3005,48,FALSE)*0.08</f>
        <v>-27011008.1791999</v>
      </c>
      <c r="AT496" s="12">
        <f t="shared" si="154"/>
        <v>814004237.27</v>
      </c>
      <c r="AU496" s="12">
        <f t="shared" si="155"/>
        <v>842900248.71</v>
      </c>
      <c r="AV496" s="12">
        <f t="shared" si="156"/>
        <v>744796247.06</v>
      </c>
      <c r="AW496" s="12">
        <f t="shared" si="157"/>
        <v>1020009305.17</v>
      </c>
      <c r="AX496" s="12">
        <f t="shared" si="158"/>
        <v>-55445367.54</v>
      </c>
      <c r="AY496" s="21">
        <f t="shared" si="159"/>
        <v>10595154543.37</v>
      </c>
    </row>
    <row r="497" spans="1:51">
      <c r="A497" s="5" t="s">
        <v>1041</v>
      </c>
      <c r="B497" s="5" t="s">
        <v>1042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60"/>
        <v>11557557667.49</v>
      </c>
      <c r="AF497" s="9">
        <f t="shared" si="161"/>
        <v>10555300925.57</v>
      </c>
      <c r="AG497" s="9">
        <f t="shared" si="162"/>
        <v>1002839671.17</v>
      </c>
      <c r="AH497" s="9">
        <f t="shared" si="163"/>
        <v>995873809.45</v>
      </c>
      <c r="AI497" s="9">
        <f t="shared" si="164"/>
        <v>837927827.89</v>
      </c>
      <c r="AJ497" s="12">
        <f t="shared" si="165"/>
        <v>2531084419.53</v>
      </c>
      <c r="AK497" s="16">
        <f t="shared" si="166"/>
        <v>0.218998208129182</v>
      </c>
      <c r="AL497" s="9">
        <f t="shared" si="167"/>
        <v>1518631486.97</v>
      </c>
      <c r="AM497" s="16">
        <f t="shared" si="168"/>
        <v>0.00363291356166935</v>
      </c>
      <c r="AN497" s="16">
        <f t="shared" si="169"/>
        <v>0.00691633754204404</v>
      </c>
      <c r="AO497" s="16">
        <f t="shared" si="170"/>
        <v>0.0767262220706343</v>
      </c>
      <c r="AP497" s="16">
        <f t="shared" si="171"/>
        <v>0.0432948307311946</v>
      </c>
      <c r="AQ497" s="12">
        <f t="shared" si="172"/>
        <v>1012452932.56</v>
      </c>
      <c r="AR497" s="12">
        <f t="shared" si="173"/>
        <v>834753090.440001</v>
      </c>
      <c r="AS497" s="12">
        <f>AR497-VLOOKUP(A497,[1]选股结果!$A$2:$BJ$3005,48,FALSE)*0.08</f>
        <v>-256362279.981599</v>
      </c>
      <c r="AT497" s="12">
        <f t="shared" si="154"/>
        <v>854506951</v>
      </c>
      <c r="AU497" s="12">
        <f t="shared" si="155"/>
        <v>992699072</v>
      </c>
      <c r="AV497" s="12">
        <f t="shared" si="156"/>
        <v>915133222.920001</v>
      </c>
      <c r="AW497" s="12">
        <f t="shared" si="157"/>
        <v>1002839671.17</v>
      </c>
      <c r="AX497" s="12">
        <f t="shared" si="158"/>
        <v>11790872.48</v>
      </c>
      <c r="AY497" s="21">
        <f t="shared" si="159"/>
        <v>10535547065.01</v>
      </c>
    </row>
    <row r="498" spans="1:51">
      <c r="A498" s="5" t="s">
        <v>1043</v>
      </c>
      <c r="B498" s="5" t="s">
        <v>1044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60"/>
        <v>11538851523.74</v>
      </c>
      <c r="AF498" s="9">
        <f t="shared" si="161"/>
        <v>11285974185.19</v>
      </c>
      <c r="AG498" s="9">
        <f t="shared" si="162"/>
        <v>177403905.270001</v>
      </c>
      <c r="AH498" s="9">
        <f t="shared" si="163"/>
        <v>178028302.230001</v>
      </c>
      <c r="AI498" s="9">
        <f t="shared" si="164"/>
        <v>84302793.720001</v>
      </c>
      <c r="AJ498" s="12">
        <f t="shared" si="165"/>
        <v>1169467910.26</v>
      </c>
      <c r="AK498" s="16">
        <f t="shared" si="166"/>
        <v>0.101350460039627</v>
      </c>
      <c r="AL498" s="9">
        <f t="shared" si="167"/>
        <v>671302226.24</v>
      </c>
      <c r="AM498" s="16">
        <f t="shared" si="168"/>
        <v>0.00347778769901297</v>
      </c>
      <c r="AN498" s="16">
        <f t="shared" si="169"/>
        <v>0.0288519588292695</v>
      </c>
      <c r="AO498" s="16">
        <f t="shared" si="170"/>
        <v>0.0257424279980442</v>
      </c>
      <c r="AP498" s="16">
        <f t="shared" si="171"/>
        <v>0.000265505920038653</v>
      </c>
      <c r="AQ498" s="12">
        <f t="shared" si="172"/>
        <v>498165684.02</v>
      </c>
      <c r="AR498" s="12">
        <f t="shared" si="173"/>
        <v>160999436.71</v>
      </c>
      <c r="AS498" s="12">
        <f>AR498-VLOOKUP(A498,[1]选股结果!$A$2:$BJ$3005,48,FALSE)*0.08</f>
        <v>-302609255.034</v>
      </c>
      <c r="AT498" s="12">
        <f t="shared" si="154"/>
        <v>404440175.51</v>
      </c>
      <c r="AU498" s="12">
        <f t="shared" si="155"/>
        <v>254724945.22</v>
      </c>
      <c r="AV498" s="12">
        <f t="shared" si="156"/>
        <v>228455651.62</v>
      </c>
      <c r="AW498" s="12">
        <f t="shared" si="157"/>
        <v>177403905.270001</v>
      </c>
      <c r="AX498" s="12">
        <f t="shared" si="158"/>
        <v>-8984944.17999999</v>
      </c>
      <c r="AY498" s="21">
        <f t="shared" si="159"/>
        <v>11042533446.39</v>
      </c>
    </row>
    <row r="499" spans="1:51">
      <c r="A499" s="5" t="s">
        <v>1045</v>
      </c>
      <c r="B499" s="5" t="s">
        <v>1046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60"/>
        <v>11492939571.52</v>
      </c>
      <c r="AF499" s="9">
        <f t="shared" si="161"/>
        <v>10970141592.66</v>
      </c>
      <c r="AG499" s="9">
        <f t="shared" si="162"/>
        <v>532656157.230001</v>
      </c>
      <c r="AH499" s="9">
        <f t="shared" si="163"/>
        <v>533205121.110001</v>
      </c>
      <c r="AI499" s="9">
        <f t="shared" si="164"/>
        <v>416793950.920001</v>
      </c>
      <c r="AJ499" s="12">
        <f t="shared" si="165"/>
        <v>1957841201.93</v>
      </c>
      <c r="AK499" s="16">
        <f t="shared" si="166"/>
        <v>0.170351648483528</v>
      </c>
      <c r="AL499" s="9">
        <f t="shared" si="167"/>
        <v>1335746345.23</v>
      </c>
      <c r="AM499" s="16">
        <f t="shared" si="168"/>
        <v>0.00537623247520722</v>
      </c>
      <c r="AN499" s="16">
        <f t="shared" si="169"/>
        <v>0.0327203862231971</v>
      </c>
      <c r="AO499" s="16">
        <f t="shared" si="170"/>
        <v>0.0451454798401397</v>
      </c>
      <c r="AP499" s="16">
        <f t="shared" si="171"/>
        <v>0.0319826339295184</v>
      </c>
      <c r="AQ499" s="12">
        <f t="shared" si="172"/>
        <v>622094856.700001</v>
      </c>
      <c r="AR499" s="12">
        <f t="shared" si="173"/>
        <v>394911350.840001</v>
      </c>
      <c r="AS499" s="12">
        <f>AR499-VLOOKUP(A499,[1]选股结果!$A$2:$BJ$3005,48,FALSE)*0.08</f>
        <v>10450426.956801</v>
      </c>
      <c r="AT499" s="12">
        <f t="shared" si="154"/>
        <v>505683686.510001</v>
      </c>
      <c r="AU499" s="12">
        <f t="shared" si="155"/>
        <v>511322521.030001</v>
      </c>
      <c r="AV499" s="12">
        <f t="shared" si="156"/>
        <v>501828175.11</v>
      </c>
      <c r="AW499" s="12">
        <f t="shared" si="157"/>
        <v>532656157.230001</v>
      </c>
      <c r="AX499" s="12">
        <f t="shared" si="158"/>
        <v>-1178252.57</v>
      </c>
      <c r="AY499" s="21">
        <f t="shared" si="159"/>
        <v>10859369256.99</v>
      </c>
    </row>
    <row r="500" spans="1:51">
      <c r="A500" s="5" t="s">
        <v>1047</v>
      </c>
      <c r="B500" s="5" t="s">
        <v>1048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60"/>
        <v>11449625391.42</v>
      </c>
      <c r="AF500" s="9">
        <f t="shared" si="161"/>
        <v>13705457345.06</v>
      </c>
      <c r="AG500" s="9">
        <f t="shared" si="162"/>
        <v>-2033939278.07</v>
      </c>
      <c r="AH500" s="9">
        <f t="shared" si="163"/>
        <v>-1767382094.1</v>
      </c>
      <c r="AI500" s="9">
        <f t="shared" si="164"/>
        <v>-1794293031.64</v>
      </c>
      <c r="AJ500" s="12">
        <f t="shared" si="165"/>
        <v>266712346.629999</v>
      </c>
      <c r="AK500" s="16">
        <f t="shared" si="166"/>
        <v>0.02329441684877</v>
      </c>
      <c r="AL500" s="9">
        <f t="shared" si="167"/>
        <v>2181449525.07</v>
      </c>
      <c r="AM500" s="16">
        <f t="shared" si="168"/>
        <v>0.0210484631829611</v>
      </c>
      <c r="AN500" s="16">
        <f t="shared" si="169"/>
        <v>0.0661543648561292</v>
      </c>
      <c r="AO500" s="16">
        <f t="shared" si="170"/>
        <v>0.0578465612732032</v>
      </c>
      <c r="AP500" s="16">
        <f t="shared" si="171"/>
        <v>0.0590372388747792</v>
      </c>
      <c r="AQ500" s="12">
        <f t="shared" si="172"/>
        <v>-1914737178.44</v>
      </c>
      <c r="AR500" s="12">
        <f t="shared" si="173"/>
        <v>-2127476976.11</v>
      </c>
      <c r="AS500" s="12">
        <f>AR500-VLOOKUP(A500,[1]选股结果!$A$2:$BJ$3005,48,FALSE)*0.08</f>
        <v>-2707195249.3764</v>
      </c>
      <c r="AT500" s="12">
        <f t="shared" si="154"/>
        <v>-1941648115.98</v>
      </c>
      <c r="AU500" s="12">
        <f t="shared" si="155"/>
        <v>-2100566038.57</v>
      </c>
      <c r="AV500" s="12">
        <f t="shared" si="156"/>
        <v>-1833207264.55</v>
      </c>
      <c r="AW500" s="12">
        <f t="shared" si="157"/>
        <v>-2033939278.07</v>
      </c>
      <c r="AX500" s="12">
        <f t="shared" si="158"/>
        <v>-194015868.23</v>
      </c>
      <c r="AY500" s="21">
        <f t="shared" si="159"/>
        <v>13519628484.93</v>
      </c>
    </row>
    <row r="501" spans="1:51">
      <c r="A501" s="5" t="s">
        <v>1049</v>
      </c>
      <c r="B501" s="5" t="s">
        <v>1050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60"/>
        <v>11387276388.2</v>
      </c>
      <c r="AF501" s="9">
        <f t="shared" si="161"/>
        <v>9131716482.4</v>
      </c>
      <c r="AG501" s="9">
        <f t="shared" si="162"/>
        <v>7220014250.75</v>
      </c>
      <c r="AH501" s="9">
        <f t="shared" si="163"/>
        <v>7235295676.02</v>
      </c>
      <c r="AI501" s="9">
        <f t="shared" si="164"/>
        <v>6021619678.13</v>
      </c>
      <c r="AJ501" s="12">
        <f t="shared" si="165"/>
        <v>4838672496.81</v>
      </c>
      <c r="AK501" s="16">
        <f t="shared" si="166"/>
        <v>0.424919210868022</v>
      </c>
      <c r="AL501" s="9">
        <f t="shared" si="167"/>
        <v>1435240143.6</v>
      </c>
      <c r="AM501" s="16">
        <f t="shared" si="168"/>
        <v>0.0117666784560395</v>
      </c>
      <c r="AN501" s="16">
        <f t="shared" si="169"/>
        <v>0</v>
      </c>
      <c r="AO501" s="16">
        <f t="shared" si="170"/>
        <v>0.102948120452647</v>
      </c>
      <c r="AP501" s="16">
        <f t="shared" si="171"/>
        <v>0.0126661058327749</v>
      </c>
      <c r="AQ501" s="12">
        <f t="shared" si="172"/>
        <v>3403432353.21</v>
      </c>
      <c r="AR501" s="12">
        <f t="shared" si="173"/>
        <v>1057165333.18</v>
      </c>
      <c r="AS501" s="12">
        <f>AR501-VLOOKUP(A501,[1]选股结果!$A$2:$BJ$3005,48,FALSE)*0.08</f>
        <v>-2069378166.868</v>
      </c>
      <c r="AT501" s="12">
        <f t="shared" si="154"/>
        <v>2189756355.32</v>
      </c>
      <c r="AU501" s="12">
        <f t="shared" si="155"/>
        <v>2270841331.07</v>
      </c>
      <c r="AV501" s="12">
        <f t="shared" si="156"/>
        <v>2043023881.92</v>
      </c>
      <c r="AW501" s="12">
        <f t="shared" si="157"/>
        <v>7220014250.75</v>
      </c>
      <c r="AX501" s="12">
        <f t="shared" si="158"/>
        <v>293997015.19</v>
      </c>
      <c r="AY501" s="21">
        <f t="shared" si="159"/>
        <v>7999125460.26</v>
      </c>
    </row>
    <row r="502" spans="1:51">
      <c r="A502" s="5" t="s">
        <v>1051</v>
      </c>
      <c r="B502" s="5" t="s">
        <v>1052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60"/>
        <v>11377155810.01</v>
      </c>
      <c r="AF502" s="9">
        <f t="shared" si="161"/>
        <v>9953744743.98</v>
      </c>
      <c r="AG502" s="9">
        <f t="shared" si="162"/>
        <v>1452606714.8</v>
      </c>
      <c r="AH502" s="9">
        <f t="shared" si="163"/>
        <v>1432690167.84</v>
      </c>
      <c r="AI502" s="9">
        <f t="shared" si="164"/>
        <v>1052508941.28</v>
      </c>
      <c r="AJ502" s="12">
        <f t="shared" si="165"/>
        <v>8405021743.61</v>
      </c>
      <c r="AK502" s="16">
        <f t="shared" si="166"/>
        <v>0.738762998764154</v>
      </c>
      <c r="AL502" s="9">
        <f t="shared" si="167"/>
        <v>6899749245.8</v>
      </c>
      <c r="AM502" s="16">
        <f t="shared" si="168"/>
        <v>0.014212475738245</v>
      </c>
      <c r="AN502" s="16">
        <f t="shared" si="169"/>
        <v>0.508895975669591</v>
      </c>
      <c r="AO502" s="16">
        <f t="shared" si="170"/>
        <v>0.0587246830180673</v>
      </c>
      <c r="AP502" s="16">
        <f t="shared" si="171"/>
        <v>0.0229100109933162</v>
      </c>
      <c r="AQ502" s="12">
        <f t="shared" si="172"/>
        <v>1505272497.81</v>
      </c>
      <c r="AR502" s="12">
        <f t="shared" si="173"/>
        <v>1023737584.14</v>
      </c>
      <c r="AS502" s="12">
        <f>AR502-VLOOKUP(A502,[1]选股结果!$A$2:$BJ$3005,48,FALSE)*0.08</f>
        <v>-128806548.4016</v>
      </c>
      <c r="AT502" s="12">
        <f t="shared" si="154"/>
        <v>1125091271.25</v>
      </c>
      <c r="AU502" s="12">
        <f t="shared" si="155"/>
        <v>1403918810.7</v>
      </c>
      <c r="AV502" s="12">
        <f t="shared" si="156"/>
        <v>1411876060.24</v>
      </c>
      <c r="AW502" s="12">
        <f t="shared" si="157"/>
        <v>1452606714.8</v>
      </c>
      <c r="AX502" s="12">
        <f t="shared" si="158"/>
        <v>2158023.62</v>
      </c>
      <c r="AY502" s="21">
        <f t="shared" si="159"/>
        <v>9852391056.87</v>
      </c>
    </row>
    <row r="503" spans="1:51">
      <c r="A503" s="5" t="s">
        <v>1053</v>
      </c>
      <c r="B503" s="5" t="s">
        <v>1054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60"/>
        <v>11354244621.56</v>
      </c>
      <c r="AF503" s="9">
        <f t="shared" si="161"/>
        <v>9160767478.47</v>
      </c>
      <c r="AG503" s="9">
        <f t="shared" si="162"/>
        <v>3073377546.27</v>
      </c>
      <c r="AH503" s="9">
        <f t="shared" si="163"/>
        <v>3066044697.9</v>
      </c>
      <c r="AI503" s="9">
        <f t="shared" si="164"/>
        <v>2279228009.54</v>
      </c>
      <c r="AJ503" s="12">
        <f t="shared" si="165"/>
        <v>7163636255.09</v>
      </c>
      <c r="AK503" s="16">
        <f t="shared" si="166"/>
        <v>0.630921430166066</v>
      </c>
      <c r="AL503" s="9">
        <f t="shared" si="167"/>
        <v>3094499559.07</v>
      </c>
      <c r="AM503" s="16">
        <f t="shared" si="168"/>
        <v>0.0277920229374664</v>
      </c>
      <c r="AN503" s="16">
        <f t="shared" si="169"/>
        <v>0.120769316531741</v>
      </c>
      <c r="AO503" s="16">
        <f t="shared" si="170"/>
        <v>0.119250083457685</v>
      </c>
      <c r="AP503" s="16">
        <f t="shared" si="171"/>
        <v>0.00370996002499482</v>
      </c>
      <c r="AQ503" s="12">
        <f t="shared" si="172"/>
        <v>4069136696.02</v>
      </c>
      <c r="AR503" s="12">
        <f t="shared" si="173"/>
        <v>1395081097.68</v>
      </c>
      <c r="AS503" s="12">
        <f>AR503-VLOOKUP(A503,[1]选股结果!$A$2:$BJ$3005,48,FALSE)*0.08</f>
        <v>-2672082223.0376</v>
      </c>
      <c r="AT503" s="12">
        <f t="shared" si="154"/>
        <v>3282320007.66</v>
      </c>
      <c r="AU503" s="12">
        <f t="shared" si="155"/>
        <v>2181897786.04</v>
      </c>
      <c r="AV503" s="12">
        <f t="shared" si="156"/>
        <v>1872510338.94</v>
      </c>
      <c r="AW503" s="12">
        <f t="shared" si="157"/>
        <v>3073377546.27</v>
      </c>
      <c r="AX503" s="12">
        <f t="shared" si="158"/>
        <v>1028586984.66</v>
      </c>
      <c r="AY503" s="21">
        <f t="shared" si="159"/>
        <v>7273528568.49</v>
      </c>
    </row>
    <row r="504" spans="1:51">
      <c r="A504" s="5" t="s">
        <v>1055</v>
      </c>
      <c r="B504" s="5" t="s">
        <v>1056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60"/>
        <v>11312563941.9</v>
      </c>
      <c r="AF504" s="9">
        <f t="shared" si="161"/>
        <v>7605821527.92</v>
      </c>
      <c r="AG504" s="9">
        <f t="shared" si="162"/>
        <v>4486862013.68</v>
      </c>
      <c r="AH504" s="9">
        <f t="shared" si="163"/>
        <v>4460051227.44</v>
      </c>
      <c r="AI504" s="9">
        <f t="shared" si="164"/>
        <v>3494944481.6</v>
      </c>
      <c r="AJ504" s="12">
        <f t="shared" si="165"/>
        <v>5190223889.8</v>
      </c>
      <c r="AK504" s="16">
        <f t="shared" si="166"/>
        <v>0.458801728454874</v>
      </c>
      <c r="AL504" s="9">
        <f t="shared" si="167"/>
        <v>1287114443.71</v>
      </c>
      <c r="AM504" s="16">
        <f t="shared" si="168"/>
        <v>0.0711820086485853</v>
      </c>
      <c r="AN504" s="16">
        <f t="shared" si="169"/>
        <v>0.00872363130823772</v>
      </c>
      <c r="AO504" s="16">
        <f t="shared" si="170"/>
        <v>0.0284424296616139</v>
      </c>
      <c r="AP504" s="16">
        <f t="shared" si="171"/>
        <v>0</v>
      </c>
      <c r="AQ504" s="12">
        <f t="shared" si="172"/>
        <v>3903109446.09</v>
      </c>
      <c r="AR504" s="12">
        <f t="shared" si="173"/>
        <v>2680215689.97</v>
      </c>
      <c r="AS504" s="12">
        <f>AR504-VLOOKUP(A504,[1]选股结果!$A$2:$BJ$3005,48,FALSE)*0.08</f>
        <v>1873879019.2436</v>
      </c>
      <c r="AT504" s="12">
        <f t="shared" si="154"/>
        <v>2938002700.25</v>
      </c>
      <c r="AU504" s="12">
        <f t="shared" si="155"/>
        <v>3645322435.81</v>
      </c>
      <c r="AV504" s="12">
        <f t="shared" si="156"/>
        <v>3607624661.37</v>
      </c>
      <c r="AW504" s="12">
        <f t="shared" si="157"/>
        <v>4486862013.68</v>
      </c>
      <c r="AX504" s="12">
        <f t="shared" si="158"/>
        <v>0</v>
      </c>
      <c r="AY504" s="21">
        <f t="shared" si="159"/>
        <v>7348034517.64</v>
      </c>
    </row>
    <row r="505" spans="1:51">
      <c r="A505" s="5" t="s">
        <v>1057</v>
      </c>
      <c r="B505" s="5" t="s">
        <v>1058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60"/>
        <v>11280378196</v>
      </c>
      <c r="AF505" s="9">
        <f t="shared" si="161"/>
        <v>10592442010</v>
      </c>
      <c r="AG505" s="9">
        <f t="shared" si="162"/>
        <v>689247079</v>
      </c>
      <c r="AH505" s="9">
        <f t="shared" si="163"/>
        <v>699046949</v>
      </c>
      <c r="AI505" s="9">
        <f t="shared" si="164"/>
        <v>555591439</v>
      </c>
      <c r="AJ505" s="12">
        <f t="shared" si="165"/>
        <v>3728637872</v>
      </c>
      <c r="AK505" s="16">
        <f t="shared" si="166"/>
        <v>0.330541920422683</v>
      </c>
      <c r="AL505" s="9">
        <f t="shared" si="167"/>
        <v>2912294417</v>
      </c>
      <c r="AM505" s="16">
        <f t="shared" si="168"/>
        <v>0.00278110622311621</v>
      </c>
      <c r="AN505" s="16">
        <f t="shared" si="169"/>
        <v>0.214687791749638</v>
      </c>
      <c r="AO505" s="16">
        <f t="shared" si="170"/>
        <v>0.041281914658245</v>
      </c>
      <c r="AP505" s="16">
        <f t="shared" si="171"/>
        <v>0</v>
      </c>
      <c r="AQ505" s="12">
        <f t="shared" si="172"/>
        <v>816343455</v>
      </c>
      <c r="AR505" s="12">
        <f t="shared" si="173"/>
        <v>550993284</v>
      </c>
      <c r="AS505" s="12">
        <f>AR505-VLOOKUP(A505,[1]选股结果!$A$2:$BJ$3005,48,FALSE)*0.08</f>
        <v>200633453.44</v>
      </c>
      <c r="AT505" s="12">
        <f t="shared" si="154"/>
        <v>672887945</v>
      </c>
      <c r="AU505" s="12">
        <f t="shared" si="155"/>
        <v>694448794</v>
      </c>
      <c r="AV505" s="12">
        <f t="shared" si="156"/>
        <v>805979377</v>
      </c>
      <c r="AW505" s="12">
        <f t="shared" si="157"/>
        <v>689247079</v>
      </c>
      <c r="AX505" s="12">
        <f t="shared" si="158"/>
        <v>5162363</v>
      </c>
      <c r="AY505" s="21">
        <f t="shared" si="159"/>
        <v>10470547349</v>
      </c>
    </row>
    <row r="506" spans="1:51">
      <c r="A506" s="5" t="s">
        <v>1059</v>
      </c>
      <c r="B506" s="5" t="s">
        <v>1060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60"/>
        <v>11247896340.96</v>
      </c>
      <c r="AF506" s="9">
        <f t="shared" si="161"/>
        <v>10829752274.7</v>
      </c>
      <c r="AG506" s="9">
        <f t="shared" si="162"/>
        <v>624925470.859998</v>
      </c>
      <c r="AH506" s="9">
        <f t="shared" si="163"/>
        <v>618004581.729998</v>
      </c>
      <c r="AI506" s="9">
        <f t="shared" si="164"/>
        <v>535843388.859998</v>
      </c>
      <c r="AJ506" s="12">
        <f t="shared" si="165"/>
        <v>2062956755.96</v>
      </c>
      <c r="AK506" s="16">
        <f t="shared" si="166"/>
        <v>0.183408229719152</v>
      </c>
      <c r="AL506" s="9">
        <f t="shared" si="167"/>
        <v>1563257374.4</v>
      </c>
      <c r="AM506" s="16">
        <f t="shared" si="168"/>
        <v>0.0118911272282035</v>
      </c>
      <c r="AN506" s="16">
        <f t="shared" si="169"/>
        <v>0.061435636736231</v>
      </c>
      <c r="AO506" s="16">
        <f t="shared" si="170"/>
        <v>0.0617969492800887</v>
      </c>
      <c r="AP506" s="16">
        <f t="shared" si="171"/>
        <v>0.00324318115887673</v>
      </c>
      <c r="AQ506" s="12">
        <f t="shared" si="172"/>
        <v>499699381.559999</v>
      </c>
      <c r="AR506" s="12">
        <f t="shared" si="173"/>
        <v>329061984.259999</v>
      </c>
      <c r="AS506" s="12">
        <f>AR506-VLOOKUP(A506,[1]选股结果!$A$2:$BJ$3005,48,FALSE)*0.08</f>
        <v>-546026304.556801</v>
      </c>
      <c r="AT506" s="12">
        <f t="shared" si="154"/>
        <v>417538188.689999</v>
      </c>
      <c r="AU506" s="12">
        <f t="shared" si="155"/>
        <v>411223177.129999</v>
      </c>
      <c r="AV506" s="12">
        <f t="shared" si="156"/>
        <v>394020562.109999</v>
      </c>
      <c r="AW506" s="12">
        <f t="shared" si="157"/>
        <v>624925470.859998</v>
      </c>
      <c r="AX506" s="12">
        <f t="shared" si="158"/>
        <v>125170796.88</v>
      </c>
      <c r="AY506" s="21">
        <f t="shared" si="159"/>
        <v>10741276070.27</v>
      </c>
    </row>
    <row r="507" spans="1:51">
      <c r="A507" s="5" t="s">
        <v>1061</v>
      </c>
      <c r="B507" s="5" t="s">
        <v>1062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60"/>
        <v>11203606410.71</v>
      </c>
      <c r="AF507" s="9">
        <f t="shared" si="161"/>
        <v>10522999605.8</v>
      </c>
      <c r="AG507" s="9">
        <f t="shared" si="162"/>
        <v>679972688.079998</v>
      </c>
      <c r="AH507" s="9">
        <f t="shared" si="163"/>
        <v>686034015.589998</v>
      </c>
      <c r="AI507" s="9">
        <f t="shared" si="164"/>
        <v>650373751.499998</v>
      </c>
      <c r="AJ507" s="12">
        <f t="shared" si="165"/>
        <v>2103821733.92</v>
      </c>
      <c r="AK507" s="16">
        <f t="shared" si="166"/>
        <v>0.18778076065836</v>
      </c>
      <c r="AL507" s="9">
        <f t="shared" si="167"/>
        <v>1212895623.87</v>
      </c>
      <c r="AM507" s="16">
        <f t="shared" si="168"/>
        <v>0.00381215256090859</v>
      </c>
      <c r="AN507" s="16">
        <f t="shared" si="169"/>
        <v>0.00431703267028058</v>
      </c>
      <c r="AO507" s="16">
        <f t="shared" si="170"/>
        <v>0.03048070785703</v>
      </c>
      <c r="AP507" s="16">
        <f t="shared" si="171"/>
        <v>0.0702179180560972</v>
      </c>
      <c r="AQ507" s="12">
        <f t="shared" si="172"/>
        <v>890926110.049998</v>
      </c>
      <c r="AR507" s="12">
        <f t="shared" si="173"/>
        <v>651314879.549998</v>
      </c>
      <c r="AS507" s="12">
        <f>AR507-VLOOKUP(A507,[1]选股结果!$A$2:$BJ$3005,48,FALSE)*0.08</f>
        <v>-164839609.863602</v>
      </c>
      <c r="AT507" s="12">
        <f t="shared" si="154"/>
        <v>855265845.959998</v>
      </c>
      <c r="AU507" s="12">
        <f t="shared" si="155"/>
        <v>686975143.639998</v>
      </c>
      <c r="AV507" s="12">
        <f t="shared" si="156"/>
        <v>682901982.589998</v>
      </c>
      <c r="AW507" s="12">
        <f t="shared" si="157"/>
        <v>679972688.079998</v>
      </c>
      <c r="AX507" s="12">
        <f t="shared" si="158"/>
        <v>19568383.56</v>
      </c>
      <c r="AY507" s="21">
        <f t="shared" si="159"/>
        <v>10319048639.39</v>
      </c>
    </row>
    <row r="508" spans="1:51">
      <c r="A508" s="5" t="s">
        <v>1063</v>
      </c>
      <c r="B508" s="5" t="s">
        <v>1064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60"/>
        <v>11197948077.79</v>
      </c>
      <c r="AF508" s="9">
        <f t="shared" si="161"/>
        <v>11441427609.51</v>
      </c>
      <c r="AG508" s="9">
        <f t="shared" si="162"/>
        <v>-274158150.919997</v>
      </c>
      <c r="AH508" s="9">
        <f t="shared" si="163"/>
        <v>-300609440.059997</v>
      </c>
      <c r="AI508" s="9">
        <f t="shared" si="164"/>
        <v>-221640121.819997</v>
      </c>
      <c r="AJ508" s="12">
        <f t="shared" si="165"/>
        <v>615071375.27</v>
      </c>
      <c r="AK508" s="16">
        <f t="shared" si="166"/>
        <v>0.0549271501347584</v>
      </c>
      <c r="AL508" s="9">
        <f t="shared" si="167"/>
        <v>701149712.76</v>
      </c>
      <c r="AM508" s="16">
        <f t="shared" si="168"/>
        <v>0.00100522635234629</v>
      </c>
      <c r="AN508" s="16">
        <f t="shared" si="169"/>
        <v>0.00241322147792395</v>
      </c>
      <c r="AO508" s="16">
        <f t="shared" si="170"/>
        <v>0.0184194696615085</v>
      </c>
      <c r="AP508" s="16">
        <f t="shared" si="171"/>
        <v>0.0369399517301242</v>
      </c>
      <c r="AQ508" s="12">
        <f t="shared" si="172"/>
        <v>-86078337.4899998</v>
      </c>
      <c r="AR508" s="12">
        <f t="shared" si="173"/>
        <v>-207468398.57</v>
      </c>
      <c r="AS508" s="12">
        <f>AR508-VLOOKUP(A508,[1]选股结果!$A$2:$BJ$3005,48,FALSE)*0.08</f>
        <v>-619802967.5156</v>
      </c>
      <c r="AT508" s="12">
        <f t="shared" si="154"/>
        <v>-7109019.24999978</v>
      </c>
      <c r="AU508" s="12">
        <f t="shared" si="155"/>
        <v>-286437716.81</v>
      </c>
      <c r="AV508" s="12">
        <f t="shared" si="156"/>
        <v>-265822861.409999</v>
      </c>
      <c r="AW508" s="12">
        <f t="shared" si="157"/>
        <v>-274158150.919997</v>
      </c>
      <c r="AX508" s="12">
        <f t="shared" si="158"/>
        <v>-11653910.98</v>
      </c>
      <c r="AY508" s="21">
        <f t="shared" si="159"/>
        <v>11241068230.19</v>
      </c>
    </row>
    <row r="509" spans="1:51">
      <c r="A509" s="5" t="s">
        <v>1065</v>
      </c>
      <c r="B509" s="5" t="s">
        <v>1066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60"/>
        <v>11188332000</v>
      </c>
      <c r="AF509" s="9">
        <f t="shared" si="161"/>
        <v>119090000</v>
      </c>
      <c r="AG509" s="9">
        <f t="shared" si="162"/>
        <v>9369778000</v>
      </c>
      <c r="AH509" s="9">
        <f t="shared" si="163"/>
        <v>9370783000</v>
      </c>
      <c r="AI509" s="9">
        <f t="shared" si="164"/>
        <v>8276196000</v>
      </c>
      <c r="AJ509" s="12">
        <f t="shared" si="165"/>
        <v>11188332000</v>
      </c>
      <c r="AK509" s="16">
        <f t="shared" si="166"/>
        <v>1</v>
      </c>
      <c r="AL509" s="9">
        <f t="shared" si="167"/>
        <v>126001000</v>
      </c>
      <c r="AM509" s="16">
        <f t="shared" si="168"/>
        <v>0.0106441246112468</v>
      </c>
      <c r="AN509" s="16">
        <f t="shared" si="169"/>
        <v>0</v>
      </c>
      <c r="AO509" s="16">
        <f t="shared" si="170"/>
        <v>0</v>
      </c>
      <c r="AP509" s="16">
        <f t="shared" si="171"/>
        <v>0</v>
      </c>
      <c r="AQ509" s="12">
        <f t="shared" si="172"/>
        <v>11062331000</v>
      </c>
      <c r="AR509" s="12">
        <f t="shared" si="173"/>
        <v>9967744000</v>
      </c>
      <c r="AS509" s="12">
        <f>AR509-VLOOKUP(A509,[1]选股结果!$A$2:$BJ$3005,48,FALSE)*0.08</f>
        <v>6222508160</v>
      </c>
      <c r="AT509" s="12">
        <f t="shared" si="154"/>
        <v>9967744000</v>
      </c>
      <c r="AU509" s="12">
        <f t="shared" si="155"/>
        <v>11062331000</v>
      </c>
      <c r="AV509" s="12">
        <f t="shared" si="156"/>
        <v>7530119000</v>
      </c>
      <c r="AW509" s="12">
        <f t="shared" si="157"/>
        <v>9369778000</v>
      </c>
      <c r="AX509" s="12">
        <f t="shared" si="158"/>
        <v>1649518000</v>
      </c>
      <c r="AY509" s="21">
        <f t="shared" si="159"/>
        <v>119090000</v>
      </c>
    </row>
    <row r="510" spans="1:51">
      <c r="A510" s="5" t="s">
        <v>1067</v>
      </c>
      <c r="B510" s="5" t="s">
        <v>1068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60"/>
        <v>11186583626.16</v>
      </c>
      <c r="AF510" s="9">
        <f t="shared" si="161"/>
        <v>8597023728.6</v>
      </c>
      <c r="AG510" s="9">
        <f t="shared" si="162"/>
        <v>2655150064.49</v>
      </c>
      <c r="AH510" s="9">
        <f t="shared" si="163"/>
        <v>2656600252.61</v>
      </c>
      <c r="AI510" s="9">
        <f t="shared" si="164"/>
        <v>2125144255.23</v>
      </c>
      <c r="AJ510" s="12">
        <f t="shared" si="165"/>
        <v>5950232478.24</v>
      </c>
      <c r="AK510" s="16">
        <f t="shared" si="166"/>
        <v>0.531907924446682</v>
      </c>
      <c r="AL510" s="9">
        <f t="shared" si="167"/>
        <v>3352388561.03</v>
      </c>
      <c r="AM510" s="16">
        <f t="shared" si="168"/>
        <v>0.0680868590754417</v>
      </c>
      <c r="AN510" s="16">
        <f t="shared" si="169"/>
        <v>0.186882584391641</v>
      </c>
      <c r="AO510" s="16">
        <f t="shared" si="170"/>
        <v>0.0367186735974904</v>
      </c>
      <c r="AP510" s="16">
        <f t="shared" si="171"/>
        <v>0.00973151437364877</v>
      </c>
      <c r="AQ510" s="12">
        <f t="shared" si="172"/>
        <v>2597843917.21</v>
      </c>
      <c r="AR510" s="12">
        <f t="shared" si="173"/>
        <v>2077571252.8</v>
      </c>
      <c r="AS510" s="12">
        <f>AR510-VLOOKUP(A510,[1]选股结果!$A$2:$BJ$3005,48,FALSE)*0.08</f>
        <v>1947075694.8336</v>
      </c>
      <c r="AT510" s="12">
        <f t="shared" si="154"/>
        <v>2066387919.83</v>
      </c>
      <c r="AU510" s="12">
        <f t="shared" si="155"/>
        <v>2609027250.18</v>
      </c>
      <c r="AV510" s="12">
        <f t="shared" si="156"/>
        <v>2584321039.8</v>
      </c>
      <c r="AW510" s="12">
        <f t="shared" si="157"/>
        <v>2655150064.49</v>
      </c>
      <c r="AX510" s="12">
        <f t="shared" si="158"/>
        <v>8419434.11</v>
      </c>
      <c r="AY510" s="21">
        <f t="shared" si="159"/>
        <v>8608207061.57</v>
      </c>
    </row>
    <row r="511" spans="1:51">
      <c r="A511" s="5" t="s">
        <v>1069</v>
      </c>
      <c r="B511" s="5" t="s">
        <v>1070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60"/>
        <v>11149774161.67</v>
      </c>
      <c r="AF511" s="9">
        <f t="shared" si="161"/>
        <v>10974598190.11</v>
      </c>
      <c r="AG511" s="9">
        <f t="shared" si="162"/>
        <v>185973199.989999</v>
      </c>
      <c r="AH511" s="9">
        <f t="shared" si="163"/>
        <v>159125480.329999</v>
      </c>
      <c r="AI511" s="9">
        <f t="shared" si="164"/>
        <v>132334086.759999</v>
      </c>
      <c r="AJ511" s="12">
        <f t="shared" si="165"/>
        <v>421334387.57</v>
      </c>
      <c r="AK511" s="16">
        <f t="shared" si="166"/>
        <v>0.0377886028417003</v>
      </c>
      <c r="AL511" s="9">
        <f t="shared" si="167"/>
        <v>239399832.95</v>
      </c>
      <c r="AM511" s="16">
        <f t="shared" si="168"/>
        <v>0.00270754203199739</v>
      </c>
      <c r="AN511" s="16">
        <f t="shared" si="169"/>
        <v>0.002240090876985</v>
      </c>
      <c r="AO511" s="16">
        <f t="shared" si="170"/>
        <v>0.00885421030404202</v>
      </c>
      <c r="AP511" s="16">
        <f t="shared" si="171"/>
        <v>0.0027146232498638</v>
      </c>
      <c r="AQ511" s="12">
        <f t="shared" si="172"/>
        <v>181934554.62</v>
      </c>
      <c r="AR511" s="12">
        <f t="shared" si="173"/>
        <v>93139616.0499997</v>
      </c>
      <c r="AS511" s="12">
        <f>AR511-VLOOKUP(A511,[1]选股结果!$A$2:$BJ$3005,48,FALSE)*0.08</f>
        <v>-51987845.4748003</v>
      </c>
      <c r="AT511" s="12">
        <f t="shared" si="154"/>
        <v>155143161.05</v>
      </c>
      <c r="AU511" s="12">
        <f t="shared" si="155"/>
        <v>119931009.62</v>
      </c>
      <c r="AV511" s="12">
        <f t="shared" si="156"/>
        <v>144810603.34</v>
      </c>
      <c r="AW511" s="12">
        <f t="shared" si="157"/>
        <v>185973199.989999</v>
      </c>
      <c r="AX511" s="12">
        <f t="shared" si="158"/>
        <v>-10454746.37</v>
      </c>
      <c r="AY511" s="21">
        <f t="shared" si="159"/>
        <v>10912594645.11</v>
      </c>
    </row>
    <row r="512" spans="1:51">
      <c r="A512" s="5" t="s">
        <v>1071</v>
      </c>
      <c r="B512" s="5" t="s">
        <v>1072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60"/>
        <v>11148130888.5</v>
      </c>
      <c r="AF512" s="9">
        <f t="shared" si="161"/>
        <v>6061909065.9</v>
      </c>
      <c r="AG512" s="9">
        <f t="shared" si="162"/>
        <v>5253331605.41</v>
      </c>
      <c r="AH512" s="9">
        <f t="shared" si="163"/>
        <v>5242126227.88</v>
      </c>
      <c r="AI512" s="9">
        <f t="shared" si="164"/>
        <v>4070977354.67</v>
      </c>
      <c r="AJ512" s="12">
        <f t="shared" si="165"/>
        <v>7464607561.33</v>
      </c>
      <c r="AK512" s="16">
        <f t="shared" si="166"/>
        <v>0.669583774714218</v>
      </c>
      <c r="AL512" s="9">
        <f t="shared" si="167"/>
        <v>2578116459.17</v>
      </c>
      <c r="AM512" s="16">
        <f t="shared" si="168"/>
        <v>0.0053174188510067</v>
      </c>
      <c r="AN512" s="16">
        <f t="shared" si="169"/>
        <v>0.17910998244735</v>
      </c>
      <c r="AO512" s="16">
        <f t="shared" si="170"/>
        <v>0.0324430742971537</v>
      </c>
      <c r="AP512" s="16">
        <f t="shared" si="171"/>
        <v>0.00622790065477441</v>
      </c>
      <c r="AQ512" s="12">
        <f t="shared" si="172"/>
        <v>4886491102.16</v>
      </c>
      <c r="AR512" s="12">
        <f t="shared" si="173"/>
        <v>3824086389.67</v>
      </c>
      <c r="AS512" s="12">
        <f>AR512-VLOOKUP(A512,[1]选股结果!$A$2:$BJ$3005,48,FALSE)*0.08</f>
        <v>2480595651.3436</v>
      </c>
      <c r="AT512" s="12">
        <f t="shared" si="154"/>
        <v>3715342228.95</v>
      </c>
      <c r="AU512" s="12">
        <f t="shared" si="155"/>
        <v>4995235262.88</v>
      </c>
      <c r="AV512" s="12">
        <f t="shared" si="156"/>
        <v>4719583648.12</v>
      </c>
      <c r="AW512" s="12">
        <f t="shared" si="157"/>
        <v>5253331605.41</v>
      </c>
      <c r="AX512" s="12">
        <f t="shared" si="158"/>
        <v>84332254.05</v>
      </c>
      <c r="AY512" s="21">
        <f t="shared" si="159"/>
        <v>6170653226.62</v>
      </c>
    </row>
    <row r="513" spans="1:51">
      <c r="A513" s="5" t="s">
        <v>1073</v>
      </c>
      <c r="B513" s="5" t="s">
        <v>1074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60"/>
        <v>11148009591.46</v>
      </c>
      <c r="AF513" s="9">
        <f t="shared" si="161"/>
        <v>7119358596.56</v>
      </c>
      <c r="AG513" s="9">
        <f t="shared" si="162"/>
        <v>4716774160.97</v>
      </c>
      <c r="AH513" s="9">
        <f t="shared" si="163"/>
        <v>4620304079.24</v>
      </c>
      <c r="AI513" s="9">
        <f t="shared" si="164"/>
        <v>4172206508.14</v>
      </c>
      <c r="AJ513" s="12">
        <f t="shared" si="165"/>
        <v>6671053239.38</v>
      </c>
      <c r="AK513" s="16">
        <f t="shared" si="166"/>
        <v>0.598407561874579</v>
      </c>
      <c r="AL513" s="9">
        <f t="shared" si="167"/>
        <v>643117515.72</v>
      </c>
      <c r="AM513" s="16">
        <f t="shared" si="168"/>
        <v>0.00847650029942469</v>
      </c>
      <c r="AN513" s="16">
        <f t="shared" si="169"/>
        <v>0</v>
      </c>
      <c r="AO513" s="16">
        <f t="shared" si="170"/>
        <v>0.0403435476306491</v>
      </c>
      <c r="AP513" s="16">
        <f t="shared" si="171"/>
        <v>0.000215381175473634</v>
      </c>
      <c r="AQ513" s="12">
        <f t="shared" si="172"/>
        <v>6027935723.66</v>
      </c>
      <c r="AR513" s="12">
        <f t="shared" si="173"/>
        <v>3484083342.07</v>
      </c>
      <c r="AS513" s="12">
        <f>AR513-VLOOKUP(A513,[1]选股结果!$A$2:$BJ$3005,48,FALSE)*0.08</f>
        <v>-1889107811.3588</v>
      </c>
      <c r="AT513" s="12">
        <f t="shared" si="154"/>
        <v>5579838152.56</v>
      </c>
      <c r="AU513" s="12">
        <f t="shared" si="155"/>
        <v>3932180913.17</v>
      </c>
      <c r="AV513" s="12">
        <f t="shared" si="156"/>
        <v>3887729775.06</v>
      </c>
      <c r="AW513" s="12">
        <f t="shared" si="157"/>
        <v>4716774160.97</v>
      </c>
      <c r="AX513" s="12">
        <f t="shared" si="158"/>
        <v>51119131.48</v>
      </c>
      <c r="AY513" s="21">
        <f t="shared" si="159"/>
        <v>5023603786.07</v>
      </c>
    </row>
    <row r="514" spans="1:51">
      <c r="A514" s="5" t="s">
        <v>1075</v>
      </c>
      <c r="B514" s="5" t="s">
        <v>1076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60"/>
        <v>11145085127.39</v>
      </c>
      <c r="AF514" s="9">
        <f t="shared" si="161"/>
        <v>10341355156</v>
      </c>
      <c r="AG514" s="9">
        <f t="shared" si="162"/>
        <v>849059614.120001</v>
      </c>
      <c r="AH514" s="9">
        <f t="shared" si="163"/>
        <v>865275916.860001</v>
      </c>
      <c r="AI514" s="9">
        <f t="shared" si="164"/>
        <v>697340963.620001</v>
      </c>
      <c r="AJ514" s="12">
        <f t="shared" si="165"/>
        <v>1485263025.12</v>
      </c>
      <c r="AK514" s="16">
        <f t="shared" si="166"/>
        <v>0.133266189368966</v>
      </c>
      <c r="AL514" s="9">
        <f t="shared" si="167"/>
        <v>591632194.73</v>
      </c>
      <c r="AM514" s="16">
        <f t="shared" si="168"/>
        <v>0.00722972546095479</v>
      </c>
      <c r="AN514" s="16">
        <f t="shared" si="169"/>
        <v>0.00234401640825492</v>
      </c>
      <c r="AO514" s="16">
        <f t="shared" si="170"/>
        <v>0.0270558762345332</v>
      </c>
      <c r="AP514" s="16">
        <f t="shared" si="171"/>
        <v>0.0193338252339093</v>
      </c>
      <c r="AQ514" s="12">
        <f t="shared" si="172"/>
        <v>893630830.389999</v>
      </c>
      <c r="AR514" s="12">
        <f t="shared" si="173"/>
        <v>667880163.439999</v>
      </c>
      <c r="AS514" s="12">
        <f>AR514-VLOOKUP(A514,[1]选股结果!$A$2:$BJ$3005,48,FALSE)*0.08</f>
        <v>-74765883.2176009</v>
      </c>
      <c r="AT514" s="12">
        <f t="shared" si="154"/>
        <v>725695877.149999</v>
      </c>
      <c r="AU514" s="12">
        <f t="shared" si="155"/>
        <v>835815116.679999</v>
      </c>
      <c r="AV514" s="12">
        <f t="shared" si="156"/>
        <v>799831983.049999</v>
      </c>
      <c r="AW514" s="12">
        <f t="shared" si="157"/>
        <v>849059614.120001</v>
      </c>
      <c r="AX514" s="12">
        <f t="shared" si="158"/>
        <v>63179.7199999988</v>
      </c>
      <c r="AY514" s="21">
        <f t="shared" si="159"/>
        <v>10283539442.29</v>
      </c>
    </row>
    <row r="515" spans="1:51">
      <c r="A515" s="5" t="s">
        <v>1077</v>
      </c>
      <c r="B515" s="5" t="s">
        <v>1078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60"/>
        <v>11099275825.75</v>
      </c>
      <c r="AF515" s="9">
        <f t="shared" si="161"/>
        <v>9055149328.83</v>
      </c>
      <c r="AG515" s="9">
        <f t="shared" si="162"/>
        <v>1986685694.7</v>
      </c>
      <c r="AH515" s="9">
        <f t="shared" si="163"/>
        <v>1957994705.09</v>
      </c>
      <c r="AI515" s="9">
        <f t="shared" si="164"/>
        <v>1609289039.52</v>
      </c>
      <c r="AJ515" s="12">
        <f t="shared" si="165"/>
        <v>6648522361.73</v>
      </c>
      <c r="AK515" s="16">
        <f t="shared" si="166"/>
        <v>0.599005058177365</v>
      </c>
      <c r="AL515" s="9">
        <f t="shared" si="167"/>
        <v>4726890374.24</v>
      </c>
      <c r="AM515" s="16">
        <f t="shared" si="168"/>
        <v>0.0118725043515256</v>
      </c>
      <c r="AN515" s="16">
        <f t="shared" si="169"/>
        <v>0.319432636476572</v>
      </c>
      <c r="AO515" s="16">
        <f t="shared" si="170"/>
        <v>0.0543437100058951</v>
      </c>
      <c r="AP515" s="16">
        <f t="shared" si="171"/>
        <v>0.0319943765093345</v>
      </c>
      <c r="AQ515" s="12">
        <f t="shared" si="172"/>
        <v>1921631987.49</v>
      </c>
      <c r="AR515" s="12">
        <f t="shared" si="173"/>
        <v>1604067834.15</v>
      </c>
      <c r="AS515" s="12">
        <f>AR515-VLOOKUP(A515,[1]选股结果!$A$2:$BJ$3005,48,FALSE)*0.08</f>
        <v>405622719.9012</v>
      </c>
      <c r="AT515" s="12">
        <f t="shared" ref="AT515:AT578" si="174">AQ515-AD515</f>
        <v>1572926321.92</v>
      </c>
      <c r="AU515" s="12">
        <f t="shared" ref="AU515:AU578" si="175">AQ515-S515</f>
        <v>1952773499.72</v>
      </c>
      <c r="AV515" s="12">
        <f t="shared" ref="AV515:AV578" si="176">AJ515-O515-P515-Q515-R515-X515-Y515+Z515-H515</f>
        <v>1926550106.3</v>
      </c>
      <c r="AW515" s="12">
        <f t="shared" ref="AW515:AW578" si="177">AG515</f>
        <v>1986685694.7</v>
      </c>
      <c r="AX515" s="12">
        <f t="shared" ref="AX515:AX578" si="178">T515-U515+V515+W515+AA515</f>
        <v>19431653.01</v>
      </c>
      <c r="AY515" s="21">
        <f t="shared" ref="AY515:AY578" si="179">AF515-S515</f>
        <v>9086290841.06</v>
      </c>
    </row>
    <row r="516" spans="1:51">
      <c r="A516" s="5" t="s">
        <v>1079</v>
      </c>
      <c r="B516" s="5" t="s">
        <v>1080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60"/>
        <v>11065407635.77</v>
      </c>
      <c r="AF516" s="9">
        <f t="shared" si="161"/>
        <v>10819120652</v>
      </c>
      <c r="AG516" s="9">
        <f t="shared" si="162"/>
        <v>225650397.46</v>
      </c>
      <c r="AH516" s="9">
        <f t="shared" si="163"/>
        <v>224224505.9</v>
      </c>
      <c r="AI516" s="9">
        <f t="shared" si="164"/>
        <v>178496918.97</v>
      </c>
      <c r="AJ516" s="12">
        <f t="shared" si="165"/>
        <v>1297683245.82</v>
      </c>
      <c r="AK516" s="16">
        <f t="shared" si="166"/>
        <v>0.117273876257854</v>
      </c>
      <c r="AL516" s="9">
        <f t="shared" si="167"/>
        <v>829284336.23</v>
      </c>
      <c r="AM516" s="16">
        <f t="shared" si="168"/>
        <v>0.00419397785672002</v>
      </c>
      <c r="AN516" s="16">
        <f t="shared" si="169"/>
        <v>0.00267211661542575</v>
      </c>
      <c r="AO516" s="16">
        <f t="shared" si="170"/>
        <v>0.0262685302889678</v>
      </c>
      <c r="AP516" s="16">
        <f t="shared" si="171"/>
        <v>0.0408263205568354</v>
      </c>
      <c r="AQ516" s="12">
        <f t="shared" si="172"/>
        <v>468398909.59</v>
      </c>
      <c r="AR516" s="12">
        <f t="shared" si="173"/>
        <v>189683069.68</v>
      </c>
      <c r="AS516" s="12">
        <f>AR516-VLOOKUP(A516,[1]选股结果!$A$2:$BJ$3005,48,FALSE)*0.08</f>
        <v>-17163846.008</v>
      </c>
      <c r="AT516" s="12">
        <f t="shared" si="174"/>
        <v>422671322.66</v>
      </c>
      <c r="AU516" s="12">
        <f t="shared" si="175"/>
        <v>235410656.61</v>
      </c>
      <c r="AV516" s="12">
        <f t="shared" si="176"/>
        <v>74484342.1199998</v>
      </c>
      <c r="AW516" s="12">
        <f t="shared" si="177"/>
        <v>225650397.46</v>
      </c>
      <c r="AX516" s="12">
        <f t="shared" si="178"/>
        <v>-9501035.92</v>
      </c>
      <c r="AY516" s="21">
        <f t="shared" si="179"/>
        <v>10586132399.02</v>
      </c>
    </row>
    <row r="517" spans="1:51">
      <c r="A517" s="5" t="s">
        <v>1081</v>
      </c>
      <c r="B517" s="5" t="s">
        <v>1082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60"/>
        <v>11006461348.99</v>
      </c>
      <c r="AF517" s="9">
        <f t="shared" si="161"/>
        <v>10481890527.45</v>
      </c>
      <c r="AG517" s="9">
        <f t="shared" si="162"/>
        <v>466363752.249999</v>
      </c>
      <c r="AH517" s="9">
        <f t="shared" si="163"/>
        <v>473715461.729999</v>
      </c>
      <c r="AI517" s="9">
        <f t="shared" si="164"/>
        <v>440222271.549999</v>
      </c>
      <c r="AJ517" s="12">
        <f t="shared" si="165"/>
        <v>2150118071.59</v>
      </c>
      <c r="AK517" s="16">
        <f t="shared" si="166"/>
        <v>0.195350531239298</v>
      </c>
      <c r="AL517" s="9">
        <f t="shared" si="167"/>
        <v>1509691301.04</v>
      </c>
      <c r="AM517" s="16">
        <f t="shared" si="168"/>
        <v>0.0031048431786058</v>
      </c>
      <c r="AN517" s="16">
        <f t="shared" si="169"/>
        <v>0.0220211184271538</v>
      </c>
      <c r="AO517" s="16">
        <f t="shared" si="170"/>
        <v>0.0703274991258685</v>
      </c>
      <c r="AP517" s="16">
        <f t="shared" si="171"/>
        <v>0.0375276928872242</v>
      </c>
      <c r="AQ517" s="12">
        <f t="shared" si="172"/>
        <v>640426770.55</v>
      </c>
      <c r="AR517" s="12">
        <f t="shared" si="173"/>
        <v>445038257.77</v>
      </c>
      <c r="AS517" s="12">
        <f>AR517-VLOOKUP(A517,[1]选股结果!$A$2:$BJ$3005,48,FALSE)*0.08</f>
        <v>-605041072.7196</v>
      </c>
      <c r="AT517" s="12">
        <f t="shared" si="174"/>
        <v>606933580.37</v>
      </c>
      <c r="AU517" s="12">
        <f t="shared" si="175"/>
        <v>478531447.95</v>
      </c>
      <c r="AV517" s="12">
        <f t="shared" si="176"/>
        <v>460447894.55</v>
      </c>
      <c r="AW517" s="12">
        <f t="shared" si="177"/>
        <v>466363752.249999</v>
      </c>
      <c r="AX517" s="12">
        <f t="shared" si="178"/>
        <v>0</v>
      </c>
      <c r="AY517" s="21">
        <f t="shared" si="179"/>
        <v>10319995204.85</v>
      </c>
    </row>
    <row r="518" spans="1:51">
      <c r="A518" s="5" t="s">
        <v>1083</v>
      </c>
      <c r="B518" s="5" t="s">
        <v>1084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60"/>
        <v>11004265716.86</v>
      </c>
      <c r="AF518" s="9">
        <f t="shared" si="161"/>
        <v>10259536811.34</v>
      </c>
      <c r="AG518" s="9">
        <f t="shared" si="162"/>
        <v>871696942.28</v>
      </c>
      <c r="AH518" s="9">
        <f t="shared" si="163"/>
        <v>870815894.72</v>
      </c>
      <c r="AI518" s="9">
        <f t="shared" si="164"/>
        <v>776164389.84</v>
      </c>
      <c r="AJ518" s="12">
        <f t="shared" si="165"/>
        <v>2007521799.98</v>
      </c>
      <c r="AK518" s="16">
        <f t="shared" si="166"/>
        <v>0.182431236361751</v>
      </c>
      <c r="AL518" s="9">
        <f t="shared" si="167"/>
        <v>1283450029.49</v>
      </c>
      <c r="AM518" s="16">
        <f t="shared" si="168"/>
        <v>0.00283542537801452</v>
      </c>
      <c r="AN518" s="16">
        <f t="shared" si="169"/>
        <v>0.0510058782204832</v>
      </c>
      <c r="AO518" s="16">
        <f t="shared" si="170"/>
        <v>0.0221152849196595</v>
      </c>
      <c r="AP518" s="16">
        <f t="shared" si="171"/>
        <v>0.0401776902453931</v>
      </c>
      <c r="AQ518" s="12">
        <f t="shared" si="172"/>
        <v>724071770.490002</v>
      </c>
      <c r="AR518" s="12">
        <f t="shared" si="173"/>
        <v>644599833.500002</v>
      </c>
      <c r="AS518" s="12">
        <f>AR518-VLOOKUP(A518,[1]选股结果!$A$2:$BJ$3005,48,FALSE)*0.08</f>
        <v>205777918.800002</v>
      </c>
      <c r="AT518" s="12">
        <f t="shared" si="174"/>
        <v>629420265.610002</v>
      </c>
      <c r="AU518" s="12">
        <f t="shared" si="175"/>
        <v>739251338.380002</v>
      </c>
      <c r="AV518" s="12">
        <f t="shared" si="176"/>
        <v>661303060.440001</v>
      </c>
      <c r="AW518" s="12">
        <f t="shared" si="177"/>
        <v>871696942.28</v>
      </c>
      <c r="AX518" s="12">
        <f t="shared" si="178"/>
        <v>9177155.32</v>
      </c>
      <c r="AY518" s="21">
        <f t="shared" si="179"/>
        <v>10274716379.23</v>
      </c>
    </row>
    <row r="519" spans="1:51">
      <c r="A519" s="5" t="s">
        <v>1085</v>
      </c>
      <c r="B519" s="5" t="s">
        <v>1086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60"/>
        <v>10949471928.33</v>
      </c>
      <c r="AF519" s="9">
        <f t="shared" si="161"/>
        <v>9881220593.97</v>
      </c>
      <c r="AG519" s="9">
        <f t="shared" si="162"/>
        <v>1087262410.63</v>
      </c>
      <c r="AH519" s="9">
        <f t="shared" si="163"/>
        <v>1070298781.99</v>
      </c>
      <c r="AI519" s="9">
        <f t="shared" si="164"/>
        <v>895133836.8</v>
      </c>
      <c r="AJ519" s="12">
        <f t="shared" si="165"/>
        <v>1749464297.59</v>
      </c>
      <c r="AK519" s="16">
        <f t="shared" si="166"/>
        <v>0.159776134323295</v>
      </c>
      <c r="AL519" s="9">
        <f t="shared" si="167"/>
        <v>774603903.28</v>
      </c>
      <c r="AM519" s="16">
        <f t="shared" si="168"/>
        <v>0.00592914684698422</v>
      </c>
      <c r="AN519" s="16">
        <f t="shared" si="169"/>
        <v>0.00919831015863075</v>
      </c>
      <c r="AO519" s="16">
        <f t="shared" si="170"/>
        <v>0.0104204680058395</v>
      </c>
      <c r="AP519" s="16">
        <f t="shared" si="171"/>
        <v>0.0428118521110722</v>
      </c>
      <c r="AQ519" s="12">
        <f t="shared" si="172"/>
        <v>974860394.31</v>
      </c>
      <c r="AR519" s="12">
        <f t="shared" si="173"/>
        <v>866985946.52</v>
      </c>
      <c r="AS519" s="12">
        <f>AR519-VLOOKUP(A519,[1]选股结果!$A$2:$BJ$3005,48,FALSE)*0.08</f>
        <v>42370212.9647999</v>
      </c>
      <c r="AT519" s="12">
        <f t="shared" si="174"/>
        <v>799695449.12</v>
      </c>
      <c r="AU519" s="12">
        <f t="shared" si="175"/>
        <v>1042150891.71</v>
      </c>
      <c r="AV519" s="12">
        <f t="shared" si="176"/>
        <v>981378014.73</v>
      </c>
      <c r="AW519" s="12">
        <f t="shared" si="177"/>
        <v>1087262410.63</v>
      </c>
      <c r="AX519" s="12">
        <f t="shared" si="178"/>
        <v>34000000</v>
      </c>
      <c r="AY519" s="21">
        <f t="shared" si="179"/>
        <v>9948511091.37</v>
      </c>
    </row>
    <row r="520" spans="1:51">
      <c r="A520" s="5" t="s">
        <v>1087</v>
      </c>
      <c r="B520" s="5" t="s">
        <v>1088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60"/>
        <v>10937989218.32</v>
      </c>
      <c r="AF520" s="9">
        <f t="shared" si="161"/>
        <v>9943989015.12</v>
      </c>
      <c r="AG520" s="9">
        <f t="shared" si="162"/>
        <v>994199646.169999</v>
      </c>
      <c r="AH520" s="9">
        <f t="shared" si="163"/>
        <v>994213939.809999</v>
      </c>
      <c r="AI520" s="9">
        <f t="shared" si="164"/>
        <v>731224545.389999</v>
      </c>
      <c r="AJ520" s="12">
        <f t="shared" si="165"/>
        <v>4499968042.85</v>
      </c>
      <c r="AK520" s="16">
        <f t="shared" si="166"/>
        <v>0.411407247989696</v>
      </c>
      <c r="AL520" s="9">
        <f t="shared" si="167"/>
        <v>3448367299.95</v>
      </c>
      <c r="AM520" s="16">
        <f t="shared" si="168"/>
        <v>0.00349810981216864</v>
      </c>
      <c r="AN520" s="16">
        <f t="shared" si="169"/>
        <v>0.264535101104663</v>
      </c>
      <c r="AO520" s="16">
        <f t="shared" si="170"/>
        <v>0.0438091098515088</v>
      </c>
      <c r="AP520" s="16">
        <f t="shared" si="171"/>
        <v>0.000820408743406888</v>
      </c>
      <c r="AQ520" s="12">
        <f t="shared" si="172"/>
        <v>1051600742.9</v>
      </c>
      <c r="AR520" s="12">
        <f t="shared" si="173"/>
        <v>702545073.2</v>
      </c>
      <c r="AS520" s="12">
        <f>AR520-VLOOKUP(A520,[1]选股结果!$A$2:$BJ$3005,48,FALSE)*0.08</f>
        <v>120353054.0064</v>
      </c>
      <c r="AT520" s="12">
        <f t="shared" si="174"/>
        <v>788611348.48</v>
      </c>
      <c r="AU520" s="12">
        <f t="shared" si="175"/>
        <v>965534467.62</v>
      </c>
      <c r="AV520" s="12">
        <f t="shared" si="176"/>
        <v>921836070.52</v>
      </c>
      <c r="AW520" s="12">
        <f t="shared" si="177"/>
        <v>994199646.169999</v>
      </c>
      <c r="AX520" s="12">
        <f t="shared" si="178"/>
        <v>28877015.87</v>
      </c>
      <c r="AY520" s="21">
        <f t="shared" si="179"/>
        <v>9857922739.84</v>
      </c>
    </row>
    <row r="521" spans="1:51">
      <c r="A521" s="5" t="s">
        <v>1089</v>
      </c>
      <c r="B521" s="5" t="s">
        <v>1090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60"/>
        <v>10921872000</v>
      </c>
      <c r="AF521" s="9">
        <f t="shared" si="161"/>
        <v>107816000</v>
      </c>
      <c r="AG521" s="9">
        <f t="shared" si="162"/>
        <v>8547539000</v>
      </c>
      <c r="AH521" s="9">
        <f t="shared" si="163"/>
        <v>8547539000</v>
      </c>
      <c r="AI521" s="9">
        <f t="shared" si="164"/>
        <v>8162954000</v>
      </c>
      <c r="AJ521" s="12">
        <f t="shared" si="165"/>
        <v>10921872000</v>
      </c>
      <c r="AK521" s="16">
        <f t="shared" si="166"/>
        <v>1</v>
      </c>
      <c r="AL521" s="9">
        <f t="shared" si="167"/>
        <v>107816000</v>
      </c>
      <c r="AM521" s="16">
        <f t="shared" si="168"/>
        <v>0.00987156780449359</v>
      </c>
      <c r="AN521" s="16">
        <f t="shared" si="169"/>
        <v>0</v>
      </c>
      <c r="AO521" s="16">
        <f t="shared" si="170"/>
        <v>0</v>
      </c>
      <c r="AP521" s="16">
        <f t="shared" si="171"/>
        <v>0</v>
      </c>
      <c r="AQ521" s="12">
        <f t="shared" si="172"/>
        <v>10814056000</v>
      </c>
      <c r="AR521" s="12">
        <f t="shared" si="173"/>
        <v>10429471000</v>
      </c>
      <c r="AS521" s="12">
        <f>AR521-VLOOKUP(A521,[1]选股结果!$A$2:$BJ$3005,48,FALSE)*0.08</f>
        <v>6353164280</v>
      </c>
      <c r="AT521" s="12">
        <f t="shared" si="174"/>
        <v>10429471000</v>
      </c>
      <c r="AU521" s="12">
        <f t="shared" si="175"/>
        <v>10814056000</v>
      </c>
      <c r="AV521" s="12">
        <f t="shared" si="176"/>
        <v>7696227000</v>
      </c>
      <c r="AW521" s="12">
        <f t="shared" si="177"/>
        <v>8547539000</v>
      </c>
      <c r="AX521" s="12">
        <f t="shared" si="178"/>
        <v>851312000</v>
      </c>
      <c r="AY521" s="21">
        <f t="shared" si="179"/>
        <v>107816000</v>
      </c>
    </row>
    <row r="522" spans="1:51">
      <c r="A522" s="5" t="s">
        <v>1091</v>
      </c>
      <c r="B522" s="5" t="s">
        <v>1092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60"/>
        <v>10867963799.76</v>
      </c>
      <c r="AF522" s="9">
        <f t="shared" si="161"/>
        <v>10552780265.51</v>
      </c>
      <c r="AG522" s="9">
        <f t="shared" si="162"/>
        <v>266363466.91</v>
      </c>
      <c r="AH522" s="9">
        <f t="shared" si="163"/>
        <v>272289002.24</v>
      </c>
      <c r="AI522" s="9">
        <f t="shared" si="164"/>
        <v>223222081.59</v>
      </c>
      <c r="AJ522" s="12">
        <f t="shared" si="165"/>
        <v>4686267858.2</v>
      </c>
      <c r="AK522" s="16">
        <f t="shared" si="166"/>
        <v>0.431200171857721</v>
      </c>
      <c r="AL522" s="9">
        <f t="shared" si="167"/>
        <v>4371845029.95</v>
      </c>
      <c r="AM522" s="16">
        <f t="shared" si="168"/>
        <v>0.00570232491769696</v>
      </c>
      <c r="AN522" s="16">
        <f t="shared" si="169"/>
        <v>0.152329080651387</v>
      </c>
      <c r="AO522" s="16">
        <f t="shared" si="170"/>
        <v>0.0567830758962988</v>
      </c>
      <c r="AP522" s="16">
        <f t="shared" si="171"/>
        <v>0.186097089462578</v>
      </c>
      <c r="AQ522" s="12">
        <f t="shared" si="172"/>
        <v>314422828.25</v>
      </c>
      <c r="AR522" s="12">
        <f t="shared" si="173"/>
        <v>251364023.4</v>
      </c>
      <c r="AS522" s="12">
        <f>AR522-VLOOKUP(A522,[1]选股结果!$A$2:$BJ$3005,48,FALSE)*0.08</f>
        <v>-978727356.2088</v>
      </c>
      <c r="AT522" s="12">
        <f t="shared" si="174"/>
        <v>265355907.6</v>
      </c>
      <c r="AU522" s="12">
        <f t="shared" si="175"/>
        <v>300430944.05</v>
      </c>
      <c r="AV522" s="12">
        <f t="shared" si="176"/>
        <v>174598716.45</v>
      </c>
      <c r="AW522" s="12">
        <f t="shared" si="177"/>
        <v>266363466.91</v>
      </c>
      <c r="AX522" s="12">
        <f t="shared" si="178"/>
        <v>84868372.59</v>
      </c>
      <c r="AY522" s="21">
        <f t="shared" si="179"/>
        <v>10538788381.31</v>
      </c>
    </row>
    <row r="523" spans="1:51">
      <c r="A523" s="5" t="s">
        <v>1093</v>
      </c>
      <c r="B523" s="5" t="s">
        <v>1094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80">C523</f>
        <v>10849281108.99</v>
      </c>
      <c r="AF523" s="9">
        <f t="shared" ref="AF523:AF586" si="181">(G523+O523+P523+Q523+R523)+S523</f>
        <v>10900649682.78</v>
      </c>
      <c r="AG523" s="9">
        <f t="shared" ref="AG523:AG586" si="182">AE523-AF523+T523+V523+W523-X523-Y523+Z523+AA523</f>
        <v>-41124024.1900009</v>
      </c>
      <c r="AH523" s="9">
        <f t="shared" ref="AH523:AH586" si="183">AG523+AB523-AC523</f>
        <v>-19480307.9900009</v>
      </c>
      <c r="AI523" s="9">
        <f t="shared" ref="AI523:AI586" si="184">AH523-AD523</f>
        <v>-67389963.0700009</v>
      </c>
      <c r="AJ523" s="12">
        <f t="shared" si="165"/>
        <v>978067566.09</v>
      </c>
      <c r="AK523" s="16">
        <f t="shared" si="166"/>
        <v>0.0901504492569141</v>
      </c>
      <c r="AL523" s="9">
        <f t="shared" si="167"/>
        <v>1002447372.12</v>
      </c>
      <c r="AM523" s="16">
        <f t="shared" si="168"/>
        <v>0.00590145321766489</v>
      </c>
      <c r="AN523" s="16">
        <f t="shared" si="169"/>
        <v>0.0185112443693236</v>
      </c>
      <c r="AO523" s="16">
        <f t="shared" si="170"/>
        <v>0.0489954778118461</v>
      </c>
      <c r="AP523" s="16">
        <f t="shared" si="171"/>
        <v>0.0227205656175451</v>
      </c>
      <c r="AQ523" s="12">
        <f t="shared" si="172"/>
        <v>-24379806.03</v>
      </c>
      <c r="AR523" s="12">
        <f t="shared" si="173"/>
        <v>-58797867.05</v>
      </c>
      <c r="AS523" s="12">
        <f>AR523-VLOOKUP(A523,[1]选股结果!$A$2:$BJ$3005,48,FALSE)*0.08</f>
        <v>-1425546475.3444</v>
      </c>
      <c r="AT523" s="12">
        <f t="shared" si="174"/>
        <v>-72289461.11</v>
      </c>
      <c r="AU523" s="12">
        <f t="shared" si="175"/>
        <v>-10888211.97</v>
      </c>
      <c r="AV523" s="12">
        <f t="shared" si="176"/>
        <v>-214373511.48</v>
      </c>
      <c r="AW523" s="12">
        <f t="shared" si="177"/>
        <v>-41124024.1900009</v>
      </c>
      <c r="AX523" s="12">
        <f t="shared" si="178"/>
        <v>-5688470.32</v>
      </c>
      <c r="AY523" s="21">
        <f t="shared" si="179"/>
        <v>10914141276.84</v>
      </c>
    </row>
    <row r="524" spans="1:51">
      <c r="A524" s="5" t="s">
        <v>1095</v>
      </c>
      <c r="B524" s="5" t="s">
        <v>1096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80"/>
        <v>10798597233.12</v>
      </c>
      <c r="AF524" s="9">
        <f t="shared" si="181"/>
        <v>5551220548.41</v>
      </c>
      <c r="AG524" s="9">
        <f t="shared" si="182"/>
        <v>5288893472.34</v>
      </c>
      <c r="AH524" s="9">
        <f t="shared" si="183"/>
        <v>4924573499.58</v>
      </c>
      <c r="AI524" s="9">
        <f t="shared" si="184"/>
        <v>4109186507.66</v>
      </c>
      <c r="AJ524" s="12">
        <f t="shared" si="165"/>
        <v>6690338751.95</v>
      </c>
      <c r="AK524" s="16">
        <f t="shared" si="166"/>
        <v>0.619556281942834</v>
      </c>
      <c r="AL524" s="9">
        <f t="shared" si="167"/>
        <v>1740045081.68</v>
      </c>
      <c r="AM524" s="16">
        <f t="shared" si="168"/>
        <v>0.0620434775310556</v>
      </c>
      <c r="AN524" s="16">
        <f t="shared" si="169"/>
        <v>0.0114755311449093</v>
      </c>
      <c r="AO524" s="16">
        <f t="shared" si="170"/>
        <v>0.0396427617753009</v>
      </c>
      <c r="AP524" s="16">
        <f t="shared" si="171"/>
        <v>0.00489650401885791</v>
      </c>
      <c r="AQ524" s="12">
        <f t="shared" si="172"/>
        <v>4950293670.27</v>
      </c>
      <c r="AR524" s="12">
        <f t="shared" si="173"/>
        <v>3966808367.15</v>
      </c>
      <c r="AS524" s="12">
        <f>AR524-VLOOKUP(A524,[1]选股结果!$A$2:$BJ$3005,48,FALSE)*0.08</f>
        <v>3276302296.8948</v>
      </c>
      <c r="AT524" s="12">
        <f t="shared" si="174"/>
        <v>4134906678.35</v>
      </c>
      <c r="AU524" s="12">
        <f t="shared" si="175"/>
        <v>4782195359.07</v>
      </c>
      <c r="AV524" s="12">
        <f t="shared" si="176"/>
        <v>5117654148.22</v>
      </c>
      <c r="AW524" s="12">
        <f t="shared" si="177"/>
        <v>5288893472.34</v>
      </c>
      <c r="AX524" s="12">
        <f t="shared" si="178"/>
        <v>133157067.6</v>
      </c>
      <c r="AY524" s="21">
        <f t="shared" si="179"/>
        <v>5383122237.21</v>
      </c>
    </row>
    <row r="525" spans="1:51">
      <c r="A525" s="5" t="s">
        <v>1097</v>
      </c>
      <c r="B525" s="5" t="s">
        <v>1098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80"/>
        <v>10785984774.83</v>
      </c>
      <c r="AF525" s="9">
        <f t="shared" si="181"/>
        <v>9828052888.49</v>
      </c>
      <c r="AG525" s="9">
        <f t="shared" si="182"/>
        <v>3616895606.49</v>
      </c>
      <c r="AH525" s="9">
        <f t="shared" si="183"/>
        <v>3608889277.54</v>
      </c>
      <c r="AI525" s="9">
        <f t="shared" si="184"/>
        <v>2785813519.29</v>
      </c>
      <c r="AJ525" s="12">
        <f t="shared" si="165"/>
        <v>6103859137.02</v>
      </c>
      <c r="AK525" s="16">
        <f t="shared" si="166"/>
        <v>0.565906522625905</v>
      </c>
      <c r="AL525" s="9">
        <f t="shared" si="167"/>
        <v>4834340642.94</v>
      </c>
      <c r="AM525" s="16">
        <f t="shared" si="168"/>
        <v>0.00365340959612295</v>
      </c>
      <c r="AN525" s="16">
        <f t="shared" si="169"/>
        <v>0.221786271567188</v>
      </c>
      <c r="AO525" s="16">
        <f t="shared" si="170"/>
        <v>0.096656754020537</v>
      </c>
      <c r="AP525" s="16">
        <f t="shared" si="171"/>
        <v>0.125069887175069</v>
      </c>
      <c r="AQ525" s="12">
        <f t="shared" si="172"/>
        <v>1269518494.08</v>
      </c>
      <c r="AR525" s="12">
        <f t="shared" si="173"/>
        <v>123644629.93</v>
      </c>
      <c r="AS525" s="12">
        <f>AR525-VLOOKUP(A525,[1]选股结果!$A$2:$BJ$3005,48,FALSE)*0.08</f>
        <v>-2401712153.9316</v>
      </c>
      <c r="AT525" s="12">
        <f t="shared" si="174"/>
        <v>446442735.83</v>
      </c>
      <c r="AU525" s="12">
        <f t="shared" si="175"/>
        <v>946720388.18</v>
      </c>
      <c r="AV525" s="12">
        <f t="shared" si="176"/>
        <v>934383444.21</v>
      </c>
      <c r="AW525" s="12">
        <f t="shared" si="177"/>
        <v>3616895606.49</v>
      </c>
      <c r="AX525" s="12">
        <f t="shared" si="178"/>
        <v>2526393465.03</v>
      </c>
      <c r="AY525" s="21">
        <f t="shared" si="179"/>
        <v>9505254782.59</v>
      </c>
    </row>
    <row r="526" spans="1:51">
      <c r="A526" s="5" t="s">
        <v>1099</v>
      </c>
      <c r="B526" s="5" t="s">
        <v>1100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80"/>
        <v>10784320227.98</v>
      </c>
      <c r="AF526" s="9">
        <f t="shared" si="181"/>
        <v>10640858234.28</v>
      </c>
      <c r="AG526" s="9">
        <f t="shared" si="182"/>
        <v>194691455.550001</v>
      </c>
      <c r="AH526" s="9">
        <f t="shared" si="183"/>
        <v>198927023.180001</v>
      </c>
      <c r="AI526" s="9">
        <f t="shared" si="184"/>
        <v>149510185.780001</v>
      </c>
      <c r="AJ526" s="12">
        <f t="shared" si="165"/>
        <v>601965548.76</v>
      </c>
      <c r="AK526" s="16">
        <f t="shared" si="166"/>
        <v>0.0558185899560174</v>
      </c>
      <c r="AL526" s="9">
        <f t="shared" si="167"/>
        <v>434235481.88</v>
      </c>
      <c r="AM526" s="16">
        <f t="shared" si="168"/>
        <v>0.00056113507036813</v>
      </c>
      <c r="AN526" s="16">
        <f t="shared" si="169"/>
        <v>0.0152118363653903</v>
      </c>
      <c r="AO526" s="16">
        <f t="shared" si="170"/>
        <v>0.0195820347732345</v>
      </c>
      <c r="AP526" s="16">
        <f t="shared" si="171"/>
        <v>0.00530319386674152</v>
      </c>
      <c r="AQ526" s="12">
        <f t="shared" si="172"/>
        <v>167730066.88</v>
      </c>
      <c r="AR526" s="12">
        <f t="shared" si="173"/>
        <v>98280723.9300002</v>
      </c>
      <c r="AS526" s="12">
        <f>AR526-VLOOKUP(A526,[1]选股结果!$A$2:$BJ$3005,48,FALSE)*0.08</f>
        <v>-209506727.4876</v>
      </c>
      <c r="AT526" s="12">
        <f t="shared" si="174"/>
        <v>118313229.48</v>
      </c>
      <c r="AU526" s="12">
        <f t="shared" si="175"/>
        <v>147697561.33</v>
      </c>
      <c r="AV526" s="12">
        <f t="shared" si="176"/>
        <v>118426720.85</v>
      </c>
      <c r="AW526" s="12">
        <f t="shared" si="177"/>
        <v>194691455.550001</v>
      </c>
      <c r="AX526" s="12">
        <f t="shared" si="178"/>
        <v>63492063.77</v>
      </c>
      <c r="AY526" s="21">
        <f t="shared" si="179"/>
        <v>10620825728.73</v>
      </c>
    </row>
    <row r="527" spans="1:51">
      <c r="A527" s="5" t="s">
        <v>1101</v>
      </c>
      <c r="B527" s="5" t="s">
        <v>1102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80"/>
        <v>10783797353.98</v>
      </c>
      <c r="AF527" s="9">
        <f t="shared" si="181"/>
        <v>9844199882.61</v>
      </c>
      <c r="AG527" s="9">
        <f t="shared" si="182"/>
        <v>1231868500.84</v>
      </c>
      <c r="AH527" s="9">
        <f t="shared" si="183"/>
        <v>1238431378.84</v>
      </c>
      <c r="AI527" s="9">
        <f t="shared" si="184"/>
        <v>947286879.48</v>
      </c>
      <c r="AJ527" s="12">
        <f t="shared" si="165"/>
        <v>2266113076.17</v>
      </c>
      <c r="AK527" s="16">
        <f t="shared" si="166"/>
        <v>0.210140547136083</v>
      </c>
      <c r="AL527" s="9">
        <f t="shared" si="167"/>
        <v>1097398960.97</v>
      </c>
      <c r="AM527" s="16">
        <f t="shared" si="168"/>
        <v>0.00345277285892784</v>
      </c>
      <c r="AN527" s="16">
        <f t="shared" si="169"/>
        <v>0</v>
      </c>
      <c r="AO527" s="16">
        <f t="shared" si="170"/>
        <v>0.0921261828750276</v>
      </c>
      <c r="AP527" s="16">
        <f t="shared" si="171"/>
        <v>0.00484637859878843</v>
      </c>
      <c r="AQ527" s="12">
        <f t="shared" si="172"/>
        <v>1168714115.2</v>
      </c>
      <c r="AR527" s="12">
        <f t="shared" si="173"/>
        <v>634020465.689999</v>
      </c>
      <c r="AS527" s="12">
        <f>AR527-VLOOKUP(A527,[1]选股结果!$A$2:$BJ$3005,48,FALSE)*0.08</f>
        <v>-741368251.374001</v>
      </c>
      <c r="AT527" s="12">
        <f t="shared" si="174"/>
        <v>877569615.839999</v>
      </c>
      <c r="AU527" s="12">
        <f t="shared" si="175"/>
        <v>925164965.049999</v>
      </c>
      <c r="AV527" s="12">
        <f t="shared" si="176"/>
        <v>879069207.189999</v>
      </c>
      <c r="AW527" s="12">
        <f t="shared" si="177"/>
        <v>1231868500.84</v>
      </c>
      <c r="AX527" s="12">
        <f t="shared" si="178"/>
        <v>8619827.08999997</v>
      </c>
      <c r="AY527" s="21">
        <f t="shared" si="179"/>
        <v>9600650732.46</v>
      </c>
    </row>
    <row r="528" spans="1:51">
      <c r="A528" s="5" t="s">
        <v>1103</v>
      </c>
      <c r="B528" s="5" t="s">
        <v>1104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80"/>
        <v>10765939063.15</v>
      </c>
      <c r="AF528" s="9">
        <f t="shared" si="181"/>
        <v>6661832134.21</v>
      </c>
      <c r="AG528" s="9">
        <f t="shared" si="182"/>
        <v>4097174569.66</v>
      </c>
      <c r="AH528" s="9">
        <f t="shared" si="183"/>
        <v>4097520017.39</v>
      </c>
      <c r="AI528" s="9">
        <f t="shared" si="184"/>
        <v>3570891110.43</v>
      </c>
      <c r="AJ528" s="12">
        <f t="shared" si="165"/>
        <v>5891108489.31</v>
      </c>
      <c r="AK528" s="16">
        <f t="shared" si="166"/>
        <v>0.547198758487708</v>
      </c>
      <c r="AL528" s="9">
        <f t="shared" si="167"/>
        <v>1729357188.19</v>
      </c>
      <c r="AM528" s="16">
        <f t="shared" si="168"/>
        <v>0.0125656483978294</v>
      </c>
      <c r="AN528" s="16">
        <f t="shared" si="169"/>
        <v>0.00739873472279287</v>
      </c>
      <c r="AO528" s="16">
        <f t="shared" si="170"/>
        <v>0.092759577658041</v>
      </c>
      <c r="AP528" s="16">
        <f t="shared" si="171"/>
        <v>0.0478755625502484</v>
      </c>
      <c r="AQ528" s="12">
        <f t="shared" si="172"/>
        <v>4161751301.12</v>
      </c>
      <c r="AR528" s="12">
        <f t="shared" si="173"/>
        <v>3577125515.52</v>
      </c>
      <c r="AS528" s="12">
        <f>AR528-VLOOKUP(A528,[1]选股结果!$A$2:$BJ$3005,48,FALSE)*0.08</f>
        <v>2574908159.8168</v>
      </c>
      <c r="AT528" s="12">
        <f t="shared" si="174"/>
        <v>3635122394.16</v>
      </c>
      <c r="AU528" s="12">
        <f t="shared" si="175"/>
        <v>4103754422.48</v>
      </c>
      <c r="AV528" s="12">
        <f t="shared" si="176"/>
        <v>4083732582.03</v>
      </c>
      <c r="AW528" s="12">
        <f t="shared" si="177"/>
        <v>4097174569.66</v>
      </c>
      <c r="AX528" s="12">
        <f t="shared" si="178"/>
        <v>0</v>
      </c>
      <c r="AY528" s="21">
        <f t="shared" si="179"/>
        <v>6603835255.57</v>
      </c>
    </row>
    <row r="529" spans="1:51">
      <c r="A529" s="5" t="s">
        <v>1105</v>
      </c>
      <c r="B529" s="5" t="s">
        <v>1106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80"/>
        <v>10758166341.65</v>
      </c>
      <c r="AF529" s="9">
        <f t="shared" si="181"/>
        <v>10534542091.49</v>
      </c>
      <c r="AG529" s="9">
        <f t="shared" si="182"/>
        <v>217199843.149998</v>
      </c>
      <c r="AH529" s="9">
        <f t="shared" si="183"/>
        <v>218328177.589998</v>
      </c>
      <c r="AI529" s="9">
        <f t="shared" si="184"/>
        <v>158064733.939998</v>
      </c>
      <c r="AJ529" s="12">
        <f t="shared" si="165"/>
        <v>1509035368.17</v>
      </c>
      <c r="AK529" s="16">
        <f t="shared" si="166"/>
        <v>0.140268826512545</v>
      </c>
      <c r="AL529" s="9">
        <f t="shared" si="167"/>
        <v>1211410176.49</v>
      </c>
      <c r="AM529" s="16">
        <f t="shared" si="168"/>
        <v>0.00373190058649366</v>
      </c>
      <c r="AN529" s="16">
        <f t="shared" si="169"/>
        <v>0.0335448972184837</v>
      </c>
      <c r="AO529" s="16">
        <f t="shared" si="170"/>
        <v>0.034231102602892</v>
      </c>
      <c r="AP529" s="16">
        <f t="shared" si="171"/>
        <v>0.0428036877053319</v>
      </c>
      <c r="AQ529" s="12">
        <f t="shared" si="172"/>
        <v>297625191.68</v>
      </c>
      <c r="AR529" s="12">
        <f t="shared" si="173"/>
        <v>181733709.72</v>
      </c>
      <c r="AS529" s="12">
        <f>AR529-VLOOKUP(A529,[1]选股结果!$A$2:$BJ$3005,48,FALSE)*0.08</f>
        <v>-201853612.4392</v>
      </c>
      <c r="AT529" s="12">
        <f t="shared" si="174"/>
        <v>237361748.03</v>
      </c>
      <c r="AU529" s="12">
        <f t="shared" si="175"/>
        <v>241997153.37</v>
      </c>
      <c r="AV529" s="12">
        <f t="shared" si="176"/>
        <v>230663425.6</v>
      </c>
      <c r="AW529" s="12">
        <f t="shared" si="177"/>
        <v>217199843.149998</v>
      </c>
      <c r="AX529" s="12">
        <f t="shared" si="178"/>
        <v>5339262.9</v>
      </c>
      <c r="AY529" s="21">
        <f t="shared" si="179"/>
        <v>10478914053.18</v>
      </c>
    </row>
    <row r="530" spans="1:51">
      <c r="A530" s="5" t="s">
        <v>1107</v>
      </c>
      <c r="B530" s="5" t="s">
        <v>1108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80"/>
        <v>10727285400.99</v>
      </c>
      <c r="AF530" s="9">
        <f t="shared" si="181"/>
        <v>11637667335.55</v>
      </c>
      <c r="AG530" s="9">
        <f t="shared" si="182"/>
        <v>-1054052506.38</v>
      </c>
      <c r="AH530" s="9">
        <f t="shared" si="183"/>
        <v>-1008099844.77</v>
      </c>
      <c r="AI530" s="9">
        <f t="shared" si="184"/>
        <v>-1014055619.74</v>
      </c>
      <c r="AJ530" s="12">
        <f t="shared" si="165"/>
        <v>228525160.690001</v>
      </c>
      <c r="AK530" s="16">
        <f t="shared" si="166"/>
        <v>0.0213031677770884</v>
      </c>
      <c r="AL530" s="9">
        <f t="shared" si="167"/>
        <v>655615413.24</v>
      </c>
      <c r="AM530" s="16">
        <f t="shared" si="168"/>
        <v>0.00834327757717159</v>
      </c>
      <c r="AN530" s="16">
        <f t="shared" si="169"/>
        <v>0.0053567641898198</v>
      </c>
      <c r="AO530" s="16">
        <f t="shared" si="170"/>
        <v>0.0498583418728321</v>
      </c>
      <c r="AP530" s="16">
        <f t="shared" si="171"/>
        <v>0.00191982426403043</v>
      </c>
      <c r="AQ530" s="12">
        <f t="shared" si="172"/>
        <v>-427090252.549999</v>
      </c>
      <c r="AR530" s="12">
        <f t="shared" si="173"/>
        <v>-869549699.039999</v>
      </c>
      <c r="AS530" s="12">
        <f>AR530-VLOOKUP(A530,[1]选股结果!$A$2:$BJ$3005,48,FALSE)*0.08</f>
        <v>-1754829270.3712</v>
      </c>
      <c r="AT530" s="12">
        <f t="shared" si="174"/>
        <v>-433046027.519999</v>
      </c>
      <c r="AU530" s="12">
        <f t="shared" si="175"/>
        <v>-863593924.069999</v>
      </c>
      <c r="AV530" s="12">
        <f t="shared" si="176"/>
        <v>-959005807.26</v>
      </c>
      <c r="AW530" s="12">
        <f t="shared" si="177"/>
        <v>-1054052506.38</v>
      </c>
      <c r="AX530" s="12">
        <f t="shared" si="178"/>
        <v>66944656.74</v>
      </c>
      <c r="AY530" s="21">
        <f t="shared" si="179"/>
        <v>11201163664.03</v>
      </c>
    </row>
    <row r="531" spans="1:51">
      <c r="A531" s="5" t="s">
        <v>1109</v>
      </c>
      <c r="B531" s="5" t="s">
        <v>1110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80"/>
        <v>10710170799.63</v>
      </c>
      <c r="AF531" s="9">
        <f t="shared" si="181"/>
        <v>9829243735.14</v>
      </c>
      <c r="AG531" s="9">
        <f t="shared" si="182"/>
        <v>819901834.12</v>
      </c>
      <c r="AH531" s="9">
        <f t="shared" si="183"/>
        <v>853308088.38</v>
      </c>
      <c r="AI531" s="9">
        <f t="shared" si="184"/>
        <v>756456028.39</v>
      </c>
      <c r="AJ531" s="12">
        <f t="shared" si="165"/>
        <v>4737198862.57</v>
      </c>
      <c r="AK531" s="16">
        <f t="shared" si="166"/>
        <v>0.442308432908806</v>
      </c>
      <c r="AL531" s="9">
        <f t="shared" si="167"/>
        <v>3772111175.82</v>
      </c>
      <c r="AM531" s="16">
        <f t="shared" si="168"/>
        <v>0.00901667694070165</v>
      </c>
      <c r="AN531" s="16">
        <f t="shared" si="169"/>
        <v>0.257686886744639</v>
      </c>
      <c r="AO531" s="16">
        <f t="shared" si="170"/>
        <v>0.0511026024112433</v>
      </c>
      <c r="AP531" s="16">
        <f t="shared" si="171"/>
        <v>0.0360642794261828</v>
      </c>
      <c r="AQ531" s="12">
        <f t="shared" si="172"/>
        <v>965087686.749999</v>
      </c>
      <c r="AR531" s="12">
        <f t="shared" si="173"/>
        <v>801976741.169999</v>
      </c>
      <c r="AS531" s="12">
        <f>AR531-VLOOKUP(A531,[1]选股结果!$A$2:$BJ$3005,48,FALSE)*0.08</f>
        <v>109437909.575599</v>
      </c>
      <c r="AT531" s="12">
        <f t="shared" si="174"/>
        <v>868235626.759999</v>
      </c>
      <c r="AU531" s="12">
        <f t="shared" si="175"/>
        <v>898828801.159999</v>
      </c>
      <c r="AV531" s="12">
        <f t="shared" si="176"/>
        <v>816997019.449998</v>
      </c>
      <c r="AW531" s="12">
        <f t="shared" si="177"/>
        <v>819901834.12</v>
      </c>
      <c r="AX531" s="12">
        <f t="shared" si="178"/>
        <v>-4162886.23</v>
      </c>
      <c r="AY531" s="21">
        <f t="shared" si="179"/>
        <v>9762984849.55</v>
      </c>
    </row>
    <row r="532" spans="1:51">
      <c r="A532" s="5" t="s">
        <v>1111</v>
      </c>
      <c r="B532" s="5" t="s">
        <v>1112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80"/>
        <v>10703769300.5</v>
      </c>
      <c r="AF532" s="9">
        <f t="shared" si="181"/>
        <v>10050113249.63</v>
      </c>
      <c r="AG532" s="9">
        <f t="shared" si="182"/>
        <v>700973924.649999</v>
      </c>
      <c r="AH532" s="9">
        <f t="shared" si="183"/>
        <v>704964211.489999</v>
      </c>
      <c r="AI532" s="9">
        <f t="shared" si="184"/>
        <v>576166941.139999</v>
      </c>
      <c r="AJ532" s="12">
        <f t="shared" si="165"/>
        <v>1877025031.91</v>
      </c>
      <c r="AK532" s="16">
        <f t="shared" si="166"/>
        <v>0.175361125526343</v>
      </c>
      <c r="AL532" s="9">
        <f t="shared" si="167"/>
        <v>1214489521.88</v>
      </c>
      <c r="AM532" s="16">
        <f t="shared" si="168"/>
        <v>0.00504852324381428</v>
      </c>
      <c r="AN532" s="16">
        <f t="shared" si="169"/>
        <v>0.0296794487840055</v>
      </c>
      <c r="AO532" s="16">
        <f t="shared" si="170"/>
        <v>0.0503504689525422</v>
      </c>
      <c r="AP532" s="16">
        <f t="shared" si="171"/>
        <v>0.0282810209227753</v>
      </c>
      <c r="AQ532" s="12">
        <f t="shared" si="172"/>
        <v>662535510.03</v>
      </c>
      <c r="AR532" s="12">
        <f t="shared" si="173"/>
        <v>523742786.88</v>
      </c>
      <c r="AS532" s="12">
        <f>AR532-VLOOKUP(A532,[1]选股结果!$A$2:$BJ$3005,48,FALSE)*0.08</f>
        <v>44827151.812</v>
      </c>
      <c r="AT532" s="12">
        <f t="shared" si="174"/>
        <v>533738239.68</v>
      </c>
      <c r="AU532" s="12">
        <f t="shared" si="175"/>
        <v>652540057.23</v>
      </c>
      <c r="AV532" s="12">
        <f t="shared" si="176"/>
        <v>650513289.68</v>
      </c>
      <c r="AW532" s="12">
        <f t="shared" si="177"/>
        <v>700973924.649999</v>
      </c>
      <c r="AX532" s="12">
        <f t="shared" si="178"/>
        <v>44616800.42</v>
      </c>
      <c r="AY532" s="21">
        <f t="shared" si="179"/>
        <v>10040117796.83</v>
      </c>
    </row>
    <row r="533" spans="1:51">
      <c r="A533" s="5" t="s">
        <v>1113</v>
      </c>
      <c r="B533" s="5" t="s">
        <v>1114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80"/>
        <v>10701177849.78</v>
      </c>
      <c r="AF533" s="9">
        <f t="shared" si="181"/>
        <v>8746487894.04</v>
      </c>
      <c r="AG533" s="9">
        <f t="shared" si="182"/>
        <v>2142333703.79</v>
      </c>
      <c r="AH533" s="9">
        <f t="shared" si="183"/>
        <v>2163288262.05</v>
      </c>
      <c r="AI533" s="9">
        <f t="shared" si="184"/>
        <v>1838223522.31</v>
      </c>
      <c r="AJ533" s="12">
        <f t="shared" si="165"/>
        <v>3287953149.55</v>
      </c>
      <c r="AK533" s="16">
        <f t="shared" si="166"/>
        <v>0.307251519010835</v>
      </c>
      <c r="AL533" s="9">
        <f t="shared" si="167"/>
        <v>446885628.18</v>
      </c>
      <c r="AM533" s="16">
        <f t="shared" si="168"/>
        <v>0.00389633163800349</v>
      </c>
      <c r="AN533" s="16">
        <f t="shared" si="169"/>
        <v>0.000186209219954322</v>
      </c>
      <c r="AO533" s="16">
        <f t="shared" si="170"/>
        <v>0.0372153599351858</v>
      </c>
      <c r="AP533" s="16">
        <f t="shared" si="171"/>
        <v>0.0024206686024317</v>
      </c>
      <c r="AQ533" s="12">
        <f t="shared" si="172"/>
        <v>2841067521.37</v>
      </c>
      <c r="AR533" s="12">
        <f t="shared" si="173"/>
        <v>1650579774.26</v>
      </c>
      <c r="AS533" s="12">
        <f>AR533-VLOOKUP(A533,[1]选股结果!$A$2:$BJ$3005,48,FALSE)*0.08</f>
        <v>488384096.688</v>
      </c>
      <c r="AT533" s="12">
        <f t="shared" si="174"/>
        <v>2516002781.63</v>
      </c>
      <c r="AU533" s="12">
        <f t="shared" si="175"/>
        <v>1975644514</v>
      </c>
      <c r="AV533" s="12">
        <f t="shared" si="176"/>
        <v>1936720379.01</v>
      </c>
      <c r="AW533" s="12">
        <f t="shared" si="177"/>
        <v>2142333703.79</v>
      </c>
      <c r="AX533" s="12">
        <f t="shared" si="178"/>
        <v>11943006.92</v>
      </c>
      <c r="AY533" s="21">
        <f t="shared" si="179"/>
        <v>7881064886.67</v>
      </c>
    </row>
    <row r="534" spans="1:51">
      <c r="A534" s="5" t="s">
        <v>1115</v>
      </c>
      <c r="B534" s="5" t="s">
        <v>1116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80"/>
        <v>10683183324.41</v>
      </c>
      <c r="AF534" s="9">
        <f t="shared" si="181"/>
        <v>8909080849.06</v>
      </c>
      <c r="AG534" s="9">
        <f t="shared" si="182"/>
        <v>1699364625.79</v>
      </c>
      <c r="AH534" s="9">
        <f t="shared" si="183"/>
        <v>1705360659.74</v>
      </c>
      <c r="AI534" s="9">
        <f t="shared" si="184"/>
        <v>1383770400.87</v>
      </c>
      <c r="AJ534" s="12">
        <f t="shared" si="165"/>
        <v>5123808020.26</v>
      </c>
      <c r="AK534" s="16">
        <f t="shared" si="166"/>
        <v>0.479614349456366</v>
      </c>
      <c r="AL534" s="9">
        <f t="shared" si="167"/>
        <v>3376384274.5</v>
      </c>
      <c r="AM534" s="16">
        <f t="shared" si="168"/>
        <v>0.0101162105075051</v>
      </c>
      <c r="AN534" s="16">
        <f t="shared" si="169"/>
        <v>0.201253219337481</v>
      </c>
      <c r="AO534" s="16">
        <f t="shared" si="170"/>
        <v>0.0907127687283716</v>
      </c>
      <c r="AP534" s="16">
        <f t="shared" si="171"/>
        <v>0.00929199347381622</v>
      </c>
      <c r="AQ534" s="12">
        <f t="shared" si="172"/>
        <v>1747423745.76</v>
      </c>
      <c r="AR534" s="12">
        <f t="shared" si="173"/>
        <v>1402595518.11</v>
      </c>
      <c r="AS534" s="12">
        <f>AR534-VLOOKUP(A534,[1]选股结果!$A$2:$BJ$3005,48,FALSE)*0.08</f>
        <v>574148690.762</v>
      </c>
      <c r="AT534" s="12">
        <f t="shared" si="174"/>
        <v>1425833486.89</v>
      </c>
      <c r="AU534" s="12">
        <f t="shared" si="175"/>
        <v>1724185776.98</v>
      </c>
      <c r="AV534" s="12">
        <f t="shared" si="176"/>
        <v>1627936330.08</v>
      </c>
      <c r="AW534" s="12">
        <f t="shared" si="177"/>
        <v>1699364625.79</v>
      </c>
      <c r="AX534" s="12">
        <f t="shared" si="178"/>
        <v>239313.93</v>
      </c>
      <c r="AY534" s="21">
        <f t="shared" si="179"/>
        <v>8885842880.28</v>
      </c>
    </row>
    <row r="535" spans="1:51">
      <c r="A535" s="5" t="s">
        <v>1117</v>
      </c>
      <c r="B535" s="5" t="s">
        <v>1118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80"/>
        <v>10551436970.87</v>
      </c>
      <c r="AF535" s="9">
        <f t="shared" si="181"/>
        <v>9001655865.74</v>
      </c>
      <c r="AG535" s="9">
        <f t="shared" si="182"/>
        <v>1712215688.83</v>
      </c>
      <c r="AH535" s="9">
        <f t="shared" si="183"/>
        <v>1700375928.37</v>
      </c>
      <c r="AI535" s="9">
        <f t="shared" si="184"/>
        <v>1458138916.95</v>
      </c>
      <c r="AJ535" s="12">
        <f t="shared" si="165"/>
        <v>2507002732.41</v>
      </c>
      <c r="AK535" s="16">
        <f t="shared" si="166"/>
        <v>0.237598228500178</v>
      </c>
      <c r="AL535" s="9">
        <f t="shared" si="167"/>
        <v>818981131</v>
      </c>
      <c r="AM535" s="16">
        <f t="shared" si="168"/>
        <v>0.00594250075540469</v>
      </c>
      <c r="AN535" s="16">
        <f t="shared" si="169"/>
        <v>0.00193079776207204</v>
      </c>
      <c r="AO535" s="16">
        <f t="shared" si="170"/>
        <v>0.0230469907929469</v>
      </c>
      <c r="AP535" s="16">
        <f t="shared" si="171"/>
        <v>0.0447371388819544</v>
      </c>
      <c r="AQ535" s="12">
        <f t="shared" si="172"/>
        <v>1688021601.41</v>
      </c>
      <c r="AR535" s="12">
        <f t="shared" si="173"/>
        <v>1286857547.66</v>
      </c>
      <c r="AS535" s="12">
        <f>AR535-VLOOKUP(A535,[1]选股结果!$A$2:$BJ$3005,48,FALSE)*0.08</f>
        <v>544271056.948</v>
      </c>
      <c r="AT535" s="12">
        <f t="shared" si="174"/>
        <v>1445784589.99</v>
      </c>
      <c r="AU535" s="12">
        <f t="shared" si="175"/>
        <v>1529094559.08</v>
      </c>
      <c r="AV535" s="12">
        <f t="shared" si="176"/>
        <v>1530210307.38</v>
      </c>
      <c r="AW535" s="12">
        <f t="shared" si="177"/>
        <v>1712215688.83</v>
      </c>
      <c r="AX535" s="12">
        <f t="shared" si="178"/>
        <v>160950842.21</v>
      </c>
      <c r="AY535" s="21">
        <f t="shared" si="179"/>
        <v>8842728823.41</v>
      </c>
    </row>
    <row r="536" spans="1:51">
      <c r="A536" s="5" t="s">
        <v>1119</v>
      </c>
      <c r="B536" s="5" t="s">
        <v>1120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80"/>
        <v>10516296574.9</v>
      </c>
      <c r="AF536" s="9">
        <f t="shared" si="181"/>
        <v>6768859660.1</v>
      </c>
      <c r="AG536" s="9">
        <f t="shared" si="182"/>
        <v>3805761463.75</v>
      </c>
      <c r="AH536" s="9">
        <f t="shared" si="183"/>
        <v>3813036803.93</v>
      </c>
      <c r="AI536" s="9">
        <f t="shared" si="184"/>
        <v>3279967750.68</v>
      </c>
      <c r="AJ536" s="12">
        <f t="shared" si="165"/>
        <v>4922789098.6</v>
      </c>
      <c r="AK536" s="16">
        <f t="shared" si="166"/>
        <v>0.468110523846348</v>
      </c>
      <c r="AL536" s="9">
        <f t="shared" si="167"/>
        <v>992323994.8</v>
      </c>
      <c r="AM536" s="16">
        <f t="shared" si="168"/>
        <v>0.00839362735838775</v>
      </c>
      <c r="AN536" s="16">
        <f t="shared" si="169"/>
        <v>0.00845013201625545</v>
      </c>
      <c r="AO536" s="16">
        <f t="shared" si="170"/>
        <v>0.0277213340308227</v>
      </c>
      <c r="AP536" s="16">
        <f t="shared" si="171"/>
        <v>0.0494529659491792</v>
      </c>
      <c r="AQ536" s="12">
        <f t="shared" si="172"/>
        <v>3930465103.8</v>
      </c>
      <c r="AR536" s="12">
        <f t="shared" si="173"/>
        <v>3210765662.32</v>
      </c>
      <c r="AS536" s="12">
        <f>AR536-VLOOKUP(A536,[1]选股结果!$A$2:$BJ$3005,48,FALSE)*0.08</f>
        <v>1541147348.4816</v>
      </c>
      <c r="AT536" s="12">
        <f t="shared" si="174"/>
        <v>3397396050.55</v>
      </c>
      <c r="AU536" s="12">
        <f t="shared" si="175"/>
        <v>3743834715.57</v>
      </c>
      <c r="AV536" s="12">
        <f t="shared" si="176"/>
        <v>3653175076.88</v>
      </c>
      <c r="AW536" s="12">
        <f t="shared" si="177"/>
        <v>3805761463.75</v>
      </c>
      <c r="AX536" s="12">
        <f t="shared" si="178"/>
        <v>64280045.15</v>
      </c>
      <c r="AY536" s="21">
        <f t="shared" si="179"/>
        <v>6582229271.87</v>
      </c>
    </row>
    <row r="537" spans="1:51">
      <c r="A537" s="5" t="s">
        <v>1121</v>
      </c>
      <c r="B537" s="5" t="s">
        <v>1122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80"/>
        <v>10514327953.48</v>
      </c>
      <c r="AF537" s="9">
        <f t="shared" si="181"/>
        <v>10060262097.48</v>
      </c>
      <c r="AG537" s="9">
        <f t="shared" si="182"/>
        <v>428434631.24</v>
      </c>
      <c r="AH537" s="9">
        <f t="shared" si="183"/>
        <v>433180602.74</v>
      </c>
      <c r="AI537" s="9">
        <f t="shared" si="184"/>
        <v>384866864.65</v>
      </c>
      <c r="AJ537" s="12">
        <f t="shared" si="165"/>
        <v>1352159238.55</v>
      </c>
      <c r="AK537" s="16">
        <f t="shared" si="166"/>
        <v>0.128601584859493</v>
      </c>
      <c r="AL537" s="9">
        <f t="shared" si="167"/>
        <v>976155580.83</v>
      </c>
      <c r="AM537" s="16">
        <f t="shared" si="168"/>
        <v>0.00343507327142539</v>
      </c>
      <c r="AN537" s="16">
        <f t="shared" si="169"/>
        <v>0.0118388171798275</v>
      </c>
      <c r="AO537" s="16">
        <f t="shared" si="170"/>
        <v>0.0377672052733118</v>
      </c>
      <c r="AP537" s="16">
        <f t="shared" si="171"/>
        <v>0.0342790677249808</v>
      </c>
      <c r="AQ537" s="12">
        <f t="shared" si="172"/>
        <v>376003657.719999</v>
      </c>
      <c r="AR537" s="12">
        <f t="shared" si="173"/>
        <v>347709372.539999</v>
      </c>
      <c r="AS537" s="12">
        <f>AR537-VLOOKUP(A537,[1]选股结果!$A$2:$BJ$3005,48,FALSE)*0.08</f>
        <v>-323297429.258401</v>
      </c>
      <c r="AT537" s="12">
        <f t="shared" si="174"/>
        <v>327689919.629999</v>
      </c>
      <c r="AU537" s="12">
        <f t="shared" si="175"/>
        <v>396023110.629999</v>
      </c>
      <c r="AV537" s="12">
        <f t="shared" si="176"/>
        <v>290386679.429999</v>
      </c>
      <c r="AW537" s="12">
        <f t="shared" si="177"/>
        <v>428434631.24</v>
      </c>
      <c r="AX537" s="12">
        <f t="shared" si="178"/>
        <v>2981082.67</v>
      </c>
      <c r="AY537" s="21">
        <f t="shared" si="179"/>
        <v>10080281550.39</v>
      </c>
    </row>
    <row r="538" spans="1:51">
      <c r="A538" s="5" t="s">
        <v>1123</v>
      </c>
      <c r="B538" s="5" t="s">
        <v>1124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80"/>
        <v>10498301379.32</v>
      </c>
      <c r="AF538" s="9">
        <f t="shared" si="181"/>
        <v>9616859460.15</v>
      </c>
      <c r="AG538" s="9">
        <f t="shared" si="182"/>
        <v>819032663.089998</v>
      </c>
      <c r="AH538" s="9">
        <f t="shared" si="183"/>
        <v>831439817.979998</v>
      </c>
      <c r="AI538" s="9">
        <f t="shared" si="184"/>
        <v>723497770.289998</v>
      </c>
      <c r="AJ538" s="12">
        <f t="shared" si="165"/>
        <v>4002663192.1</v>
      </c>
      <c r="AK538" s="16">
        <f t="shared" si="166"/>
        <v>0.381267697266209</v>
      </c>
      <c r="AL538" s="9">
        <f t="shared" si="167"/>
        <v>3124758315.99</v>
      </c>
      <c r="AM538" s="16">
        <f t="shared" si="168"/>
        <v>0.00261405494550372</v>
      </c>
      <c r="AN538" s="16">
        <f t="shared" si="169"/>
        <v>0.262391522617769</v>
      </c>
      <c r="AO538" s="16">
        <f t="shared" si="170"/>
        <v>0.0265045390236285</v>
      </c>
      <c r="AP538" s="16">
        <f t="shared" si="171"/>
        <v>0.000368297496928064</v>
      </c>
      <c r="AQ538" s="12">
        <f t="shared" si="172"/>
        <v>877904876.109999</v>
      </c>
      <c r="AR538" s="12">
        <f t="shared" si="173"/>
        <v>712969112.659999</v>
      </c>
      <c r="AS538" s="12">
        <f>AR538-VLOOKUP(A538,[1]选股结果!$A$2:$BJ$3005,48,FALSE)*0.08</f>
        <v>200464831.977599</v>
      </c>
      <c r="AT538" s="12">
        <f t="shared" si="174"/>
        <v>769962828.419999</v>
      </c>
      <c r="AU538" s="12">
        <f t="shared" si="175"/>
        <v>820911160.349999</v>
      </c>
      <c r="AV538" s="12">
        <f t="shared" si="176"/>
        <v>780084662.539999</v>
      </c>
      <c r="AW538" s="12">
        <f t="shared" si="177"/>
        <v>819032663.089998</v>
      </c>
      <c r="AX538" s="12">
        <f t="shared" si="178"/>
        <v>16314974.9</v>
      </c>
      <c r="AY538" s="21">
        <f t="shared" si="179"/>
        <v>9559865744.39</v>
      </c>
    </row>
    <row r="539" spans="1:51">
      <c r="A539" s="5" t="s">
        <v>1125</v>
      </c>
      <c r="B539" s="5" t="s">
        <v>1126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80"/>
        <v>10477651183.1</v>
      </c>
      <c r="AF539" s="9">
        <f t="shared" si="181"/>
        <v>9806999777.51</v>
      </c>
      <c r="AG539" s="9">
        <f t="shared" si="182"/>
        <v>794536219.77</v>
      </c>
      <c r="AH539" s="9">
        <f t="shared" si="183"/>
        <v>752698451.47</v>
      </c>
      <c r="AI539" s="9">
        <f t="shared" si="184"/>
        <v>623275504.6</v>
      </c>
      <c r="AJ539" s="12">
        <f t="shared" si="165"/>
        <v>2480900924.18</v>
      </c>
      <c r="AK539" s="16">
        <f t="shared" si="166"/>
        <v>0.236780255500544</v>
      </c>
      <c r="AL539" s="9">
        <f t="shared" si="167"/>
        <v>1620898389.96</v>
      </c>
      <c r="AM539" s="16">
        <f t="shared" si="168"/>
        <v>0.00536348260959888</v>
      </c>
      <c r="AN539" s="16">
        <f t="shared" si="169"/>
        <v>0.0409233883775025</v>
      </c>
      <c r="AO539" s="16">
        <f t="shared" si="170"/>
        <v>0.0688192305669657</v>
      </c>
      <c r="AP539" s="16">
        <f t="shared" si="171"/>
        <v>0.0341000325059772</v>
      </c>
      <c r="AQ539" s="12">
        <f t="shared" si="172"/>
        <v>860002534.22</v>
      </c>
      <c r="AR539" s="12">
        <f t="shared" si="173"/>
        <v>483659895.82</v>
      </c>
      <c r="AS539" s="12">
        <f>AR539-VLOOKUP(A539,[1]选股结果!$A$2:$BJ$3005,48,FALSE)*0.08</f>
        <v>-155810146.6128</v>
      </c>
      <c r="AT539" s="12">
        <f t="shared" si="174"/>
        <v>730579587.35</v>
      </c>
      <c r="AU539" s="12">
        <f t="shared" si="175"/>
        <v>613082842.69</v>
      </c>
      <c r="AV539" s="12">
        <f t="shared" si="176"/>
        <v>693370788.54</v>
      </c>
      <c r="AW539" s="12">
        <f t="shared" si="177"/>
        <v>794536219.77</v>
      </c>
      <c r="AX539" s="12">
        <f t="shared" si="178"/>
        <v>108740628.31</v>
      </c>
      <c r="AY539" s="21">
        <f t="shared" si="179"/>
        <v>9560080085.98</v>
      </c>
    </row>
    <row r="540" spans="1:51">
      <c r="A540" s="5" t="s">
        <v>1127</v>
      </c>
      <c r="B540" s="5" t="s">
        <v>1128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80"/>
        <v>10474888671.74</v>
      </c>
      <c r="AF540" s="9">
        <f t="shared" si="181"/>
        <v>11186378346.42</v>
      </c>
      <c r="AG540" s="9">
        <f t="shared" si="182"/>
        <v>256086586.84</v>
      </c>
      <c r="AH540" s="9">
        <f t="shared" si="183"/>
        <v>251992722.5</v>
      </c>
      <c r="AI540" s="9">
        <f t="shared" si="184"/>
        <v>251333222.88</v>
      </c>
      <c r="AJ540" s="12">
        <f t="shared" si="165"/>
        <v>258308272.48</v>
      </c>
      <c r="AK540" s="16">
        <f t="shared" si="166"/>
        <v>0.024659763036612</v>
      </c>
      <c r="AL540" s="9">
        <f t="shared" si="167"/>
        <v>320757485.79</v>
      </c>
      <c r="AM540" s="16">
        <f t="shared" si="168"/>
        <v>0.00205171129293062</v>
      </c>
      <c r="AN540" s="16">
        <f t="shared" si="169"/>
        <v>0.00732398495909325</v>
      </c>
      <c r="AO540" s="16">
        <f t="shared" si="170"/>
        <v>0.0194500306862122</v>
      </c>
      <c r="AP540" s="16">
        <f t="shared" si="171"/>
        <v>0.00018909218819134</v>
      </c>
      <c r="AQ540" s="12">
        <f t="shared" si="172"/>
        <v>-62449213.3100005</v>
      </c>
      <c r="AR540" s="12">
        <f t="shared" si="173"/>
        <v>-728979659.91</v>
      </c>
      <c r="AS540" s="12">
        <f>AR540-VLOOKUP(A540,[1]选股结果!$A$2:$BJ$3005,48,FALSE)*0.08</f>
        <v>-2446677325.066</v>
      </c>
      <c r="AT540" s="12">
        <f t="shared" si="174"/>
        <v>-63108712.9300005</v>
      </c>
      <c r="AU540" s="12">
        <f t="shared" si="175"/>
        <v>-728320160.29</v>
      </c>
      <c r="AV540" s="12">
        <f t="shared" si="176"/>
        <v>-921138799.29</v>
      </c>
      <c r="AW540" s="12">
        <f t="shared" si="177"/>
        <v>256086586.84</v>
      </c>
      <c r="AX540" s="12">
        <f t="shared" si="178"/>
        <v>34391542.0899999</v>
      </c>
      <c r="AY540" s="21">
        <f t="shared" si="179"/>
        <v>10520507399.44</v>
      </c>
    </row>
    <row r="541" spans="1:51">
      <c r="A541" s="5" t="s">
        <v>1129</v>
      </c>
      <c r="B541" s="5" t="s">
        <v>1130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80"/>
        <v>10470190430.3</v>
      </c>
      <c r="AF541" s="9">
        <f t="shared" si="181"/>
        <v>10746538112.62</v>
      </c>
      <c r="AG541" s="9">
        <f t="shared" si="182"/>
        <v>196973659.12</v>
      </c>
      <c r="AH541" s="9">
        <f t="shared" si="183"/>
        <v>124368656.86</v>
      </c>
      <c r="AI541" s="9">
        <f t="shared" si="184"/>
        <v>61430618.34</v>
      </c>
      <c r="AJ541" s="12">
        <f t="shared" si="165"/>
        <v>3303179399.36</v>
      </c>
      <c r="AK541" s="16">
        <f t="shared" si="166"/>
        <v>0.31548417589434</v>
      </c>
      <c r="AL541" s="9">
        <f t="shared" si="167"/>
        <v>3261804738.16</v>
      </c>
      <c r="AM541" s="16">
        <f t="shared" si="168"/>
        <v>0.0118172204071798</v>
      </c>
      <c r="AN541" s="16">
        <f t="shared" si="169"/>
        <v>0.265144301294285</v>
      </c>
      <c r="AO541" s="16">
        <f t="shared" si="170"/>
        <v>0.0255140120171</v>
      </c>
      <c r="AP541" s="16">
        <f t="shared" si="171"/>
        <v>0.00205234761325963</v>
      </c>
      <c r="AQ541" s="12">
        <f t="shared" si="172"/>
        <v>41374661.1999993</v>
      </c>
      <c r="AR541" s="12">
        <f t="shared" si="173"/>
        <v>-412625550.120001</v>
      </c>
      <c r="AS541" s="12">
        <f>AR541-VLOOKUP(A541,[1]选股结果!$A$2:$BJ$3005,48,FALSE)*0.08</f>
        <v>-1035260991.6352</v>
      </c>
      <c r="AT541" s="12">
        <f t="shared" si="174"/>
        <v>-21563377.3200007</v>
      </c>
      <c r="AU541" s="12">
        <f t="shared" si="175"/>
        <v>-349687511.600001</v>
      </c>
      <c r="AV541" s="12">
        <f t="shared" si="176"/>
        <v>-276701331.67</v>
      </c>
      <c r="AW541" s="12">
        <f t="shared" si="177"/>
        <v>196973659.12</v>
      </c>
      <c r="AX541" s="12">
        <f t="shared" si="178"/>
        <v>470981336.24</v>
      </c>
      <c r="AY541" s="21">
        <f t="shared" si="179"/>
        <v>10355475939.82</v>
      </c>
    </row>
    <row r="542" spans="1:51">
      <c r="A542" s="5" t="s">
        <v>1131</v>
      </c>
      <c r="B542" s="5" t="s">
        <v>1132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80"/>
        <v>10468588972.62</v>
      </c>
      <c r="AF542" s="9">
        <f t="shared" si="181"/>
        <v>10062148743.46</v>
      </c>
      <c r="AG542" s="9">
        <f t="shared" si="182"/>
        <v>387549911.16</v>
      </c>
      <c r="AH542" s="9">
        <f t="shared" si="183"/>
        <v>378837854.05</v>
      </c>
      <c r="AI542" s="9">
        <f t="shared" si="184"/>
        <v>336166554.72</v>
      </c>
      <c r="AJ542" s="12">
        <f t="shared" ref="AJ542:AJ605" si="185">C542-G542</f>
        <v>971546372.550001</v>
      </c>
      <c r="AK542" s="16">
        <f t="shared" ref="AK542:AK605" si="186">AJ542/C542</f>
        <v>0.0928058571304142</v>
      </c>
      <c r="AL542" s="9">
        <f t="shared" ref="AL542:AL605" si="187">O542+P542+Q542+R542+Y542-AB542+AC542</f>
        <v>515289049.43</v>
      </c>
      <c r="AM542" s="16">
        <f t="shared" ref="AM542:AM605" si="188">O542/C542</f>
        <v>0.00291429768900025</v>
      </c>
      <c r="AN542" s="16">
        <f t="shared" ref="AN542:AN605" si="189">P542/C542</f>
        <v>0.0201707789523761</v>
      </c>
      <c r="AO542" s="16">
        <f t="shared" ref="AO542:AO605" si="190">Q542/C542</f>
        <v>0.0169230314432396</v>
      </c>
      <c r="AP542" s="16">
        <f t="shared" ref="AP542:AP605" si="191">R542/C542</f>
        <v>0.00491984226094895</v>
      </c>
      <c r="AQ542" s="12">
        <f t="shared" ref="AQ542:AQ605" si="192">C542-G542-AL542</f>
        <v>456257323.120001</v>
      </c>
      <c r="AR542" s="12">
        <f t="shared" ref="AR542:AR605" si="193">AQ542-S542-AD542</f>
        <v>318812125.950001</v>
      </c>
      <c r="AS542" s="12">
        <f>AR542-VLOOKUP(A542,[1]选股结果!$A$2:$BJ$3005,48,FALSE)*0.08</f>
        <v>-467314765.984399</v>
      </c>
      <c r="AT542" s="12">
        <f t="shared" si="174"/>
        <v>413586023.790001</v>
      </c>
      <c r="AU542" s="12">
        <f t="shared" si="175"/>
        <v>361483425.280001</v>
      </c>
      <c r="AV542" s="12">
        <f t="shared" si="176"/>
        <v>370387300.480001</v>
      </c>
      <c r="AW542" s="12">
        <f t="shared" si="177"/>
        <v>387549911.16</v>
      </c>
      <c r="AX542" s="12">
        <f t="shared" si="178"/>
        <v>2483066.66</v>
      </c>
      <c r="AY542" s="21">
        <f t="shared" si="179"/>
        <v>9967374845.62</v>
      </c>
    </row>
    <row r="543" spans="1:51">
      <c r="A543" s="5" t="s">
        <v>1133</v>
      </c>
      <c r="B543" s="5" t="s">
        <v>1134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80"/>
        <v>10435097000</v>
      </c>
      <c r="AF543" s="9">
        <f t="shared" si="181"/>
        <v>115657000</v>
      </c>
      <c r="AG543" s="9">
        <f t="shared" si="182"/>
        <v>6986383000</v>
      </c>
      <c r="AH543" s="9">
        <f t="shared" si="183"/>
        <v>6984673000</v>
      </c>
      <c r="AI543" s="9">
        <f t="shared" si="184"/>
        <v>6204362000</v>
      </c>
      <c r="AJ543" s="12">
        <f t="shared" si="185"/>
        <v>10435097000</v>
      </c>
      <c r="AK543" s="16">
        <f t="shared" si="186"/>
        <v>1</v>
      </c>
      <c r="AL543" s="9">
        <f t="shared" si="187"/>
        <v>117367000</v>
      </c>
      <c r="AM543" s="16">
        <f t="shared" si="188"/>
        <v>0.0110834618978626</v>
      </c>
      <c r="AN543" s="16">
        <f t="shared" si="189"/>
        <v>0</v>
      </c>
      <c r="AO543" s="16">
        <f t="shared" si="190"/>
        <v>0</v>
      </c>
      <c r="AP543" s="16">
        <f t="shared" si="191"/>
        <v>0</v>
      </c>
      <c r="AQ543" s="12">
        <f t="shared" si="192"/>
        <v>10317730000</v>
      </c>
      <c r="AR543" s="12">
        <f t="shared" si="193"/>
        <v>9537419000</v>
      </c>
      <c r="AS543" s="12">
        <f>AR543-VLOOKUP(A543,[1]选股结果!$A$2:$BJ$3005,48,FALSE)*0.08</f>
        <v>5668934040</v>
      </c>
      <c r="AT543" s="12">
        <f t="shared" si="174"/>
        <v>9537419000</v>
      </c>
      <c r="AU543" s="12">
        <f t="shared" si="175"/>
        <v>10317730000</v>
      </c>
      <c r="AV543" s="12">
        <f t="shared" si="176"/>
        <v>6317703000</v>
      </c>
      <c r="AW543" s="12">
        <f t="shared" si="177"/>
        <v>6986383000</v>
      </c>
      <c r="AX543" s="12">
        <f t="shared" si="178"/>
        <v>668680000</v>
      </c>
      <c r="AY543" s="21">
        <f t="shared" si="179"/>
        <v>115657000</v>
      </c>
    </row>
    <row r="544" spans="1:51">
      <c r="A544" s="5" t="s">
        <v>1135</v>
      </c>
      <c r="B544" s="5" t="s">
        <v>1136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80"/>
        <v>10394955067.5</v>
      </c>
      <c r="AF544" s="9">
        <f t="shared" si="181"/>
        <v>9831175876.38</v>
      </c>
      <c r="AG544" s="9">
        <f t="shared" si="182"/>
        <v>556271796.159997</v>
      </c>
      <c r="AH544" s="9">
        <f t="shared" si="183"/>
        <v>572891605.089997</v>
      </c>
      <c r="AI544" s="9">
        <f t="shared" si="184"/>
        <v>532696196.129997</v>
      </c>
      <c r="AJ544" s="12">
        <f t="shared" si="185"/>
        <v>1449762691.5</v>
      </c>
      <c r="AK544" s="16">
        <f t="shared" si="186"/>
        <v>0.139467913241175</v>
      </c>
      <c r="AL544" s="9">
        <f t="shared" si="187"/>
        <v>790238450.54</v>
      </c>
      <c r="AM544" s="16">
        <f t="shared" si="188"/>
        <v>0.00232146220193366</v>
      </c>
      <c r="AN544" s="16">
        <f t="shared" si="189"/>
        <v>0.00836278552677833</v>
      </c>
      <c r="AO544" s="16">
        <f t="shared" si="190"/>
        <v>0.0299025651156332</v>
      </c>
      <c r="AP544" s="16">
        <f t="shared" si="191"/>
        <v>0.0362372823628369</v>
      </c>
      <c r="AQ544" s="12">
        <f t="shared" si="192"/>
        <v>659524240.96</v>
      </c>
      <c r="AR544" s="12">
        <f t="shared" si="193"/>
        <v>531928349.4</v>
      </c>
      <c r="AS544" s="12">
        <f>AR544-VLOOKUP(A544,[1]选股结果!$A$2:$BJ$3005,48,FALSE)*0.08</f>
        <v>-56593014.7144001</v>
      </c>
      <c r="AT544" s="12">
        <f t="shared" si="174"/>
        <v>619328832</v>
      </c>
      <c r="AU544" s="12">
        <f t="shared" si="175"/>
        <v>572123758.36</v>
      </c>
      <c r="AV544" s="12">
        <f t="shared" si="176"/>
        <v>479265384.37</v>
      </c>
      <c r="AW544" s="12">
        <f t="shared" si="177"/>
        <v>556271796.159997</v>
      </c>
      <c r="AX544" s="12">
        <f t="shared" si="178"/>
        <v>11957570.52</v>
      </c>
      <c r="AY544" s="21">
        <f t="shared" si="179"/>
        <v>9743775393.78</v>
      </c>
    </row>
    <row r="545" spans="1:51">
      <c r="A545" s="5" t="s">
        <v>1137</v>
      </c>
      <c r="B545" s="5" t="s">
        <v>1138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80"/>
        <v>10385826537.88</v>
      </c>
      <c r="AF545" s="9">
        <f t="shared" si="181"/>
        <v>9574998368.79</v>
      </c>
      <c r="AG545" s="9">
        <f t="shared" si="182"/>
        <v>809797307.989998</v>
      </c>
      <c r="AH545" s="9">
        <f t="shared" si="183"/>
        <v>809617767.119998</v>
      </c>
      <c r="AI545" s="9">
        <f t="shared" si="184"/>
        <v>646221074.999998</v>
      </c>
      <c r="AJ545" s="12">
        <f t="shared" si="185"/>
        <v>4395203144.85</v>
      </c>
      <c r="AK545" s="16">
        <f t="shared" si="186"/>
        <v>0.423192427566498</v>
      </c>
      <c r="AL545" s="9">
        <f t="shared" si="187"/>
        <v>3672484325.63</v>
      </c>
      <c r="AM545" s="16">
        <f t="shared" si="188"/>
        <v>0.0890017894982756</v>
      </c>
      <c r="AN545" s="16">
        <f t="shared" si="189"/>
        <v>0.1219115833412</v>
      </c>
      <c r="AO545" s="16">
        <f t="shared" si="190"/>
        <v>0.11620365406241</v>
      </c>
      <c r="AP545" s="16">
        <f t="shared" si="191"/>
        <v>0.0264710839110662</v>
      </c>
      <c r="AQ545" s="12">
        <f t="shared" si="192"/>
        <v>722718819.22</v>
      </c>
      <c r="AR545" s="12">
        <f t="shared" si="193"/>
        <v>647251936.1</v>
      </c>
      <c r="AS545" s="12">
        <f>AR545-VLOOKUP(A545,[1]选股结果!$A$2:$BJ$3005,48,FALSE)*0.08</f>
        <v>-452342007.7008</v>
      </c>
      <c r="AT545" s="12">
        <f t="shared" si="174"/>
        <v>559322127.1</v>
      </c>
      <c r="AU545" s="12">
        <f t="shared" si="175"/>
        <v>810648628.22</v>
      </c>
      <c r="AV545" s="12">
        <f t="shared" si="176"/>
        <v>718560110.219999</v>
      </c>
      <c r="AW545" s="12">
        <f t="shared" si="177"/>
        <v>809797307.989998</v>
      </c>
      <c r="AX545" s="12">
        <f t="shared" si="178"/>
        <v>1141315.07</v>
      </c>
      <c r="AY545" s="21">
        <f t="shared" si="179"/>
        <v>9662928177.79</v>
      </c>
    </row>
    <row r="546" spans="1:51">
      <c r="A546" s="5" t="s">
        <v>1139</v>
      </c>
      <c r="B546" s="5" t="s">
        <v>1140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80"/>
        <v>10337252255.69</v>
      </c>
      <c r="AF546" s="9">
        <f t="shared" si="181"/>
        <v>10749829214.16</v>
      </c>
      <c r="AG546" s="9">
        <f t="shared" si="182"/>
        <v>-326153092.539999</v>
      </c>
      <c r="AH546" s="9">
        <f t="shared" si="183"/>
        <v>-286115193.029999</v>
      </c>
      <c r="AI546" s="9">
        <f t="shared" si="184"/>
        <v>-296276275.789999</v>
      </c>
      <c r="AJ546" s="12">
        <f t="shared" si="185"/>
        <v>727717570.26</v>
      </c>
      <c r="AK546" s="16">
        <f t="shared" si="186"/>
        <v>0.0703975826709112</v>
      </c>
      <c r="AL546" s="9">
        <f t="shared" si="187"/>
        <v>1012816053.59</v>
      </c>
      <c r="AM546" s="16">
        <f t="shared" si="188"/>
        <v>0.00189460889466247</v>
      </c>
      <c r="AN546" s="16">
        <f t="shared" si="189"/>
        <v>0.0414545858406545</v>
      </c>
      <c r="AO546" s="16">
        <f t="shared" si="190"/>
        <v>0.0465712633669174</v>
      </c>
      <c r="AP546" s="16">
        <f t="shared" si="191"/>
        <v>0.00259678159302191</v>
      </c>
      <c r="AQ546" s="12">
        <f t="shared" si="192"/>
        <v>-285098483.33</v>
      </c>
      <c r="AR546" s="12">
        <f t="shared" si="193"/>
        <v>-479180050.09</v>
      </c>
      <c r="AS546" s="12">
        <f>AR546-VLOOKUP(A546,[1]选股结果!$A$2:$BJ$3005,48,FALSE)*0.08</f>
        <v>-1231020950.002</v>
      </c>
      <c r="AT546" s="12">
        <f t="shared" si="174"/>
        <v>-295259566.09</v>
      </c>
      <c r="AU546" s="12">
        <f t="shared" si="175"/>
        <v>-469018967.33</v>
      </c>
      <c r="AV546" s="12">
        <f t="shared" si="176"/>
        <v>-446685530.78</v>
      </c>
      <c r="AW546" s="12">
        <f t="shared" si="177"/>
        <v>-326153092.539999</v>
      </c>
      <c r="AX546" s="12">
        <f t="shared" si="178"/>
        <v>184402801.4</v>
      </c>
      <c r="AY546" s="21">
        <f t="shared" si="179"/>
        <v>10565908730.16</v>
      </c>
    </row>
    <row r="547" spans="1:51">
      <c r="A547" s="5" t="s">
        <v>1141</v>
      </c>
      <c r="B547" s="5" t="s">
        <v>1142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80"/>
        <v>10299309441.66</v>
      </c>
      <c r="AF547" s="9">
        <f t="shared" si="181"/>
        <v>10099686674.98</v>
      </c>
      <c r="AG547" s="9">
        <f t="shared" si="182"/>
        <v>643261833.950002</v>
      </c>
      <c r="AH547" s="9">
        <f t="shared" si="183"/>
        <v>643097626.100002</v>
      </c>
      <c r="AI547" s="9">
        <f t="shared" si="184"/>
        <v>498953814.300002</v>
      </c>
      <c r="AJ547" s="12">
        <f t="shared" si="185"/>
        <v>863394557.26</v>
      </c>
      <c r="AK547" s="16">
        <f t="shared" si="186"/>
        <v>0.0838303346598781</v>
      </c>
      <c r="AL547" s="9">
        <f t="shared" si="187"/>
        <v>561385535.63</v>
      </c>
      <c r="AM547" s="16">
        <f t="shared" si="188"/>
        <v>0.00181902636444919</v>
      </c>
      <c r="AN547" s="16">
        <f t="shared" si="189"/>
        <v>0.00170806499014798</v>
      </c>
      <c r="AO547" s="16">
        <f t="shared" si="190"/>
        <v>0.0361195893294805</v>
      </c>
      <c r="AP547" s="16">
        <f t="shared" si="191"/>
        <v>0.0146521861261484</v>
      </c>
      <c r="AQ547" s="12">
        <f t="shared" si="192"/>
        <v>302009021.63</v>
      </c>
      <c r="AR547" s="12">
        <f t="shared" si="193"/>
        <v>53334250.8600002</v>
      </c>
      <c r="AS547" s="12">
        <f>AR547-VLOOKUP(A547,[1]选股结果!$A$2:$BJ$3005,48,FALSE)*0.08</f>
        <v>-430672801.9488</v>
      </c>
      <c r="AT547" s="12">
        <f t="shared" si="174"/>
        <v>157865209.83</v>
      </c>
      <c r="AU547" s="12">
        <f t="shared" si="175"/>
        <v>197478062.66</v>
      </c>
      <c r="AV547" s="12">
        <f t="shared" si="176"/>
        <v>268985674.23</v>
      </c>
      <c r="AW547" s="12">
        <f t="shared" si="177"/>
        <v>643261833.950002</v>
      </c>
      <c r="AX547" s="12">
        <f t="shared" si="178"/>
        <v>359445521.9</v>
      </c>
      <c r="AY547" s="21">
        <f t="shared" si="179"/>
        <v>9995155716.01</v>
      </c>
    </row>
    <row r="548" spans="1:51">
      <c r="A548" s="5" t="s">
        <v>1143</v>
      </c>
      <c r="B548" s="5" t="s">
        <v>1144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80"/>
        <v>10278127697.69</v>
      </c>
      <c r="AF548" s="9">
        <f t="shared" si="181"/>
        <v>9934017802.95</v>
      </c>
      <c r="AG548" s="9">
        <f t="shared" si="182"/>
        <v>768390938.349998</v>
      </c>
      <c r="AH548" s="9">
        <f t="shared" si="183"/>
        <v>768865908.309998</v>
      </c>
      <c r="AI548" s="9">
        <f t="shared" si="184"/>
        <v>675050244.089998</v>
      </c>
      <c r="AJ548" s="12">
        <f t="shared" si="185"/>
        <v>1401339866.99</v>
      </c>
      <c r="AK548" s="16">
        <f t="shared" si="186"/>
        <v>0.136341939719717</v>
      </c>
      <c r="AL548" s="9">
        <f t="shared" si="187"/>
        <v>512623027.44</v>
      </c>
      <c r="AM548" s="16">
        <f t="shared" si="188"/>
        <v>0.00923671538069495</v>
      </c>
      <c r="AN548" s="16">
        <f t="shared" si="189"/>
        <v>0.00184723434933262</v>
      </c>
      <c r="AO548" s="16">
        <f t="shared" si="190"/>
        <v>0.0206469774838169</v>
      </c>
      <c r="AP548" s="16">
        <f t="shared" si="191"/>
        <v>0.0181904215465254</v>
      </c>
      <c r="AQ548" s="12">
        <f t="shared" si="192"/>
        <v>888716839.55</v>
      </c>
      <c r="AR548" s="12">
        <f t="shared" si="193"/>
        <v>250769200.48</v>
      </c>
      <c r="AS548" s="12">
        <f>AR548-VLOOKUP(A548,[1]选股结果!$A$2:$BJ$3005,48,FALSE)*0.08</f>
        <v>-1045954628.4976</v>
      </c>
      <c r="AT548" s="12">
        <f t="shared" si="174"/>
        <v>794901175.33</v>
      </c>
      <c r="AU548" s="12">
        <f t="shared" si="175"/>
        <v>344584864.7</v>
      </c>
      <c r="AV548" s="12">
        <f t="shared" si="176"/>
        <v>264316057.32</v>
      </c>
      <c r="AW548" s="12">
        <f t="shared" si="177"/>
        <v>768390938.349998</v>
      </c>
      <c r="AX548" s="12">
        <f t="shared" si="178"/>
        <v>87642134.49</v>
      </c>
      <c r="AY548" s="21">
        <f t="shared" si="179"/>
        <v>9389885828.1</v>
      </c>
    </row>
    <row r="549" spans="1:51">
      <c r="A549" s="5" t="s">
        <v>1145</v>
      </c>
      <c r="B549" s="5" t="s">
        <v>1146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80"/>
        <v>10246839119</v>
      </c>
      <c r="AF549" s="9">
        <f t="shared" si="181"/>
        <v>7722584968</v>
      </c>
      <c r="AG549" s="9">
        <f t="shared" si="182"/>
        <v>1825147058</v>
      </c>
      <c r="AH549" s="9">
        <f t="shared" si="183"/>
        <v>1815433458</v>
      </c>
      <c r="AI549" s="9">
        <f t="shared" si="184"/>
        <v>1478400363</v>
      </c>
      <c r="AJ549" s="12">
        <f t="shared" si="185"/>
        <v>3845991303</v>
      </c>
      <c r="AK549" s="16">
        <f t="shared" si="186"/>
        <v>0.375334408819657</v>
      </c>
      <c r="AL549" s="9">
        <f t="shared" si="187"/>
        <v>1910622173</v>
      </c>
      <c r="AM549" s="16">
        <f t="shared" si="188"/>
        <v>0.0108911520620118</v>
      </c>
      <c r="AN549" s="16">
        <f t="shared" si="189"/>
        <v>0.0185900792222636</v>
      </c>
      <c r="AO549" s="16">
        <f t="shared" si="190"/>
        <v>0.0516925657608736</v>
      </c>
      <c r="AP549" s="16">
        <f t="shared" si="191"/>
        <v>0.036175888358846</v>
      </c>
      <c r="AQ549" s="12">
        <f t="shared" si="192"/>
        <v>1935369130</v>
      </c>
      <c r="AR549" s="12">
        <f t="shared" si="193"/>
        <v>1479062230</v>
      </c>
      <c r="AS549" s="12">
        <f>AR549-VLOOKUP(A549,[1]选股结果!$A$2:$BJ$3005,48,FALSE)*0.08</f>
        <v>565881516.96</v>
      </c>
      <c r="AT549" s="12">
        <f t="shared" si="174"/>
        <v>1598336035</v>
      </c>
      <c r="AU549" s="12">
        <f t="shared" si="175"/>
        <v>1816095325</v>
      </c>
      <c r="AV549" s="12">
        <f t="shared" si="176"/>
        <v>1791762482</v>
      </c>
      <c r="AW549" s="12">
        <f t="shared" si="177"/>
        <v>1825147058</v>
      </c>
      <c r="AX549" s="12">
        <f t="shared" si="178"/>
        <v>8827787</v>
      </c>
      <c r="AY549" s="21">
        <f t="shared" si="179"/>
        <v>7603311163</v>
      </c>
    </row>
    <row r="550" spans="1:51">
      <c r="A550" s="5" t="s">
        <v>1147</v>
      </c>
      <c r="B550" s="5" t="s">
        <v>1148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80"/>
        <v>10132521320.75</v>
      </c>
      <c r="AF550" s="9">
        <f t="shared" si="181"/>
        <v>9996537774.07</v>
      </c>
      <c r="AG550" s="9">
        <f t="shared" si="182"/>
        <v>184550885.969998</v>
      </c>
      <c r="AH550" s="9">
        <f t="shared" si="183"/>
        <v>189109227.439998</v>
      </c>
      <c r="AI550" s="9">
        <f t="shared" si="184"/>
        <v>158431023.939998</v>
      </c>
      <c r="AJ550" s="12">
        <f t="shared" si="185"/>
        <v>793172357.23</v>
      </c>
      <c r="AK550" s="16">
        <f t="shared" si="186"/>
        <v>0.0782798606705808</v>
      </c>
      <c r="AL550" s="9">
        <f t="shared" si="187"/>
        <v>676886942.29</v>
      </c>
      <c r="AM550" s="16">
        <f t="shared" si="188"/>
        <v>0.0022031353849002</v>
      </c>
      <c r="AN550" s="16">
        <f t="shared" si="189"/>
        <v>0.00820987692960932</v>
      </c>
      <c r="AO550" s="16">
        <f t="shared" si="190"/>
        <v>0.0225280176359011</v>
      </c>
      <c r="AP550" s="16">
        <f t="shared" si="191"/>
        <v>0.0314571025256335</v>
      </c>
      <c r="AQ550" s="12">
        <f t="shared" si="192"/>
        <v>116285414.94</v>
      </c>
      <c r="AR550" s="12">
        <f t="shared" si="193"/>
        <v>80933851.2199997</v>
      </c>
      <c r="AS550" s="12">
        <f>AR550-VLOOKUP(A550,[1]选股结果!$A$2:$BJ$3005,48,FALSE)*0.08</f>
        <v>-186728913.7728</v>
      </c>
      <c r="AT550" s="9">
        <f t="shared" si="174"/>
        <v>85607211.4399997</v>
      </c>
      <c r="AU550" s="12">
        <f t="shared" si="175"/>
        <v>111612054.72</v>
      </c>
      <c r="AV550" s="12">
        <f t="shared" si="176"/>
        <v>75745594.1799996</v>
      </c>
      <c r="AW550" s="12">
        <f t="shared" si="177"/>
        <v>184550885.969998</v>
      </c>
      <c r="AX550" s="12">
        <f t="shared" si="178"/>
        <v>83078963.84</v>
      </c>
      <c r="AY550" s="21">
        <f t="shared" si="179"/>
        <v>9991864413.85</v>
      </c>
    </row>
    <row r="551" spans="1:51">
      <c r="A551" s="5" t="s">
        <v>1149</v>
      </c>
      <c r="B551" s="5" t="s">
        <v>1150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80"/>
        <v>10102272382.54</v>
      </c>
      <c r="AF551" s="9">
        <f t="shared" si="181"/>
        <v>7482458725.55</v>
      </c>
      <c r="AG551" s="9">
        <f t="shared" si="182"/>
        <v>2619689819.87</v>
      </c>
      <c r="AH551" s="9">
        <f t="shared" si="183"/>
        <v>2666801341</v>
      </c>
      <c r="AI551" s="9">
        <f t="shared" si="184"/>
        <v>1988385151.14</v>
      </c>
      <c r="AJ551" s="12">
        <f t="shared" si="185"/>
        <v>7682436905.4</v>
      </c>
      <c r="AK551" s="16">
        <f t="shared" si="186"/>
        <v>0.760466221310538</v>
      </c>
      <c r="AL551" s="9">
        <f t="shared" si="187"/>
        <v>5156495438.07</v>
      </c>
      <c r="AM551" s="16">
        <f t="shared" si="188"/>
        <v>0.150700319545059</v>
      </c>
      <c r="AN551" s="16">
        <f t="shared" si="189"/>
        <v>0.287378120588752</v>
      </c>
      <c r="AO551" s="16">
        <f t="shared" si="190"/>
        <v>0.073982330695392</v>
      </c>
      <c r="AP551" s="16">
        <f t="shared" si="191"/>
        <v>0.00327590604141671</v>
      </c>
      <c r="AQ551" s="12">
        <f t="shared" si="192"/>
        <v>2525941467.33</v>
      </c>
      <c r="AR551" s="12">
        <f t="shared" si="193"/>
        <v>1990973507.52</v>
      </c>
      <c r="AS551" s="12">
        <f>AR551-VLOOKUP(A551,[1]选股结果!$A$2:$BJ$3005,48,FALSE)*0.08</f>
        <v>694023394.9864</v>
      </c>
      <c r="AT551" s="12">
        <f t="shared" si="174"/>
        <v>1847525277.47</v>
      </c>
      <c r="AU551" s="12">
        <f t="shared" si="175"/>
        <v>2669389697.38</v>
      </c>
      <c r="AV551" s="12">
        <f t="shared" si="176"/>
        <v>2475117949.42</v>
      </c>
      <c r="AW551" s="12">
        <f t="shared" si="177"/>
        <v>2619689819.87</v>
      </c>
      <c r="AX551" s="12">
        <f t="shared" si="178"/>
        <v>-5714428.23</v>
      </c>
      <c r="AY551" s="21">
        <f t="shared" si="179"/>
        <v>7625906955.6</v>
      </c>
    </row>
    <row r="552" spans="1:51">
      <c r="A552" s="5" t="s">
        <v>1151</v>
      </c>
      <c r="B552" s="5" t="s">
        <v>1152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80"/>
        <v>10091997750.9</v>
      </c>
      <c r="AF552" s="9">
        <f t="shared" si="181"/>
        <v>9166268885.13</v>
      </c>
      <c r="AG552" s="9">
        <f t="shared" si="182"/>
        <v>918995848.54</v>
      </c>
      <c r="AH552" s="9">
        <f t="shared" si="183"/>
        <v>915368531</v>
      </c>
      <c r="AI552" s="9">
        <f t="shared" si="184"/>
        <v>739938532.18</v>
      </c>
      <c r="AJ552" s="12">
        <f t="shared" si="185"/>
        <v>1992940498.81</v>
      </c>
      <c r="AK552" s="16">
        <f t="shared" si="186"/>
        <v>0.197477303107035</v>
      </c>
      <c r="AL552" s="9">
        <f t="shared" si="187"/>
        <v>911797337.54</v>
      </c>
      <c r="AM552" s="16">
        <f t="shared" si="188"/>
        <v>0.00524197568665552</v>
      </c>
      <c r="AN552" s="16">
        <f t="shared" si="189"/>
        <v>0.0192060158200803</v>
      </c>
      <c r="AO552" s="16">
        <f t="shared" si="190"/>
        <v>0.0508727139365657</v>
      </c>
      <c r="AP552" s="16">
        <f t="shared" si="191"/>
        <v>0.015006545238924</v>
      </c>
      <c r="AQ552" s="12">
        <f t="shared" si="192"/>
        <v>1081143161.27</v>
      </c>
      <c r="AR552" s="12">
        <f t="shared" si="193"/>
        <v>750083940.14</v>
      </c>
      <c r="AS552" s="12">
        <f>AR552-VLOOKUP(A552,[1]选股结果!$A$2:$BJ$3005,48,FALSE)*0.08</f>
        <v>430200489.5248</v>
      </c>
      <c r="AT552" s="12">
        <f t="shared" si="174"/>
        <v>905713162.45</v>
      </c>
      <c r="AU552" s="12">
        <f t="shared" si="175"/>
        <v>925513938.96</v>
      </c>
      <c r="AV552" s="12">
        <f t="shared" si="176"/>
        <v>915703147.71</v>
      </c>
      <c r="AW552" s="12">
        <f t="shared" si="177"/>
        <v>918995848.54</v>
      </c>
      <c r="AX552" s="12">
        <f t="shared" si="178"/>
        <v>7226374.27</v>
      </c>
      <c r="AY552" s="21">
        <f t="shared" si="179"/>
        <v>9010639662.82</v>
      </c>
    </row>
    <row r="553" spans="1:51">
      <c r="A553" s="5" t="s">
        <v>1153</v>
      </c>
      <c r="B553" s="5" t="s">
        <v>1154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80"/>
        <v>10055188304.45</v>
      </c>
      <c r="AF553" s="9">
        <f t="shared" si="181"/>
        <v>9331256944.71</v>
      </c>
      <c r="AG553" s="9">
        <f t="shared" si="182"/>
        <v>761098405.07</v>
      </c>
      <c r="AH553" s="9">
        <f t="shared" si="183"/>
        <v>759848620.24</v>
      </c>
      <c r="AI553" s="9">
        <f t="shared" si="184"/>
        <v>644280107.09</v>
      </c>
      <c r="AJ553" s="12">
        <f t="shared" si="185"/>
        <v>2183872380.59</v>
      </c>
      <c r="AK553" s="16">
        <f t="shared" si="186"/>
        <v>0.217188610940634</v>
      </c>
      <c r="AL553" s="9">
        <f t="shared" si="187"/>
        <v>1379955815.24</v>
      </c>
      <c r="AM553" s="16">
        <f t="shared" si="188"/>
        <v>0.00507878022507042</v>
      </c>
      <c r="AN553" s="16">
        <f t="shared" si="189"/>
        <v>0.0294063026586128</v>
      </c>
      <c r="AO553" s="16">
        <f t="shared" si="190"/>
        <v>0.061539912184056</v>
      </c>
      <c r="AP553" s="16">
        <f t="shared" si="191"/>
        <v>0.0398980779566757</v>
      </c>
      <c r="AQ553" s="12">
        <f t="shared" si="192"/>
        <v>803916565.350001</v>
      </c>
      <c r="AR553" s="12">
        <f t="shared" si="193"/>
        <v>595139125.530001</v>
      </c>
      <c r="AS553" s="12">
        <f>AR553-VLOOKUP(A553,[1]选股结果!$A$2:$BJ$3005,48,FALSE)*0.08</f>
        <v>-121581498.635599</v>
      </c>
      <c r="AT553" s="12">
        <f t="shared" si="174"/>
        <v>688348052.200001</v>
      </c>
      <c r="AU553" s="12">
        <f t="shared" si="175"/>
        <v>710707638.680001</v>
      </c>
      <c r="AV553" s="12">
        <f t="shared" si="176"/>
        <v>711251683.940001</v>
      </c>
      <c r="AW553" s="12">
        <f t="shared" si="177"/>
        <v>761098405.07</v>
      </c>
      <c r="AX553" s="12">
        <f t="shared" si="178"/>
        <v>49096175.11</v>
      </c>
      <c r="AY553" s="21">
        <f t="shared" si="179"/>
        <v>9238048018.04</v>
      </c>
    </row>
    <row r="554" spans="1:51">
      <c r="A554" s="5" t="s">
        <v>1155</v>
      </c>
      <c r="B554" s="5" t="s">
        <v>1156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80"/>
        <v>10042104900.8</v>
      </c>
      <c r="AF554" s="9">
        <f t="shared" si="181"/>
        <v>7599276506.67</v>
      </c>
      <c r="AG554" s="9">
        <f t="shared" si="182"/>
        <v>4542612148.86</v>
      </c>
      <c r="AH554" s="9">
        <f t="shared" si="183"/>
        <v>4555225767.15</v>
      </c>
      <c r="AI554" s="9">
        <f t="shared" si="184"/>
        <v>3770734275.53</v>
      </c>
      <c r="AJ554" s="12">
        <f t="shared" si="185"/>
        <v>6093866693.52</v>
      </c>
      <c r="AK554" s="16">
        <f t="shared" si="186"/>
        <v>0.606831610874184</v>
      </c>
      <c r="AL554" s="9">
        <f t="shared" si="187"/>
        <v>3531489019.84</v>
      </c>
      <c r="AM554" s="16">
        <f t="shared" si="188"/>
        <v>0.0825971898206244</v>
      </c>
      <c r="AN554" s="16">
        <f t="shared" si="189"/>
        <v>0.190685263767505</v>
      </c>
      <c r="AO554" s="16">
        <f t="shared" si="190"/>
        <v>0.0658664553561183</v>
      </c>
      <c r="AP554" s="16">
        <f t="shared" si="191"/>
        <v>0.00820351081409608</v>
      </c>
      <c r="AQ554" s="12">
        <f t="shared" si="192"/>
        <v>2562377673.68</v>
      </c>
      <c r="AR554" s="12">
        <f t="shared" si="193"/>
        <v>1614997319.43</v>
      </c>
      <c r="AS554" s="12">
        <f>AR554-VLOOKUP(A554,[1]选股结果!$A$2:$BJ$3005,48,FALSE)*0.08</f>
        <v>-956632268.666</v>
      </c>
      <c r="AT554" s="12">
        <f t="shared" si="174"/>
        <v>1777886182.06</v>
      </c>
      <c r="AU554" s="12">
        <f t="shared" si="175"/>
        <v>2399488811.05</v>
      </c>
      <c r="AV554" s="12">
        <f t="shared" si="176"/>
        <v>1865521643.77</v>
      </c>
      <c r="AW554" s="12">
        <f t="shared" si="177"/>
        <v>4542612148.86</v>
      </c>
      <c r="AX554" s="12">
        <f t="shared" si="178"/>
        <v>965898849.38</v>
      </c>
      <c r="AY554" s="21">
        <f t="shared" si="179"/>
        <v>7436387644.04</v>
      </c>
    </row>
    <row r="555" spans="1:51">
      <c r="A555" s="5" t="s">
        <v>1157</v>
      </c>
      <c r="B555" s="5" t="s">
        <v>1158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80"/>
        <v>10020883048.31</v>
      </c>
      <c r="AF555" s="9">
        <f t="shared" si="181"/>
        <v>8460890955.72</v>
      </c>
      <c r="AG555" s="9">
        <f t="shared" si="182"/>
        <v>1220588910.5</v>
      </c>
      <c r="AH555" s="9">
        <f t="shared" si="183"/>
        <v>1216137111.35</v>
      </c>
      <c r="AI555" s="9">
        <f t="shared" si="184"/>
        <v>894612820.19</v>
      </c>
      <c r="AJ555" s="12">
        <f t="shared" si="185"/>
        <v>4324086719.31</v>
      </c>
      <c r="AK555" s="16">
        <f t="shared" si="186"/>
        <v>0.431507552624242</v>
      </c>
      <c r="AL555" s="9">
        <f t="shared" si="187"/>
        <v>3132455157.04</v>
      </c>
      <c r="AM555" s="16">
        <f t="shared" si="188"/>
        <v>0.00850954993975118</v>
      </c>
      <c r="AN555" s="16">
        <f t="shared" si="189"/>
        <v>0.212489877788675</v>
      </c>
      <c r="AO555" s="16">
        <f t="shared" si="190"/>
        <v>0.0431659035540735</v>
      </c>
      <c r="AP555" s="16">
        <f t="shared" si="191"/>
        <v>0.0211028845043416</v>
      </c>
      <c r="AQ555" s="12">
        <f t="shared" si="192"/>
        <v>1191631562.27</v>
      </c>
      <c r="AR555" s="12">
        <f t="shared" si="193"/>
        <v>964652072.19</v>
      </c>
      <c r="AS555" s="12">
        <f>AR555-VLOOKUP(A555,[1]选股结果!$A$2:$BJ$3005,48,FALSE)*0.08</f>
        <v>72599737.6516001</v>
      </c>
      <c r="AT555" s="12">
        <f t="shared" si="174"/>
        <v>870107271.11</v>
      </c>
      <c r="AU555" s="12">
        <f t="shared" si="175"/>
        <v>1286176363.35</v>
      </c>
      <c r="AV555" s="12">
        <f t="shared" si="176"/>
        <v>1058257302</v>
      </c>
      <c r="AW555" s="12">
        <f t="shared" si="177"/>
        <v>1220588910.5</v>
      </c>
      <c r="AX555" s="12">
        <f t="shared" si="178"/>
        <v>67734639.9</v>
      </c>
      <c r="AY555" s="21">
        <f t="shared" si="179"/>
        <v>8555435756.8</v>
      </c>
    </row>
    <row r="556" spans="1:51">
      <c r="A556" s="5" t="s">
        <v>1159</v>
      </c>
      <c r="B556" s="5" t="s">
        <v>1160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80"/>
        <v>10005722545.8</v>
      </c>
      <c r="AF556" s="9">
        <f t="shared" si="181"/>
        <v>7767438268.69</v>
      </c>
      <c r="AG556" s="9">
        <f t="shared" si="182"/>
        <v>2988318051.79</v>
      </c>
      <c r="AH556" s="9">
        <f t="shared" si="183"/>
        <v>3037840516.51</v>
      </c>
      <c r="AI556" s="9">
        <f t="shared" si="184"/>
        <v>2311264224.72</v>
      </c>
      <c r="AJ556" s="12">
        <f t="shared" si="185"/>
        <v>4062210223.83</v>
      </c>
      <c r="AK556" s="16">
        <f t="shared" si="186"/>
        <v>0.40598869349372</v>
      </c>
      <c r="AL556" s="9">
        <f t="shared" si="187"/>
        <v>467787355.13</v>
      </c>
      <c r="AM556" s="16">
        <f t="shared" si="188"/>
        <v>0.00600375328268679</v>
      </c>
      <c r="AN556" s="16">
        <f t="shared" si="189"/>
        <v>0.000939524699687581</v>
      </c>
      <c r="AO556" s="16">
        <f t="shared" si="190"/>
        <v>0.0388063563058709</v>
      </c>
      <c r="AP556" s="16">
        <f t="shared" si="191"/>
        <v>0.00431340149224069</v>
      </c>
      <c r="AQ556" s="12">
        <f t="shared" si="192"/>
        <v>3594422868.7</v>
      </c>
      <c r="AR556" s="12">
        <f t="shared" si="193"/>
        <v>1544837476.01</v>
      </c>
      <c r="AS556" s="12">
        <f>AR556-VLOOKUP(A556,[1]选股结果!$A$2:$BJ$3005,48,FALSE)*0.08</f>
        <v>-1030523908.4892</v>
      </c>
      <c r="AT556" s="12">
        <f t="shared" si="174"/>
        <v>2867846576.91</v>
      </c>
      <c r="AU556" s="12">
        <f t="shared" si="175"/>
        <v>2271413767.8</v>
      </c>
      <c r="AV556" s="12">
        <f t="shared" si="176"/>
        <v>2106814428.31</v>
      </c>
      <c r="AW556" s="12">
        <f t="shared" si="177"/>
        <v>2988318051.79</v>
      </c>
      <c r="AX556" s="12">
        <f t="shared" si="178"/>
        <v>354295787.69</v>
      </c>
      <c r="AY556" s="21">
        <f t="shared" si="179"/>
        <v>6444429167.79</v>
      </c>
    </row>
    <row r="557" spans="1:51">
      <c r="A557" s="5" t="s">
        <v>1161</v>
      </c>
      <c r="B557" s="5" t="s">
        <v>1162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80"/>
        <v>10004579769</v>
      </c>
      <c r="AF557" s="9">
        <f t="shared" si="181"/>
        <v>9085029337</v>
      </c>
      <c r="AG557" s="9">
        <f t="shared" si="182"/>
        <v>1071987233</v>
      </c>
      <c r="AH557" s="9">
        <f t="shared" si="183"/>
        <v>1073844195</v>
      </c>
      <c r="AI557" s="9">
        <f t="shared" si="184"/>
        <v>775646212</v>
      </c>
      <c r="AJ557" s="12">
        <f t="shared" si="185"/>
        <v>1775255385</v>
      </c>
      <c r="AK557" s="16">
        <f t="shared" si="186"/>
        <v>0.177444273121873</v>
      </c>
      <c r="AL557" s="9">
        <f t="shared" si="187"/>
        <v>611821536</v>
      </c>
      <c r="AM557" s="16">
        <f t="shared" si="188"/>
        <v>0.00600684060576058</v>
      </c>
      <c r="AN557" s="16">
        <f t="shared" si="189"/>
        <v>0.0110335609839446</v>
      </c>
      <c r="AO557" s="16">
        <f t="shared" si="190"/>
        <v>0.0412625748938641</v>
      </c>
      <c r="AP557" s="16">
        <f t="shared" si="191"/>
        <v>0.0026965109602696</v>
      </c>
      <c r="AQ557" s="12">
        <f t="shared" si="192"/>
        <v>1163433849</v>
      </c>
      <c r="AR557" s="12">
        <f t="shared" si="193"/>
        <v>619805151</v>
      </c>
      <c r="AS557" s="12">
        <f>AR557-VLOOKUP(A557,[1]选股结果!$A$2:$BJ$3005,48,FALSE)*0.08</f>
        <v>30302598.6799999</v>
      </c>
      <c r="AT557" s="12">
        <f t="shared" si="174"/>
        <v>865235866</v>
      </c>
      <c r="AU557" s="12">
        <f t="shared" si="175"/>
        <v>918003134</v>
      </c>
      <c r="AV557" s="12">
        <f t="shared" si="176"/>
        <v>952636501</v>
      </c>
      <c r="AW557" s="12">
        <f t="shared" si="177"/>
        <v>1071987233</v>
      </c>
      <c r="AX557" s="12">
        <f t="shared" si="178"/>
        <v>358091</v>
      </c>
      <c r="AY557" s="21">
        <f t="shared" si="179"/>
        <v>8839598622</v>
      </c>
    </row>
    <row r="558" spans="1:51">
      <c r="A558" s="5" t="s">
        <v>1163</v>
      </c>
      <c r="B558" s="5" t="s">
        <v>1164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80"/>
        <v>9927219050.27</v>
      </c>
      <c r="AF558" s="9">
        <f t="shared" si="181"/>
        <v>10384082184.24</v>
      </c>
      <c r="AG558" s="9">
        <f t="shared" si="182"/>
        <v>-431421504.160001</v>
      </c>
      <c r="AH558" s="9">
        <f t="shared" si="183"/>
        <v>-430629286.330001</v>
      </c>
      <c r="AI558" s="9">
        <f t="shared" si="184"/>
        <v>-434032179.540001</v>
      </c>
      <c r="AJ558" s="12">
        <f t="shared" si="185"/>
        <v>934756380.09</v>
      </c>
      <c r="AK558" s="16">
        <f t="shared" si="186"/>
        <v>0.0941609503483835</v>
      </c>
      <c r="AL558" s="9">
        <f t="shared" si="187"/>
        <v>1419062773.66</v>
      </c>
      <c r="AM558" s="16">
        <f t="shared" si="188"/>
        <v>0.00581873894365501</v>
      </c>
      <c r="AN558" s="16">
        <f t="shared" si="189"/>
        <v>0.056329692805035</v>
      </c>
      <c r="AO558" s="16">
        <f t="shared" si="190"/>
        <v>0.0311868494794199</v>
      </c>
      <c r="AP558" s="16">
        <f t="shared" si="191"/>
        <v>0.0438563909394302</v>
      </c>
      <c r="AQ558" s="12">
        <f t="shared" si="192"/>
        <v>-484306393.57</v>
      </c>
      <c r="AR558" s="12">
        <f t="shared" si="193"/>
        <v>-517397019.36</v>
      </c>
      <c r="AS558" s="12">
        <f>AR558-VLOOKUP(A558,[1]选股结果!$A$2:$BJ$3005,48,FALSE)*0.08</f>
        <v>-867200978.688</v>
      </c>
      <c r="AT558" s="12">
        <f t="shared" si="174"/>
        <v>-487709286.78</v>
      </c>
      <c r="AU558" s="12">
        <f t="shared" si="175"/>
        <v>-513994126.15</v>
      </c>
      <c r="AV558" s="12">
        <f t="shared" si="176"/>
        <v>-530608643.42</v>
      </c>
      <c r="AW558" s="12">
        <f t="shared" si="177"/>
        <v>-431421504.160001</v>
      </c>
      <c r="AX558" s="12">
        <f t="shared" si="178"/>
        <v>81693573.33</v>
      </c>
      <c r="AY558" s="21">
        <f t="shared" si="179"/>
        <v>10354394451.66</v>
      </c>
    </row>
    <row r="559" spans="1:51">
      <c r="A559" s="5" t="s">
        <v>1165</v>
      </c>
      <c r="B559" s="5" t="s">
        <v>1166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80"/>
        <v>9917115481.45</v>
      </c>
      <c r="AF559" s="9">
        <f t="shared" si="181"/>
        <v>8043861897.87</v>
      </c>
      <c r="AG559" s="9">
        <f t="shared" si="182"/>
        <v>1894656874.47</v>
      </c>
      <c r="AH559" s="9">
        <f t="shared" si="183"/>
        <v>1890016632.45</v>
      </c>
      <c r="AI559" s="9">
        <f t="shared" si="184"/>
        <v>1615592553.58</v>
      </c>
      <c r="AJ559" s="12">
        <f t="shared" si="185"/>
        <v>2957675898.09</v>
      </c>
      <c r="AK559" s="16">
        <f t="shared" si="186"/>
        <v>0.298239533826378</v>
      </c>
      <c r="AL559" s="9">
        <f t="shared" si="187"/>
        <v>812407456.78</v>
      </c>
      <c r="AM559" s="16">
        <f t="shared" si="188"/>
        <v>0.00915578044844186</v>
      </c>
      <c r="AN559" s="16">
        <f t="shared" si="189"/>
        <v>0.00579953706070897</v>
      </c>
      <c r="AO559" s="16">
        <f t="shared" si="190"/>
        <v>0.0347563895423756</v>
      </c>
      <c r="AP559" s="16">
        <f t="shared" si="191"/>
        <v>0.0302454121776692</v>
      </c>
      <c r="AQ559" s="12">
        <f t="shared" si="192"/>
        <v>2145268441.31</v>
      </c>
      <c r="AR559" s="12">
        <f t="shared" si="193"/>
        <v>1579366032.89</v>
      </c>
      <c r="AS559" s="12">
        <f>AR559-VLOOKUP(A559,[1]选股结果!$A$2:$BJ$3005,48,FALSE)*0.08</f>
        <v>972254328.4348</v>
      </c>
      <c r="AT559" s="12">
        <f t="shared" si="174"/>
        <v>1870844362.44</v>
      </c>
      <c r="AU559" s="12">
        <f t="shared" si="175"/>
        <v>1853790111.76</v>
      </c>
      <c r="AV559" s="12">
        <f t="shared" si="176"/>
        <v>1843769186.63</v>
      </c>
      <c r="AW559" s="12">
        <f t="shared" si="177"/>
        <v>1894656874.47</v>
      </c>
      <c r="AX559" s="12">
        <f t="shared" si="178"/>
        <v>0</v>
      </c>
      <c r="AY559" s="21">
        <f t="shared" si="179"/>
        <v>7752383568.32</v>
      </c>
    </row>
    <row r="560" spans="1:51">
      <c r="A560" s="5" t="s">
        <v>1167</v>
      </c>
      <c r="B560" s="5" t="s">
        <v>1168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80"/>
        <v>9902080965.44</v>
      </c>
      <c r="AF560" s="9">
        <f t="shared" si="181"/>
        <v>9483726578.6</v>
      </c>
      <c r="AG560" s="9">
        <f t="shared" si="182"/>
        <v>312099622.95</v>
      </c>
      <c r="AH560" s="9">
        <f t="shared" si="183"/>
        <v>308237678.63</v>
      </c>
      <c r="AI560" s="9">
        <f t="shared" si="184"/>
        <v>252893797.44</v>
      </c>
      <c r="AJ560" s="12">
        <f t="shared" si="185"/>
        <v>1141732187.46</v>
      </c>
      <c r="AK560" s="16">
        <f t="shared" si="186"/>
        <v>0.115302247219029</v>
      </c>
      <c r="AL560" s="9">
        <f t="shared" si="187"/>
        <v>297408751.89</v>
      </c>
      <c r="AM560" s="16">
        <f t="shared" si="188"/>
        <v>0.0028218622719329</v>
      </c>
      <c r="AN560" s="16">
        <f t="shared" si="189"/>
        <v>0</v>
      </c>
      <c r="AO560" s="16">
        <f t="shared" si="190"/>
        <v>0.0193567859532729</v>
      </c>
      <c r="AP560" s="16">
        <f t="shared" si="191"/>
        <v>0.00641322056562059</v>
      </c>
      <c r="AQ560" s="12">
        <f t="shared" si="192"/>
        <v>844323435.570001</v>
      </c>
      <c r="AR560" s="12">
        <f t="shared" si="193"/>
        <v>348720753.480001</v>
      </c>
      <c r="AS560" s="12">
        <f>AR560-VLOOKUP(A560,[1]选股结果!$A$2:$BJ$3005,48,FALSE)*0.08</f>
        <v>44678335.020801</v>
      </c>
      <c r="AT560" s="12">
        <f t="shared" si="174"/>
        <v>788979554.380001</v>
      </c>
      <c r="AU560" s="12">
        <f t="shared" si="175"/>
        <v>404064634.670001</v>
      </c>
      <c r="AV560" s="12">
        <f t="shared" si="176"/>
        <v>307315436.420001</v>
      </c>
      <c r="AW560" s="12">
        <f t="shared" si="177"/>
        <v>312099622.95</v>
      </c>
      <c r="AX560" s="12">
        <f t="shared" si="178"/>
        <v>249547.33</v>
      </c>
      <c r="AY560" s="21">
        <f t="shared" si="179"/>
        <v>9043467777.7</v>
      </c>
    </row>
    <row r="561" spans="1:51">
      <c r="A561" s="5" t="s">
        <v>1169</v>
      </c>
      <c r="B561" s="5" t="s">
        <v>1170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80"/>
        <v>9876764579.15</v>
      </c>
      <c r="AF561" s="9">
        <f t="shared" si="181"/>
        <v>7877488431.48</v>
      </c>
      <c r="AG561" s="9">
        <f t="shared" si="182"/>
        <v>1863909024.19</v>
      </c>
      <c r="AH561" s="9">
        <f t="shared" si="183"/>
        <v>1881473808.86</v>
      </c>
      <c r="AI561" s="9">
        <f t="shared" si="184"/>
        <v>1699583573.46</v>
      </c>
      <c r="AJ561" s="12">
        <f t="shared" si="185"/>
        <v>3774332669.15</v>
      </c>
      <c r="AK561" s="16">
        <f t="shared" si="186"/>
        <v>0.382142617544785</v>
      </c>
      <c r="AL561" s="9">
        <f t="shared" si="187"/>
        <v>1804021454.71</v>
      </c>
      <c r="AM561" s="16">
        <f t="shared" si="188"/>
        <v>0.00322042353496466</v>
      </c>
      <c r="AN561" s="16">
        <f t="shared" si="189"/>
        <v>0.0267519307018594</v>
      </c>
      <c r="AO561" s="16">
        <f t="shared" si="190"/>
        <v>0.0561002424832207</v>
      </c>
      <c r="AP561" s="16">
        <f t="shared" si="191"/>
        <v>0.0917022417069646</v>
      </c>
      <c r="AQ561" s="12">
        <f t="shared" si="192"/>
        <v>1970311214.44</v>
      </c>
      <c r="AR561" s="12">
        <f t="shared" si="193"/>
        <v>1769204684.8</v>
      </c>
      <c r="AS561" s="12">
        <f>AR561-VLOOKUP(A561,[1]选股结果!$A$2:$BJ$3005,48,FALSE)*0.08</f>
        <v>879816123.6072</v>
      </c>
      <c r="AT561" s="12">
        <f t="shared" si="174"/>
        <v>1788420979.04</v>
      </c>
      <c r="AU561" s="12">
        <f t="shared" si="175"/>
        <v>1951094920.2</v>
      </c>
      <c r="AV561" s="12">
        <f t="shared" si="176"/>
        <v>1753051277.58</v>
      </c>
      <c r="AW561" s="12">
        <f t="shared" si="177"/>
        <v>1863909024.19</v>
      </c>
      <c r="AX561" s="12">
        <f t="shared" si="178"/>
        <v>6071467.68999999</v>
      </c>
      <c r="AY561" s="21">
        <f t="shared" si="179"/>
        <v>7858272137.24</v>
      </c>
    </row>
    <row r="562" spans="1:51">
      <c r="A562" s="5" t="s">
        <v>1171</v>
      </c>
      <c r="B562" s="5" t="s">
        <v>1172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80"/>
        <v>9772563962.45</v>
      </c>
      <c r="AF562" s="9">
        <f t="shared" si="181"/>
        <v>7384592080.72</v>
      </c>
      <c r="AG562" s="9">
        <f t="shared" si="182"/>
        <v>2338580913.65</v>
      </c>
      <c r="AH562" s="9">
        <f t="shared" si="183"/>
        <v>2323370206.51</v>
      </c>
      <c r="AI562" s="9">
        <f t="shared" si="184"/>
        <v>1737379763.15</v>
      </c>
      <c r="AJ562" s="12">
        <f t="shared" si="185"/>
        <v>4586792419.34</v>
      </c>
      <c r="AK562" s="16">
        <f t="shared" si="186"/>
        <v>0.469354044339259</v>
      </c>
      <c r="AL562" s="9">
        <f t="shared" si="187"/>
        <v>1346747242.03</v>
      </c>
      <c r="AM562" s="16">
        <f t="shared" si="188"/>
        <v>0.0114790217358553</v>
      </c>
      <c r="AN562" s="16">
        <f t="shared" si="189"/>
        <v>0.0891119472654417</v>
      </c>
      <c r="AO562" s="16">
        <f t="shared" si="190"/>
        <v>0.035097847871646</v>
      </c>
      <c r="AP562" s="16">
        <f t="shared" si="191"/>
        <v>0.000370634217787401</v>
      </c>
      <c r="AQ562" s="12">
        <f t="shared" si="192"/>
        <v>3240045177.31</v>
      </c>
      <c r="AR562" s="12">
        <f t="shared" si="193"/>
        <v>1784883884.82</v>
      </c>
      <c r="AS562" s="12">
        <f>AR562-VLOOKUP(A562,[1]选股结果!$A$2:$BJ$3005,48,FALSE)*0.08</f>
        <v>290820778.7104</v>
      </c>
      <c r="AT562" s="12">
        <f t="shared" si="174"/>
        <v>2654054733.95</v>
      </c>
      <c r="AU562" s="12">
        <f t="shared" si="175"/>
        <v>2370874328.18</v>
      </c>
      <c r="AV562" s="12">
        <f t="shared" si="176"/>
        <v>2362044347.1</v>
      </c>
      <c r="AW562" s="12">
        <f t="shared" si="177"/>
        <v>2338580913.65</v>
      </c>
      <c r="AX562" s="12">
        <f t="shared" si="178"/>
        <v>54893180.46</v>
      </c>
      <c r="AY562" s="21">
        <f t="shared" si="179"/>
        <v>6515421231.59</v>
      </c>
    </row>
    <row r="563" spans="1:51">
      <c r="A563" s="5" t="s">
        <v>1173</v>
      </c>
      <c r="B563" s="5" t="s">
        <v>1174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80"/>
        <v>9755352306.91</v>
      </c>
      <c r="AF563" s="9">
        <f t="shared" si="181"/>
        <v>8609001464.2</v>
      </c>
      <c r="AG563" s="9">
        <f t="shared" si="182"/>
        <v>1010221139.4</v>
      </c>
      <c r="AH563" s="9">
        <f t="shared" si="183"/>
        <v>1005686246.22</v>
      </c>
      <c r="AI563" s="9">
        <f t="shared" si="184"/>
        <v>915921614.08</v>
      </c>
      <c r="AJ563" s="12">
        <f t="shared" si="185"/>
        <v>2362072268.51</v>
      </c>
      <c r="AK563" s="16">
        <f t="shared" si="186"/>
        <v>0.242130903548904</v>
      </c>
      <c r="AL563" s="9">
        <f t="shared" si="187"/>
        <v>1247963232.13</v>
      </c>
      <c r="AM563" s="16">
        <f t="shared" si="188"/>
        <v>0.0064201438871292</v>
      </c>
      <c r="AN563" s="16">
        <f t="shared" si="189"/>
        <v>0.0173297408439315</v>
      </c>
      <c r="AO563" s="16">
        <f t="shared" si="190"/>
        <v>0.0385836842051708</v>
      </c>
      <c r="AP563" s="16">
        <f t="shared" si="191"/>
        <v>0.0549740477512154</v>
      </c>
      <c r="AQ563" s="12">
        <f t="shared" si="192"/>
        <v>1114109036.38</v>
      </c>
      <c r="AR563" s="12">
        <f t="shared" si="193"/>
        <v>953000107.510001</v>
      </c>
      <c r="AS563" s="12">
        <f>AR563-VLOOKUP(A563,[1]选股结果!$A$2:$BJ$3005,48,FALSE)*0.08</f>
        <v>308072734.248401</v>
      </c>
      <c r="AT563" s="12">
        <f t="shared" si="174"/>
        <v>1024344404.24</v>
      </c>
      <c r="AU563" s="12">
        <f t="shared" si="175"/>
        <v>1042764739.65</v>
      </c>
      <c r="AV563" s="12">
        <f t="shared" si="176"/>
        <v>1013338496.51</v>
      </c>
      <c r="AW563" s="12">
        <f t="shared" si="177"/>
        <v>1010221139.4</v>
      </c>
      <c r="AX563" s="12">
        <f t="shared" si="178"/>
        <v>6696446.06</v>
      </c>
      <c r="AY563" s="21">
        <f t="shared" si="179"/>
        <v>8537657167.47</v>
      </c>
    </row>
    <row r="564" spans="1:51">
      <c r="A564" s="5" t="s">
        <v>1175</v>
      </c>
      <c r="B564" s="5" t="s">
        <v>1176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80"/>
        <v>9739388256.55</v>
      </c>
      <c r="AF564" s="9">
        <f t="shared" si="181"/>
        <v>9169764055.18</v>
      </c>
      <c r="AG564" s="9">
        <f t="shared" si="182"/>
        <v>644677683.869999</v>
      </c>
      <c r="AH564" s="9">
        <f t="shared" si="183"/>
        <v>629071661.869999</v>
      </c>
      <c r="AI564" s="9">
        <f t="shared" si="184"/>
        <v>473225522.159999</v>
      </c>
      <c r="AJ564" s="12">
        <f t="shared" si="185"/>
        <v>2281282577.87</v>
      </c>
      <c r="AK564" s="16">
        <f t="shared" si="186"/>
        <v>0.234232635333721</v>
      </c>
      <c r="AL564" s="9">
        <f t="shared" si="187"/>
        <v>1695458672.81</v>
      </c>
      <c r="AM564" s="16">
        <f t="shared" si="188"/>
        <v>0.0088284922107067</v>
      </c>
      <c r="AN564" s="16">
        <f t="shared" si="189"/>
        <v>0.0905401859944296</v>
      </c>
      <c r="AO564" s="16">
        <f t="shared" si="190"/>
        <v>0.0629858396955725</v>
      </c>
      <c r="AP564" s="16">
        <f t="shared" si="191"/>
        <v>0.00635338908769607</v>
      </c>
      <c r="AQ564" s="12">
        <f t="shared" si="192"/>
        <v>585823905.059999</v>
      </c>
      <c r="AR564" s="12">
        <f t="shared" si="193"/>
        <v>361431196.959999</v>
      </c>
      <c r="AS564" s="12">
        <f>AR564-VLOOKUP(A564,[1]选股结果!$A$2:$BJ$3005,48,FALSE)*0.08</f>
        <v>47251696.506399</v>
      </c>
      <c r="AT564" s="12">
        <f t="shared" si="174"/>
        <v>429977765.349999</v>
      </c>
      <c r="AU564" s="12">
        <f t="shared" si="175"/>
        <v>517277336.669999</v>
      </c>
      <c r="AV564" s="12">
        <f t="shared" si="176"/>
        <v>639073299.559999</v>
      </c>
      <c r="AW564" s="12">
        <f t="shared" si="177"/>
        <v>644677683.869999</v>
      </c>
      <c r="AX564" s="12">
        <f t="shared" si="178"/>
        <v>0</v>
      </c>
      <c r="AY564" s="21">
        <f t="shared" si="179"/>
        <v>9101217486.79</v>
      </c>
    </row>
    <row r="565" spans="1:51">
      <c r="A565" s="5" t="s">
        <v>1177</v>
      </c>
      <c r="B565" s="5" t="s">
        <v>1178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80"/>
        <v>9689543221.95</v>
      </c>
      <c r="AF565" s="9">
        <f t="shared" si="181"/>
        <v>9092511768.44</v>
      </c>
      <c r="AG565" s="9">
        <f t="shared" si="182"/>
        <v>510556328.499998</v>
      </c>
      <c r="AH565" s="9">
        <f t="shared" si="183"/>
        <v>505785140.999998</v>
      </c>
      <c r="AI565" s="9">
        <f t="shared" si="184"/>
        <v>448447862.429998</v>
      </c>
      <c r="AJ565" s="12">
        <f t="shared" si="185"/>
        <v>1728718759.96</v>
      </c>
      <c r="AK565" s="16">
        <f t="shared" si="186"/>
        <v>0.178410758934837</v>
      </c>
      <c r="AL565" s="9">
        <f t="shared" si="187"/>
        <v>1121469443.06</v>
      </c>
      <c r="AM565" s="16">
        <f t="shared" si="188"/>
        <v>0.00549796464907857</v>
      </c>
      <c r="AN565" s="16">
        <f t="shared" si="189"/>
        <v>0.0321600447814802</v>
      </c>
      <c r="AO565" s="16">
        <f t="shared" si="190"/>
        <v>0.0441080126090804</v>
      </c>
      <c r="AP565" s="16">
        <f t="shared" si="191"/>
        <v>0.0267241066826975</v>
      </c>
      <c r="AQ565" s="12">
        <f t="shared" si="192"/>
        <v>607249316.900001</v>
      </c>
      <c r="AR565" s="12">
        <f t="shared" si="193"/>
        <v>469444523.290001</v>
      </c>
      <c r="AS565" s="12">
        <f>AR565-VLOOKUP(A565,[1]选股结果!$A$2:$BJ$3005,48,FALSE)*0.08</f>
        <v>85521826.9396009</v>
      </c>
      <c r="AT565" s="12">
        <f t="shared" si="174"/>
        <v>549912038.330001</v>
      </c>
      <c r="AU565" s="12">
        <f t="shared" si="175"/>
        <v>526781801.860001</v>
      </c>
      <c r="AV565" s="12">
        <f t="shared" si="176"/>
        <v>512209011.560001</v>
      </c>
      <c r="AW565" s="12">
        <f t="shared" si="177"/>
        <v>510556328.499998</v>
      </c>
      <c r="AX565" s="12">
        <f t="shared" si="178"/>
        <v>15690</v>
      </c>
      <c r="AY565" s="21">
        <f t="shared" si="179"/>
        <v>9012044253.4</v>
      </c>
    </row>
    <row r="566" spans="1:51">
      <c r="A566" s="5" t="s">
        <v>1179</v>
      </c>
      <c r="B566" s="5" t="s">
        <v>1180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80"/>
        <v>9666336351.33</v>
      </c>
      <c r="AF566" s="9">
        <f t="shared" si="181"/>
        <v>9428100797.38</v>
      </c>
      <c r="AG566" s="9">
        <f t="shared" si="182"/>
        <v>1702231203.63</v>
      </c>
      <c r="AH566" s="9">
        <f t="shared" si="183"/>
        <v>1722180296.26</v>
      </c>
      <c r="AI566" s="9">
        <f t="shared" si="184"/>
        <v>1121672708.7</v>
      </c>
      <c r="AJ566" s="12">
        <f t="shared" si="185"/>
        <v>2493027876.98</v>
      </c>
      <c r="AK566" s="16">
        <f t="shared" si="186"/>
        <v>0.257908248416887</v>
      </c>
      <c r="AL566" s="9">
        <f t="shared" si="187"/>
        <v>1190638401.53</v>
      </c>
      <c r="AM566" s="16">
        <f t="shared" si="188"/>
        <v>0.0335867687229122</v>
      </c>
      <c r="AN566" s="16">
        <f t="shared" si="189"/>
        <v>0.0627289652275105</v>
      </c>
      <c r="AO566" s="16">
        <f t="shared" si="190"/>
        <v>0.0289217345340496</v>
      </c>
      <c r="AP566" s="16">
        <f t="shared" si="191"/>
        <v>0</v>
      </c>
      <c r="AQ566" s="12">
        <f t="shared" si="192"/>
        <v>1302389475.45</v>
      </c>
      <c r="AR566" s="12">
        <f t="shared" si="193"/>
        <v>-342322940.98</v>
      </c>
      <c r="AS566" s="12">
        <f>AR566-VLOOKUP(A566,[1]选股结果!$A$2:$BJ$3005,48,FALSE)*0.08</f>
        <v>-3269740681.136</v>
      </c>
      <c r="AT566" s="12">
        <f t="shared" si="174"/>
        <v>701881887.89</v>
      </c>
      <c r="AU566" s="12">
        <f t="shared" si="175"/>
        <v>258184646.58</v>
      </c>
      <c r="AV566" s="12">
        <f t="shared" si="176"/>
        <v>-306334876.28</v>
      </c>
      <c r="AW566" s="12">
        <f t="shared" si="177"/>
        <v>1702231203.63</v>
      </c>
      <c r="AX566" s="12">
        <f t="shared" si="178"/>
        <v>1486643327.15</v>
      </c>
      <c r="AY566" s="21">
        <f t="shared" si="179"/>
        <v>8383895968.51</v>
      </c>
    </row>
    <row r="567" spans="1:51">
      <c r="A567" s="5" t="s">
        <v>1181</v>
      </c>
      <c r="B567" s="5" t="s">
        <v>1182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80"/>
        <v>9634385551.03</v>
      </c>
      <c r="AF567" s="9">
        <f t="shared" si="181"/>
        <v>7796871831.42</v>
      </c>
      <c r="AG567" s="9">
        <f t="shared" si="182"/>
        <v>1982989458.05</v>
      </c>
      <c r="AH567" s="9">
        <f t="shared" si="183"/>
        <v>1969177692.09</v>
      </c>
      <c r="AI567" s="9">
        <f t="shared" si="184"/>
        <v>1508826656.91</v>
      </c>
      <c r="AJ567" s="12">
        <f t="shared" si="185"/>
        <v>2484180063.75</v>
      </c>
      <c r="AK567" s="16">
        <f t="shared" si="186"/>
        <v>0.257845199425761</v>
      </c>
      <c r="AL567" s="9">
        <f t="shared" si="187"/>
        <v>644831915.77</v>
      </c>
      <c r="AM567" s="16">
        <f t="shared" si="188"/>
        <v>0.00653798766577967</v>
      </c>
      <c r="AN567" s="16">
        <f t="shared" si="189"/>
        <v>0.0106745997184019</v>
      </c>
      <c r="AO567" s="16">
        <f t="shared" si="190"/>
        <v>0.0409347967549251</v>
      </c>
      <c r="AP567" s="16">
        <f t="shared" si="191"/>
        <v>0.00734928365228546</v>
      </c>
      <c r="AQ567" s="12">
        <f t="shared" si="192"/>
        <v>1839348147.98</v>
      </c>
      <c r="AR567" s="12">
        <f t="shared" si="193"/>
        <v>1363350918.47</v>
      </c>
      <c r="AS567" s="12">
        <f>AR567-VLOOKUP(A567,[1]选股结果!$A$2:$BJ$3005,48,FALSE)*0.08</f>
        <v>804871105.3876</v>
      </c>
      <c r="AT567" s="12">
        <f t="shared" si="174"/>
        <v>1378997112.8</v>
      </c>
      <c r="AU567" s="12">
        <f t="shared" si="175"/>
        <v>1823701953.65</v>
      </c>
      <c r="AV567" s="12">
        <f t="shared" si="176"/>
        <v>1813580723.65</v>
      </c>
      <c r="AW567" s="12">
        <f t="shared" si="177"/>
        <v>1982989458.05</v>
      </c>
      <c r="AX567" s="12">
        <f t="shared" si="178"/>
        <v>109156806.58</v>
      </c>
      <c r="AY567" s="21">
        <f t="shared" si="179"/>
        <v>7781225637.09</v>
      </c>
    </row>
    <row r="568" spans="1:51">
      <c r="A568" s="5" t="s">
        <v>1183</v>
      </c>
      <c r="B568" s="5" t="s">
        <v>1184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80"/>
        <v>9631213188.85</v>
      </c>
      <c r="AF568" s="9">
        <f t="shared" si="181"/>
        <v>9068527722.44</v>
      </c>
      <c r="AG568" s="9">
        <f t="shared" si="182"/>
        <v>602482679.57</v>
      </c>
      <c r="AH568" s="9">
        <f t="shared" si="183"/>
        <v>603997616.65</v>
      </c>
      <c r="AI568" s="9">
        <f t="shared" si="184"/>
        <v>468385244.6</v>
      </c>
      <c r="AJ568" s="12">
        <f t="shared" si="185"/>
        <v>1214824538.91</v>
      </c>
      <c r="AK568" s="16">
        <f t="shared" si="186"/>
        <v>0.126134113645869</v>
      </c>
      <c r="AL568" s="9">
        <f t="shared" si="187"/>
        <v>506297663.94</v>
      </c>
      <c r="AM568" s="16">
        <f t="shared" si="188"/>
        <v>0.00205967671995522</v>
      </c>
      <c r="AN568" s="16">
        <f t="shared" si="189"/>
        <v>0.00481084330825954</v>
      </c>
      <c r="AO568" s="16">
        <f t="shared" si="190"/>
        <v>0.0183816910433419</v>
      </c>
      <c r="AP568" s="16">
        <f t="shared" si="191"/>
        <v>0.0274771576031948</v>
      </c>
      <c r="AQ568" s="12">
        <f t="shared" si="192"/>
        <v>708526874.970001</v>
      </c>
      <c r="AR568" s="12">
        <f t="shared" si="193"/>
        <v>428623221.440001</v>
      </c>
      <c r="AS568" s="12">
        <f>AR568-VLOOKUP(A568,[1]选股结果!$A$2:$BJ$3005,48,FALSE)*0.08</f>
        <v>154807818.227201</v>
      </c>
      <c r="AT568" s="12">
        <f t="shared" si="174"/>
        <v>572914502.920001</v>
      </c>
      <c r="AU568" s="12">
        <f t="shared" si="175"/>
        <v>564235593.490001</v>
      </c>
      <c r="AV568" s="12">
        <f t="shared" si="176"/>
        <v>556723218.820001</v>
      </c>
      <c r="AW568" s="12">
        <f t="shared" si="177"/>
        <v>602482679.57</v>
      </c>
      <c r="AX568" s="12">
        <f t="shared" si="178"/>
        <v>36348100.05</v>
      </c>
      <c r="AY568" s="21">
        <f t="shared" si="179"/>
        <v>8924236440.96</v>
      </c>
    </row>
    <row r="569" spans="1:51">
      <c r="A569" s="5" t="s">
        <v>1185</v>
      </c>
      <c r="B569" s="5" t="s">
        <v>1186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80"/>
        <v>9618720953.4</v>
      </c>
      <c r="AF569" s="9">
        <f t="shared" si="181"/>
        <v>9694200640.45</v>
      </c>
      <c r="AG569" s="9">
        <f t="shared" si="182"/>
        <v>-25733966.5699992</v>
      </c>
      <c r="AH569" s="9">
        <f t="shared" si="183"/>
        <v>20545809.6400008</v>
      </c>
      <c r="AI569" s="9">
        <f t="shared" si="184"/>
        <v>-106919557.089999</v>
      </c>
      <c r="AJ569" s="12">
        <f t="shared" si="185"/>
        <v>1482464736.92</v>
      </c>
      <c r="AK569" s="16">
        <f t="shared" si="186"/>
        <v>0.154122855221825</v>
      </c>
      <c r="AL569" s="9">
        <f t="shared" si="187"/>
        <v>183072062.12</v>
      </c>
      <c r="AM569" s="16">
        <f t="shared" si="188"/>
        <v>0.0108900618250053</v>
      </c>
      <c r="AN569" s="16">
        <f t="shared" si="189"/>
        <v>0</v>
      </c>
      <c r="AO569" s="16">
        <f t="shared" si="190"/>
        <v>0.0129542558801392</v>
      </c>
      <c r="AP569" s="16">
        <f t="shared" si="191"/>
        <v>0</v>
      </c>
      <c r="AQ569" s="12">
        <f t="shared" si="192"/>
        <v>1299392674.8</v>
      </c>
      <c r="AR569" s="12">
        <f t="shared" si="193"/>
        <v>-156665277.57</v>
      </c>
      <c r="AS569" s="12">
        <f>AR569-VLOOKUP(A569,[1]选股结果!$A$2:$BJ$3005,48,FALSE)*0.08</f>
        <v>-863866300.1844</v>
      </c>
      <c r="AT569" s="12">
        <f t="shared" si="174"/>
        <v>1171927308.07</v>
      </c>
      <c r="AU569" s="12">
        <f t="shared" si="175"/>
        <v>-29199910.8399999</v>
      </c>
      <c r="AV569" s="12">
        <f t="shared" si="176"/>
        <v>-73482052.1699998</v>
      </c>
      <c r="AW569" s="12">
        <f t="shared" si="177"/>
        <v>-25733966.5699992</v>
      </c>
      <c r="AX569" s="12">
        <f t="shared" si="178"/>
        <v>-4056.09</v>
      </c>
      <c r="AY569" s="21">
        <f t="shared" si="179"/>
        <v>8365608054.81</v>
      </c>
    </row>
    <row r="570" spans="1:51">
      <c r="A570" s="5" t="s">
        <v>1187</v>
      </c>
      <c r="B570" s="5" t="s">
        <v>1188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80"/>
        <v>9576671284.06</v>
      </c>
      <c r="AF570" s="9">
        <f t="shared" si="181"/>
        <v>8112556633.04</v>
      </c>
      <c r="AG570" s="9">
        <f t="shared" si="182"/>
        <v>1381643822.62</v>
      </c>
      <c r="AH570" s="9">
        <f t="shared" si="183"/>
        <v>1355847840.73</v>
      </c>
      <c r="AI570" s="9">
        <f t="shared" si="184"/>
        <v>1122053752.86</v>
      </c>
      <c r="AJ570" s="12">
        <f t="shared" si="185"/>
        <v>2472010702.14</v>
      </c>
      <c r="AK570" s="16">
        <f t="shared" si="186"/>
        <v>0.258128386034777</v>
      </c>
      <c r="AL570" s="9">
        <f t="shared" si="187"/>
        <v>925741429.55</v>
      </c>
      <c r="AM570" s="16">
        <f t="shared" si="188"/>
        <v>0.00640086009760299</v>
      </c>
      <c r="AN570" s="16">
        <f t="shared" si="189"/>
        <v>0.0115030131945072</v>
      </c>
      <c r="AO570" s="16">
        <f t="shared" si="190"/>
        <v>0.0523219115157488</v>
      </c>
      <c r="AP570" s="16">
        <f t="shared" si="191"/>
        <v>0.0236998149855864</v>
      </c>
      <c r="AQ570" s="12">
        <f t="shared" si="192"/>
        <v>1546269272.59</v>
      </c>
      <c r="AR570" s="12">
        <f t="shared" si="193"/>
        <v>1204073727.98</v>
      </c>
      <c r="AS570" s="12">
        <f>AR570-VLOOKUP(A570,[1]选股结果!$A$2:$BJ$3005,48,FALSE)*0.08</f>
        <v>-209934850.728</v>
      </c>
      <c r="AT570" s="12">
        <f t="shared" si="174"/>
        <v>1312475184.72</v>
      </c>
      <c r="AU570" s="12">
        <f t="shared" si="175"/>
        <v>1437867815.85</v>
      </c>
      <c r="AV570" s="12">
        <f t="shared" si="176"/>
        <v>1318174565.61</v>
      </c>
      <c r="AW570" s="12">
        <f t="shared" si="177"/>
        <v>1381643822.62</v>
      </c>
      <c r="AX570" s="12">
        <f t="shared" si="178"/>
        <v>-4501751.69</v>
      </c>
      <c r="AY570" s="21">
        <f t="shared" si="179"/>
        <v>8004155176.3</v>
      </c>
    </row>
    <row r="571" spans="1:51">
      <c r="A571" s="5" t="s">
        <v>1189</v>
      </c>
      <c r="B571" s="5" t="s">
        <v>1190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80"/>
        <v>9570056674.21</v>
      </c>
      <c r="AF571" s="9">
        <f t="shared" si="181"/>
        <v>9410506427.48</v>
      </c>
      <c r="AG571" s="9">
        <f t="shared" si="182"/>
        <v>307458706.05</v>
      </c>
      <c r="AH571" s="9">
        <f t="shared" si="183"/>
        <v>310575837.96</v>
      </c>
      <c r="AI571" s="9">
        <f t="shared" si="184"/>
        <v>201529896.42</v>
      </c>
      <c r="AJ571" s="12">
        <f t="shared" si="185"/>
        <v>4048264691.23</v>
      </c>
      <c r="AK571" s="16">
        <f t="shared" si="186"/>
        <v>0.423013659066359</v>
      </c>
      <c r="AL571" s="9">
        <f t="shared" si="187"/>
        <v>3717868844.98</v>
      </c>
      <c r="AM571" s="16">
        <f t="shared" si="188"/>
        <v>0.00978857281195077</v>
      </c>
      <c r="AN571" s="16">
        <f t="shared" si="189"/>
        <v>0.32099470460279</v>
      </c>
      <c r="AO571" s="16">
        <f t="shared" si="190"/>
        <v>0.0520774330274425</v>
      </c>
      <c r="AP571" s="16">
        <f t="shared" si="191"/>
        <v>0.00595474839596018</v>
      </c>
      <c r="AQ571" s="12">
        <f t="shared" si="192"/>
        <v>330395846.249999</v>
      </c>
      <c r="AR571" s="12">
        <f t="shared" si="193"/>
        <v>53621437.099999</v>
      </c>
      <c r="AS571" s="12">
        <f>AR571-VLOOKUP(A571,[1]选股结果!$A$2:$BJ$3005,48,FALSE)*0.08</f>
        <v>-225204809.430401</v>
      </c>
      <c r="AT571" s="12">
        <f t="shared" si="174"/>
        <v>221349904.709999</v>
      </c>
      <c r="AU571" s="12">
        <f t="shared" si="175"/>
        <v>162667378.639999</v>
      </c>
      <c r="AV571" s="12">
        <f t="shared" si="176"/>
        <v>181378517.619999</v>
      </c>
      <c r="AW571" s="12">
        <f t="shared" si="177"/>
        <v>307458706.05</v>
      </c>
      <c r="AX571" s="12">
        <f t="shared" si="178"/>
        <v>161029327.3</v>
      </c>
      <c r="AY571" s="21">
        <f t="shared" si="179"/>
        <v>9242777959.87</v>
      </c>
    </row>
    <row r="572" spans="1:51">
      <c r="A572" s="5" t="s">
        <v>1191</v>
      </c>
      <c r="B572" s="5" t="s">
        <v>1192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80"/>
        <v>9538692477.59</v>
      </c>
      <c r="AF572" s="9">
        <f t="shared" si="181"/>
        <v>9334494990.84</v>
      </c>
      <c r="AG572" s="9">
        <f t="shared" si="182"/>
        <v>137857402.17</v>
      </c>
      <c r="AH572" s="9">
        <f t="shared" si="183"/>
        <v>141029766.15</v>
      </c>
      <c r="AI572" s="9">
        <f t="shared" si="184"/>
        <v>108362247.35</v>
      </c>
      <c r="AJ572" s="12">
        <f t="shared" si="185"/>
        <v>815455400.469999</v>
      </c>
      <c r="AK572" s="16">
        <f t="shared" si="186"/>
        <v>0.0854892221744031</v>
      </c>
      <c r="AL572" s="9">
        <f t="shared" si="187"/>
        <v>595199628.29</v>
      </c>
      <c r="AM572" s="16">
        <f t="shared" si="188"/>
        <v>0.00111437545816402</v>
      </c>
      <c r="AN572" s="16">
        <f t="shared" si="189"/>
        <v>0.041718157081267</v>
      </c>
      <c r="AO572" s="16">
        <f t="shared" si="190"/>
        <v>0.017607711532224</v>
      </c>
      <c r="AP572" s="16">
        <f t="shared" si="191"/>
        <v>0.000113454768831527</v>
      </c>
      <c r="AQ572" s="12">
        <f t="shared" si="192"/>
        <v>220255772.179999</v>
      </c>
      <c r="AR572" s="12">
        <f t="shared" si="193"/>
        <v>153933451.279999</v>
      </c>
      <c r="AS572" s="12">
        <f>AR572-VLOOKUP(A572,[1]选股结果!$A$2:$BJ$3005,48,FALSE)*0.08</f>
        <v>67467413.515199</v>
      </c>
      <c r="AT572" s="12">
        <f t="shared" si="174"/>
        <v>187588253.379999</v>
      </c>
      <c r="AU572" s="12">
        <f t="shared" si="175"/>
        <v>186600970.079999</v>
      </c>
      <c r="AV572" s="12">
        <f t="shared" si="176"/>
        <v>133493710.029999</v>
      </c>
      <c r="AW572" s="12">
        <f t="shared" si="177"/>
        <v>137857402.17</v>
      </c>
      <c r="AX572" s="12">
        <f t="shared" si="178"/>
        <v>341359.63</v>
      </c>
      <c r="AY572" s="21">
        <f t="shared" si="179"/>
        <v>9300840188.74</v>
      </c>
    </row>
    <row r="573" spans="1:51">
      <c r="A573" s="5" t="s">
        <v>1193</v>
      </c>
      <c r="B573" s="5" t="s">
        <v>1194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80"/>
        <v>9538505669.69</v>
      </c>
      <c r="AF573" s="9">
        <f t="shared" si="181"/>
        <v>8260726885.73</v>
      </c>
      <c r="AG573" s="9">
        <f t="shared" si="182"/>
        <v>1303165420.17</v>
      </c>
      <c r="AH573" s="9">
        <f t="shared" si="183"/>
        <v>1303550020.15</v>
      </c>
      <c r="AI573" s="9">
        <f t="shared" si="184"/>
        <v>1056501235.44</v>
      </c>
      <c r="AJ573" s="12">
        <f t="shared" si="185"/>
        <v>1910385113.1</v>
      </c>
      <c r="AK573" s="16">
        <f t="shared" si="186"/>
        <v>0.200281383610279</v>
      </c>
      <c r="AL573" s="9">
        <f t="shared" si="187"/>
        <v>640321787.38</v>
      </c>
      <c r="AM573" s="16">
        <f t="shared" si="188"/>
        <v>0.00431242983381661</v>
      </c>
      <c r="AN573" s="16">
        <f t="shared" si="189"/>
        <v>0.0297134643145011</v>
      </c>
      <c r="AO573" s="16">
        <f t="shared" si="190"/>
        <v>0.0283898631481131</v>
      </c>
      <c r="AP573" s="16">
        <f t="shared" si="191"/>
        <v>0.00475948189182923</v>
      </c>
      <c r="AQ573" s="12">
        <f t="shared" si="192"/>
        <v>1270063325.72</v>
      </c>
      <c r="AR573" s="12">
        <f t="shared" si="193"/>
        <v>1031159611.73</v>
      </c>
      <c r="AS573" s="12">
        <f>AR573-VLOOKUP(A573,[1]选股结果!$A$2:$BJ$3005,48,FALSE)*0.08</f>
        <v>407393435.1204</v>
      </c>
      <c r="AT573" s="12">
        <f t="shared" si="174"/>
        <v>1023014541.01</v>
      </c>
      <c r="AU573" s="12">
        <f t="shared" si="175"/>
        <v>1278208396.44</v>
      </c>
      <c r="AV573" s="12">
        <f t="shared" si="176"/>
        <v>1238386391.73</v>
      </c>
      <c r="AW573" s="12">
        <f t="shared" si="177"/>
        <v>1303165420.17</v>
      </c>
      <c r="AX573" s="12">
        <f t="shared" si="178"/>
        <v>34858282.28</v>
      </c>
      <c r="AY573" s="21">
        <f t="shared" si="179"/>
        <v>8268871956.45</v>
      </c>
    </row>
    <row r="574" spans="1:51">
      <c r="A574" s="5" t="s">
        <v>1195</v>
      </c>
      <c r="B574" s="5" t="s">
        <v>1196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80"/>
        <v>9535920595.43</v>
      </c>
      <c r="AF574" s="9">
        <f t="shared" si="181"/>
        <v>7768074534</v>
      </c>
      <c r="AG574" s="9">
        <f t="shared" si="182"/>
        <v>1768009855.86</v>
      </c>
      <c r="AH574" s="9">
        <f t="shared" si="183"/>
        <v>1783000836.74</v>
      </c>
      <c r="AI574" s="9">
        <f t="shared" si="184"/>
        <v>1494044180.7</v>
      </c>
      <c r="AJ574" s="12">
        <f t="shared" si="185"/>
        <v>2300156368.06</v>
      </c>
      <c r="AK574" s="16">
        <f t="shared" si="186"/>
        <v>0.241209681335049</v>
      </c>
      <c r="AL574" s="9">
        <f t="shared" si="187"/>
        <v>638712597.6</v>
      </c>
      <c r="AM574" s="16">
        <f t="shared" si="188"/>
        <v>0.00677780991076777</v>
      </c>
      <c r="AN574" s="16">
        <f t="shared" si="189"/>
        <v>0.00356264679954249</v>
      </c>
      <c r="AO574" s="16">
        <f t="shared" si="190"/>
        <v>0.0496577111440017</v>
      </c>
      <c r="AP574" s="16">
        <f t="shared" si="191"/>
        <v>0.0085535332570921</v>
      </c>
      <c r="AQ574" s="12">
        <f t="shared" si="192"/>
        <v>1661443770.46</v>
      </c>
      <c r="AR574" s="12">
        <f t="shared" si="193"/>
        <v>1493880386.27</v>
      </c>
      <c r="AS574" s="12">
        <f>AR574-VLOOKUP(A574,[1]选股结果!$A$2:$BJ$3005,48,FALSE)*0.08</f>
        <v>442536994.8332</v>
      </c>
      <c r="AT574" s="12">
        <f t="shared" si="174"/>
        <v>1372487114.42</v>
      </c>
      <c r="AU574" s="12">
        <f t="shared" si="175"/>
        <v>1782837042.31</v>
      </c>
      <c r="AV574" s="12">
        <f t="shared" si="176"/>
        <v>1646082972.91</v>
      </c>
      <c r="AW574" s="12">
        <f t="shared" si="177"/>
        <v>1768009855.86</v>
      </c>
      <c r="AX574" s="12">
        <f t="shared" si="178"/>
        <v>0</v>
      </c>
      <c r="AY574" s="21">
        <f t="shared" si="179"/>
        <v>7889467805.85</v>
      </c>
    </row>
    <row r="575" spans="1:51">
      <c r="A575" s="5" t="s">
        <v>1197</v>
      </c>
      <c r="B575" s="5" t="s">
        <v>1198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80"/>
        <v>9531583539.63</v>
      </c>
      <c r="AF575" s="9">
        <f t="shared" si="181"/>
        <v>8528413101.5</v>
      </c>
      <c r="AG575" s="9">
        <f t="shared" si="182"/>
        <v>901176485.199998</v>
      </c>
      <c r="AH575" s="9">
        <f t="shared" si="183"/>
        <v>895716130.429998</v>
      </c>
      <c r="AI575" s="9">
        <f t="shared" si="184"/>
        <v>592683449.179998</v>
      </c>
      <c r="AJ575" s="12">
        <f t="shared" si="185"/>
        <v>2187396494.44</v>
      </c>
      <c r="AK575" s="16">
        <f t="shared" si="186"/>
        <v>0.229489306298931</v>
      </c>
      <c r="AL575" s="9">
        <f t="shared" si="187"/>
        <v>1269501575.7</v>
      </c>
      <c r="AM575" s="16">
        <f t="shared" si="188"/>
        <v>0.0116038707062828</v>
      </c>
      <c r="AN575" s="16">
        <f t="shared" si="189"/>
        <v>0.0120090209632096</v>
      </c>
      <c r="AO575" s="16">
        <f t="shared" si="190"/>
        <v>0.0602950345344515</v>
      </c>
      <c r="AP575" s="16">
        <f t="shared" si="191"/>
        <v>0.0348905622719758</v>
      </c>
      <c r="AQ575" s="12">
        <f t="shared" si="192"/>
        <v>917894918.74</v>
      </c>
      <c r="AR575" s="12">
        <f t="shared" si="193"/>
        <v>562973898.47</v>
      </c>
      <c r="AS575" s="12">
        <f>AR575-VLOOKUP(A575,[1]选股结果!$A$2:$BJ$3005,48,FALSE)*0.08</f>
        <v>-1869425265.0292</v>
      </c>
      <c r="AT575" s="12">
        <f t="shared" si="174"/>
        <v>614862237.49</v>
      </c>
      <c r="AU575" s="12">
        <f t="shared" si="175"/>
        <v>866006579.72</v>
      </c>
      <c r="AV575" s="12">
        <f t="shared" si="176"/>
        <v>817611968</v>
      </c>
      <c r="AW575" s="12">
        <f t="shared" si="177"/>
        <v>901176485.199998</v>
      </c>
      <c r="AX575" s="12">
        <f t="shared" si="178"/>
        <v>-1909288.17</v>
      </c>
      <c r="AY575" s="21">
        <f t="shared" si="179"/>
        <v>8476524762.48</v>
      </c>
    </row>
    <row r="576" spans="1:51">
      <c r="A576" s="5" t="s">
        <v>1199</v>
      </c>
      <c r="B576" s="5" t="s">
        <v>1200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80"/>
        <v>9381891169.22</v>
      </c>
      <c r="AF576" s="9">
        <f t="shared" si="181"/>
        <v>6804500513.95</v>
      </c>
      <c r="AG576" s="9">
        <f t="shared" si="182"/>
        <v>3092503690.37</v>
      </c>
      <c r="AH576" s="9">
        <f t="shared" si="183"/>
        <v>3054550459.49</v>
      </c>
      <c r="AI576" s="9">
        <f t="shared" si="184"/>
        <v>2654899978.26</v>
      </c>
      <c r="AJ576" s="12">
        <f t="shared" si="185"/>
        <v>4078011456.31</v>
      </c>
      <c r="AK576" s="16">
        <f t="shared" si="186"/>
        <v>0.434668382179607</v>
      </c>
      <c r="AL576" s="9">
        <f t="shared" si="187"/>
        <v>1545448675.6</v>
      </c>
      <c r="AM576" s="16">
        <f t="shared" si="188"/>
        <v>0.0396056698226326</v>
      </c>
      <c r="AN576" s="16">
        <f t="shared" si="189"/>
        <v>0.011917777954708</v>
      </c>
      <c r="AO576" s="16">
        <f t="shared" si="190"/>
        <v>0.0721588326638289</v>
      </c>
      <c r="AP576" s="16">
        <f t="shared" si="191"/>
        <v>0.0115458159411804</v>
      </c>
      <c r="AQ576" s="12">
        <f t="shared" si="192"/>
        <v>2532562780.71</v>
      </c>
      <c r="AR576" s="12">
        <f t="shared" si="193"/>
        <v>1900986781.72</v>
      </c>
      <c r="AS576" s="12">
        <f>AR576-VLOOKUP(A576,[1]选股结果!$A$2:$BJ$3005,48,FALSE)*0.08</f>
        <v>923141737.3144</v>
      </c>
      <c r="AT576" s="12">
        <f t="shared" si="174"/>
        <v>2132912299.48</v>
      </c>
      <c r="AU576" s="12">
        <f t="shared" si="175"/>
        <v>2300637262.95</v>
      </c>
      <c r="AV576" s="12">
        <f t="shared" si="176"/>
        <v>2319589964.96</v>
      </c>
      <c r="AW576" s="12">
        <f t="shared" si="177"/>
        <v>3092503690.37</v>
      </c>
      <c r="AX576" s="12">
        <f t="shared" si="178"/>
        <v>1103545.07999992</v>
      </c>
      <c r="AY576" s="21">
        <f t="shared" si="179"/>
        <v>6572574996.19</v>
      </c>
    </row>
    <row r="577" spans="1:51">
      <c r="A577" s="5" t="s">
        <v>1201</v>
      </c>
      <c r="B577" s="5" t="s">
        <v>1202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80"/>
        <v>9381092080.99</v>
      </c>
      <c r="AF577" s="9">
        <f t="shared" si="181"/>
        <v>8403122783.39</v>
      </c>
      <c r="AG577" s="9">
        <f t="shared" si="182"/>
        <v>1177832111.91</v>
      </c>
      <c r="AH577" s="9">
        <f t="shared" si="183"/>
        <v>1187233580.95</v>
      </c>
      <c r="AI577" s="9">
        <f t="shared" si="184"/>
        <v>914129915.36</v>
      </c>
      <c r="AJ577" s="12">
        <f t="shared" si="185"/>
        <v>2120326257.66</v>
      </c>
      <c r="AK577" s="16">
        <f t="shared" si="186"/>
        <v>0.226021260569083</v>
      </c>
      <c r="AL577" s="9">
        <f t="shared" si="187"/>
        <v>949466917.23</v>
      </c>
      <c r="AM577" s="16">
        <f t="shared" si="188"/>
        <v>0.00425064336920909</v>
      </c>
      <c r="AN577" s="16">
        <f t="shared" si="189"/>
        <v>0.00176420682124393</v>
      </c>
      <c r="AO577" s="16">
        <f t="shared" si="190"/>
        <v>0.0940769279877769</v>
      </c>
      <c r="AP577" s="16">
        <f t="shared" si="191"/>
        <v>0.00212109618562662</v>
      </c>
      <c r="AQ577" s="12">
        <f t="shared" si="192"/>
        <v>1170859340.43</v>
      </c>
      <c r="AR577" s="12">
        <f t="shared" si="193"/>
        <v>714267101.05</v>
      </c>
      <c r="AS577" s="12">
        <f>AR577-VLOOKUP(A577,[1]选股结果!$A$2:$BJ$3005,48,FALSE)*0.08</f>
        <v>-435824129.0628</v>
      </c>
      <c r="AT577" s="12">
        <f t="shared" si="174"/>
        <v>897755674.84</v>
      </c>
      <c r="AU577" s="12">
        <f t="shared" si="175"/>
        <v>987370766.64</v>
      </c>
      <c r="AV577" s="12">
        <f t="shared" si="176"/>
        <v>959324150.15</v>
      </c>
      <c r="AW577" s="12">
        <f t="shared" si="177"/>
        <v>1177832111.91</v>
      </c>
      <c r="AX577" s="12">
        <f t="shared" si="178"/>
        <v>3362246.61000001</v>
      </c>
      <c r="AY577" s="21">
        <f t="shared" si="179"/>
        <v>8219634209.6</v>
      </c>
    </row>
    <row r="578" spans="1:51">
      <c r="A578" s="5" t="s">
        <v>1203</v>
      </c>
      <c r="B578" s="5" t="s">
        <v>1204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80"/>
        <v>9369264787.55</v>
      </c>
      <c r="AF578" s="9">
        <f t="shared" si="181"/>
        <v>7647143248.72</v>
      </c>
      <c r="AG578" s="9">
        <f t="shared" si="182"/>
        <v>1730573285.97</v>
      </c>
      <c r="AH578" s="9">
        <f t="shared" si="183"/>
        <v>1723975371.77</v>
      </c>
      <c r="AI578" s="9">
        <f t="shared" si="184"/>
        <v>1468172343.02</v>
      </c>
      <c r="AJ578" s="12">
        <f t="shared" si="185"/>
        <v>6165792585.67</v>
      </c>
      <c r="AK578" s="16">
        <f t="shared" si="186"/>
        <v>0.658087131219003</v>
      </c>
      <c r="AL578" s="9">
        <f t="shared" si="187"/>
        <v>4510094669.47</v>
      </c>
      <c r="AM578" s="16">
        <f t="shared" si="188"/>
        <v>0.011480240151066</v>
      </c>
      <c r="AN578" s="16">
        <f t="shared" si="189"/>
        <v>0.329445449637798</v>
      </c>
      <c r="AO578" s="16">
        <f t="shared" si="190"/>
        <v>0.0520272397208519</v>
      </c>
      <c r="AP578" s="16">
        <f t="shared" si="191"/>
        <v>0.0839215203176692</v>
      </c>
      <c r="AQ578" s="12">
        <f t="shared" si="192"/>
        <v>1655697916.2</v>
      </c>
      <c r="AR578" s="12">
        <f t="shared" si="193"/>
        <v>1424186831.46</v>
      </c>
      <c r="AS578" s="12">
        <f>AR578-VLOOKUP(A578,[1]选股结果!$A$2:$BJ$3005,48,FALSE)*0.08</f>
        <v>421625911.9784</v>
      </c>
      <c r="AT578" s="12">
        <f t="shared" si="174"/>
        <v>1399894887.45</v>
      </c>
      <c r="AU578" s="12">
        <f t="shared" si="175"/>
        <v>1679989860.21</v>
      </c>
      <c r="AV578" s="12">
        <f t="shared" si="176"/>
        <v>1582882631.75</v>
      </c>
      <c r="AW578" s="12">
        <f t="shared" si="177"/>
        <v>1730573285.97</v>
      </c>
      <c r="AX578" s="12">
        <f t="shared" si="178"/>
        <v>29122286.54</v>
      </c>
      <c r="AY578" s="21">
        <f t="shared" si="179"/>
        <v>7671435192.73</v>
      </c>
    </row>
    <row r="579" spans="1:51">
      <c r="A579" s="5" t="s">
        <v>1205</v>
      </c>
      <c r="B579" s="5" t="s">
        <v>1206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80"/>
        <v>9351941347.3</v>
      </c>
      <c r="AF579" s="9">
        <f t="shared" si="181"/>
        <v>9226466157.05</v>
      </c>
      <c r="AG579" s="9">
        <f t="shared" si="182"/>
        <v>505809456.77</v>
      </c>
      <c r="AH579" s="9">
        <f t="shared" si="183"/>
        <v>588965188.2</v>
      </c>
      <c r="AI579" s="9">
        <f t="shared" si="184"/>
        <v>559216428.13</v>
      </c>
      <c r="AJ579" s="12">
        <f t="shared" si="185"/>
        <v>1082173298.04</v>
      </c>
      <c r="AK579" s="16">
        <f t="shared" si="186"/>
        <v>0.115716433396199</v>
      </c>
      <c r="AL579" s="9">
        <f t="shared" si="187"/>
        <v>895045909.8</v>
      </c>
      <c r="AM579" s="16">
        <f t="shared" si="188"/>
        <v>0.00520102943267953</v>
      </c>
      <c r="AN579" s="16">
        <f t="shared" si="189"/>
        <v>0.0171267400266836</v>
      </c>
      <c r="AO579" s="16">
        <f t="shared" si="190"/>
        <v>0.0559869710112291</v>
      </c>
      <c r="AP579" s="16">
        <f t="shared" si="191"/>
        <v>0.024222276475825</v>
      </c>
      <c r="AQ579" s="12">
        <f t="shared" si="192"/>
        <v>187127388.239999</v>
      </c>
      <c r="AR579" s="12">
        <f t="shared" si="193"/>
        <v>159600688.789999</v>
      </c>
      <c r="AS579" s="12">
        <f>AR579-VLOOKUP(A579,[1]选股结果!$A$2:$BJ$3005,48,FALSE)*0.08</f>
        <v>-423938545.801201</v>
      </c>
      <c r="AT579" s="12">
        <f t="shared" ref="AT579:AT642" si="194">AQ579-AD579</f>
        <v>157378628.169999</v>
      </c>
      <c r="AU579" s="12">
        <f t="shared" ref="AU579:AU642" si="195">AQ579-S579</f>
        <v>189349448.859999</v>
      </c>
      <c r="AV579" s="12">
        <f t="shared" ref="AV579:AV642" si="196">AJ579-O579-P579-Q579-R579-X579-Y579+Z579-H579</f>
        <v>98127451.3599989</v>
      </c>
      <c r="AW579" s="12">
        <f t="shared" ref="AW579:AW642" si="197">AG579</f>
        <v>505809456.77</v>
      </c>
      <c r="AX579" s="12">
        <f t="shared" ref="AX579:AX642" si="198">T579-U579+V579+W579+AA579</f>
        <v>4412422.21999996</v>
      </c>
      <c r="AY579" s="21">
        <f t="shared" ref="AY579:AY642" si="199">AF579-S579</f>
        <v>9228688217.67</v>
      </c>
    </row>
    <row r="580" spans="1:51">
      <c r="A580" s="5" t="s">
        <v>1207</v>
      </c>
      <c r="B580" s="5" t="s">
        <v>1208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80"/>
        <v>9342853929</v>
      </c>
      <c r="AF580" s="9">
        <f t="shared" si="181"/>
        <v>7590819240</v>
      </c>
      <c r="AG580" s="9">
        <f t="shared" si="182"/>
        <v>1684937033</v>
      </c>
      <c r="AH580" s="9">
        <f t="shared" si="183"/>
        <v>1674807229</v>
      </c>
      <c r="AI580" s="9">
        <f t="shared" si="184"/>
        <v>1268497082</v>
      </c>
      <c r="AJ580" s="12">
        <f t="shared" si="185"/>
        <v>3629036891</v>
      </c>
      <c r="AK580" s="16">
        <f t="shared" si="186"/>
        <v>0.388429158646648</v>
      </c>
      <c r="AL580" s="9">
        <f t="shared" si="187"/>
        <v>1909802448</v>
      </c>
      <c r="AM580" s="16">
        <f t="shared" si="188"/>
        <v>0.00569574804491198</v>
      </c>
      <c r="AN580" s="16">
        <f t="shared" si="189"/>
        <v>0.121357714635849</v>
      </c>
      <c r="AO580" s="16">
        <f t="shared" si="190"/>
        <v>0.0506235981632888</v>
      </c>
      <c r="AP580" s="16">
        <f t="shared" si="191"/>
        <v>0.0252048420953109</v>
      </c>
      <c r="AQ580" s="12">
        <f t="shared" si="192"/>
        <v>1719234443</v>
      </c>
      <c r="AR580" s="12">
        <f t="shared" si="193"/>
        <v>1331418078</v>
      </c>
      <c r="AS580" s="12">
        <f>AR580-VLOOKUP(A580,[1]选股结果!$A$2:$BJ$3005,48,FALSE)*0.08</f>
        <v>203591409.92</v>
      </c>
      <c r="AT580" s="12">
        <f t="shared" si="194"/>
        <v>1312924296</v>
      </c>
      <c r="AU580" s="12">
        <f t="shared" si="195"/>
        <v>1737728225</v>
      </c>
      <c r="AV580" s="12">
        <f t="shared" si="196"/>
        <v>1709886101</v>
      </c>
      <c r="AW580" s="12">
        <f t="shared" si="197"/>
        <v>1684937033</v>
      </c>
      <c r="AX580" s="12">
        <f t="shared" si="198"/>
        <v>-54891046</v>
      </c>
      <c r="AY580" s="21">
        <f t="shared" si="199"/>
        <v>7609313022</v>
      </c>
    </row>
    <row r="581" spans="1:51">
      <c r="A581" s="5" t="s">
        <v>1209</v>
      </c>
      <c r="B581" s="5" t="s">
        <v>1210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80"/>
        <v>9339864810.46</v>
      </c>
      <c r="AF581" s="9">
        <f t="shared" si="181"/>
        <v>8564892391.15</v>
      </c>
      <c r="AG581" s="9">
        <f t="shared" si="182"/>
        <v>936819894.219998</v>
      </c>
      <c r="AH581" s="9">
        <f t="shared" si="183"/>
        <v>943833026.729998</v>
      </c>
      <c r="AI581" s="9">
        <f t="shared" si="184"/>
        <v>777658665.279998</v>
      </c>
      <c r="AJ581" s="12">
        <f t="shared" si="185"/>
        <v>2275955370.95</v>
      </c>
      <c r="AK581" s="16">
        <f t="shared" si="186"/>
        <v>0.243681832353835</v>
      </c>
      <c r="AL581" s="9">
        <f t="shared" si="187"/>
        <v>1390058498.36</v>
      </c>
      <c r="AM581" s="16">
        <f t="shared" si="188"/>
        <v>0.00713106760446993</v>
      </c>
      <c r="AN581" s="16">
        <f t="shared" si="189"/>
        <v>0.0295884995348653</v>
      </c>
      <c r="AO581" s="16">
        <f t="shared" si="190"/>
        <v>0.0661138281175601</v>
      </c>
      <c r="AP581" s="16">
        <f t="shared" si="191"/>
        <v>0.0449919803035461</v>
      </c>
      <c r="AQ581" s="12">
        <f t="shared" si="192"/>
        <v>885896872.589999</v>
      </c>
      <c r="AR581" s="12">
        <f t="shared" si="193"/>
        <v>599408582.789999</v>
      </c>
      <c r="AS581" s="12">
        <f>AR581-VLOOKUP(A581,[1]选股结果!$A$2:$BJ$3005,48,FALSE)*0.08</f>
        <v>-153338245.542001</v>
      </c>
      <c r="AT581" s="12">
        <f t="shared" si="194"/>
        <v>719722511.139999</v>
      </c>
      <c r="AU581" s="12">
        <f t="shared" si="195"/>
        <v>765582944.239999</v>
      </c>
      <c r="AV581" s="12">
        <f t="shared" si="196"/>
        <v>754096147.529999</v>
      </c>
      <c r="AW581" s="12">
        <f t="shared" si="197"/>
        <v>936819894.219998</v>
      </c>
      <c r="AX581" s="12">
        <f t="shared" si="198"/>
        <v>84982007.62</v>
      </c>
      <c r="AY581" s="21">
        <f t="shared" si="199"/>
        <v>8444578462.8</v>
      </c>
    </row>
    <row r="582" spans="1:51">
      <c r="A582" s="5" t="s">
        <v>1211</v>
      </c>
      <c r="B582" s="5" t="s">
        <v>1212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80"/>
        <v>9337681836.78</v>
      </c>
      <c r="AF582" s="9">
        <f t="shared" si="181"/>
        <v>9355788294.51</v>
      </c>
      <c r="AG582" s="9">
        <f t="shared" si="182"/>
        <v>-51856845.5999995</v>
      </c>
      <c r="AH582" s="9">
        <f t="shared" si="183"/>
        <v>-53861145.2699995</v>
      </c>
      <c r="AI582" s="9">
        <f t="shared" si="184"/>
        <v>-81043930.6099995</v>
      </c>
      <c r="AJ582" s="12">
        <f t="shared" si="185"/>
        <v>2333514714.03</v>
      </c>
      <c r="AK582" s="16">
        <f t="shared" si="186"/>
        <v>0.249903001068056</v>
      </c>
      <c r="AL582" s="9">
        <f t="shared" si="187"/>
        <v>2268003245.56</v>
      </c>
      <c r="AM582" s="16">
        <f t="shared" si="188"/>
        <v>0.00654727238287251</v>
      </c>
      <c r="AN582" s="16">
        <f t="shared" si="189"/>
        <v>0.198946910475439</v>
      </c>
      <c r="AO582" s="16">
        <f t="shared" si="190"/>
        <v>0.036224763851736</v>
      </c>
      <c r="AP582" s="16">
        <f t="shared" si="191"/>
        <v>0.000953590810400814</v>
      </c>
      <c r="AQ582" s="12">
        <f t="shared" si="192"/>
        <v>65511468.4700003</v>
      </c>
      <c r="AR582" s="12">
        <f t="shared" si="193"/>
        <v>-47293542.7399997</v>
      </c>
      <c r="AS582" s="12">
        <f>AR582-VLOOKUP(A582,[1]选股结果!$A$2:$BJ$3005,48,FALSE)*0.08</f>
        <v>-293235178.4216</v>
      </c>
      <c r="AT582" s="12">
        <f t="shared" si="194"/>
        <v>38328683.1300003</v>
      </c>
      <c r="AU582" s="12">
        <f t="shared" si="195"/>
        <v>-20110757.3999997</v>
      </c>
      <c r="AV582" s="12">
        <f t="shared" si="196"/>
        <v>38955215.5500008</v>
      </c>
      <c r="AW582" s="12">
        <f t="shared" si="197"/>
        <v>-51856845.5999995</v>
      </c>
      <c r="AX582" s="12">
        <f t="shared" si="198"/>
        <v>0</v>
      </c>
      <c r="AY582" s="21">
        <f t="shared" si="199"/>
        <v>9270166068.64</v>
      </c>
    </row>
    <row r="583" spans="1:51">
      <c r="A583" s="5" t="s">
        <v>1213</v>
      </c>
      <c r="B583" s="5" t="s">
        <v>1214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80"/>
        <v>9334820029.55</v>
      </c>
      <c r="AF583" s="9">
        <f t="shared" si="181"/>
        <v>8866477941.54</v>
      </c>
      <c r="AG583" s="9">
        <f t="shared" si="182"/>
        <v>724657664.3</v>
      </c>
      <c r="AH583" s="9">
        <f t="shared" si="183"/>
        <v>747539529.31</v>
      </c>
      <c r="AI583" s="9">
        <f t="shared" si="184"/>
        <v>663145380.59</v>
      </c>
      <c r="AJ583" s="12">
        <f t="shared" si="185"/>
        <v>1294718905.58</v>
      </c>
      <c r="AK583" s="16">
        <f t="shared" si="186"/>
        <v>0.138697789725081</v>
      </c>
      <c r="AL583" s="9">
        <f t="shared" si="187"/>
        <v>798700607.91</v>
      </c>
      <c r="AM583" s="16">
        <f t="shared" si="188"/>
        <v>0.0117765055782548</v>
      </c>
      <c r="AN583" s="16">
        <f t="shared" si="189"/>
        <v>0.0110682813812085</v>
      </c>
      <c r="AO583" s="16">
        <f t="shared" si="190"/>
        <v>0.0325945233284447</v>
      </c>
      <c r="AP583" s="16">
        <f t="shared" si="191"/>
        <v>0.0325403809712915</v>
      </c>
      <c r="AQ583" s="12">
        <f t="shared" si="192"/>
        <v>496018297.669999</v>
      </c>
      <c r="AR583" s="12">
        <f t="shared" si="193"/>
        <v>406521915.539999</v>
      </c>
      <c r="AS583" s="12">
        <f>AR583-VLOOKUP(A583,[1]选股结果!$A$2:$BJ$3005,48,FALSE)*0.08</f>
        <v>-211899868.624801</v>
      </c>
      <c r="AT583" s="12">
        <f t="shared" si="194"/>
        <v>411624148.949999</v>
      </c>
      <c r="AU583" s="12">
        <f t="shared" si="195"/>
        <v>490916064.259999</v>
      </c>
      <c r="AV583" s="12">
        <f t="shared" si="196"/>
        <v>433977520.069999</v>
      </c>
      <c r="AW583" s="12">
        <f t="shared" si="197"/>
        <v>724657664.3</v>
      </c>
      <c r="AX583" s="12">
        <f t="shared" si="198"/>
        <v>278064122.51</v>
      </c>
      <c r="AY583" s="21">
        <f t="shared" si="199"/>
        <v>8861375708.13</v>
      </c>
    </row>
    <row r="584" spans="1:51">
      <c r="A584" s="5" t="s">
        <v>1215</v>
      </c>
      <c r="B584" s="5" t="s">
        <v>1216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80"/>
        <v>9315961356.13</v>
      </c>
      <c r="AF584" s="9">
        <f t="shared" si="181"/>
        <v>8952270195.74</v>
      </c>
      <c r="AG584" s="9">
        <f t="shared" si="182"/>
        <v>300011347.709999</v>
      </c>
      <c r="AH584" s="9">
        <f t="shared" si="183"/>
        <v>300850322.349999</v>
      </c>
      <c r="AI584" s="9">
        <f t="shared" si="184"/>
        <v>260285824.369999</v>
      </c>
      <c r="AJ584" s="12">
        <f t="shared" si="185"/>
        <v>1241612467.08</v>
      </c>
      <c r="AK584" s="16">
        <f t="shared" si="186"/>
        <v>0.133277975252979</v>
      </c>
      <c r="AL584" s="9">
        <f t="shared" si="187"/>
        <v>873868391.39</v>
      </c>
      <c r="AM584" s="16">
        <f t="shared" si="188"/>
        <v>0.00297014391131979</v>
      </c>
      <c r="AN584" s="16">
        <f t="shared" si="189"/>
        <v>0.0345292162207539</v>
      </c>
      <c r="AO584" s="16">
        <f t="shared" si="190"/>
        <v>0.0137290021524017</v>
      </c>
      <c r="AP584" s="16">
        <f t="shared" si="191"/>
        <v>0.0362725976742753</v>
      </c>
      <c r="AQ584" s="12">
        <f t="shared" si="192"/>
        <v>367744075.689999</v>
      </c>
      <c r="AR584" s="12">
        <f t="shared" si="193"/>
        <v>264413832.619999</v>
      </c>
      <c r="AS584" s="12">
        <f>AR584-VLOOKUP(A584,[1]选股结果!$A$2:$BJ$3005,48,FALSE)*0.08</f>
        <v>-5918531.98080105</v>
      </c>
      <c r="AT584" s="12">
        <f t="shared" si="194"/>
        <v>327179577.709999</v>
      </c>
      <c r="AU584" s="12">
        <f t="shared" si="195"/>
        <v>304978330.599999</v>
      </c>
      <c r="AV584" s="12">
        <f t="shared" si="196"/>
        <v>289851386.559999</v>
      </c>
      <c r="AW584" s="12">
        <f t="shared" si="197"/>
        <v>300011347.709999</v>
      </c>
      <c r="AX584" s="12">
        <f t="shared" si="198"/>
        <v>13019234.27</v>
      </c>
      <c r="AY584" s="21">
        <f t="shared" si="199"/>
        <v>8889504450.65</v>
      </c>
    </row>
    <row r="585" spans="1:51">
      <c r="A585" s="5" t="s">
        <v>1217</v>
      </c>
      <c r="B585" s="5" t="s">
        <v>1218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80"/>
        <v>9304811910.54</v>
      </c>
      <c r="AF585" s="9">
        <f t="shared" si="181"/>
        <v>9129070849.33</v>
      </c>
      <c r="AG585" s="9">
        <f t="shared" si="182"/>
        <v>102777297.200003</v>
      </c>
      <c r="AH585" s="9">
        <f t="shared" si="183"/>
        <v>102308929.880003</v>
      </c>
      <c r="AI585" s="9">
        <f t="shared" si="184"/>
        <v>92317778.370003</v>
      </c>
      <c r="AJ585" s="12">
        <f t="shared" si="185"/>
        <v>1186564004.67</v>
      </c>
      <c r="AK585" s="16">
        <f t="shared" si="186"/>
        <v>0.127521546494231</v>
      </c>
      <c r="AL585" s="9">
        <f t="shared" si="187"/>
        <v>966589210.03</v>
      </c>
      <c r="AM585" s="16">
        <f t="shared" si="188"/>
        <v>0.00284605916214196</v>
      </c>
      <c r="AN585" s="16">
        <f t="shared" si="189"/>
        <v>0.0410306977057254</v>
      </c>
      <c r="AO585" s="16">
        <f t="shared" si="190"/>
        <v>0.0235778573472817</v>
      </c>
      <c r="AP585" s="16">
        <f t="shared" si="191"/>
        <v>0.0350128907518232</v>
      </c>
      <c r="AQ585" s="12">
        <f t="shared" si="192"/>
        <v>219974794.640001</v>
      </c>
      <c r="AR585" s="12">
        <f t="shared" si="193"/>
        <v>152601560.330001</v>
      </c>
      <c r="AS585" s="12">
        <f>AR585-VLOOKUP(A585,[1]选股结果!$A$2:$BJ$3005,48,FALSE)*0.08</f>
        <v>-204351536.467599</v>
      </c>
      <c r="AT585" s="12">
        <f t="shared" si="194"/>
        <v>209983643.130001</v>
      </c>
      <c r="AU585" s="12">
        <f t="shared" si="195"/>
        <v>162592711.840001</v>
      </c>
      <c r="AV585" s="12">
        <f t="shared" si="196"/>
        <v>143962227.490001</v>
      </c>
      <c r="AW585" s="12">
        <f t="shared" si="197"/>
        <v>102777297.200003</v>
      </c>
      <c r="AX585" s="12">
        <f t="shared" si="198"/>
        <v>-3623299.02</v>
      </c>
      <c r="AY585" s="21">
        <f t="shared" si="199"/>
        <v>9071688766.53</v>
      </c>
    </row>
    <row r="586" spans="1:51">
      <c r="A586" s="5" t="s">
        <v>1219</v>
      </c>
      <c r="B586" s="5" t="s">
        <v>1220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80"/>
        <v>9288439428.3</v>
      </c>
      <c r="AF586" s="9">
        <f t="shared" si="181"/>
        <v>9507455016.56</v>
      </c>
      <c r="AG586" s="9">
        <f t="shared" si="182"/>
        <v>523776093.3</v>
      </c>
      <c r="AH586" s="9">
        <f t="shared" si="183"/>
        <v>507154751.41</v>
      </c>
      <c r="AI586" s="9">
        <f t="shared" si="184"/>
        <v>352640330.97</v>
      </c>
      <c r="AJ586" s="12">
        <f t="shared" si="185"/>
        <v>1059481140.94</v>
      </c>
      <c r="AK586" s="16">
        <f t="shared" si="186"/>
        <v>0.114064493730989</v>
      </c>
      <c r="AL586" s="9">
        <f t="shared" si="187"/>
        <v>673073832.78</v>
      </c>
      <c r="AM586" s="16">
        <f t="shared" si="188"/>
        <v>0.00463524570110481</v>
      </c>
      <c r="AN586" s="16">
        <f t="shared" si="189"/>
        <v>0.00233946836040003</v>
      </c>
      <c r="AO586" s="16">
        <f t="shared" si="190"/>
        <v>0.062558833011236</v>
      </c>
      <c r="AP586" s="16">
        <f t="shared" si="191"/>
        <v>0.00114831360233698</v>
      </c>
      <c r="AQ586" s="12">
        <f t="shared" si="192"/>
        <v>386407308.159999</v>
      </c>
      <c r="AR586" s="12">
        <f t="shared" si="193"/>
        <v>-390079659.92</v>
      </c>
      <c r="AS586" s="12">
        <f>AR586-VLOOKUP(A586,[1]选股结果!$A$2:$BJ$3005,48,FALSE)*0.08</f>
        <v>-3124934820.0168</v>
      </c>
      <c r="AT586" s="12">
        <f t="shared" si="194"/>
        <v>231892887.719999</v>
      </c>
      <c r="AU586" s="12">
        <f t="shared" si="195"/>
        <v>-235565239.48</v>
      </c>
      <c r="AV586" s="12">
        <f t="shared" si="196"/>
        <v>-223201648.01</v>
      </c>
      <c r="AW586" s="12">
        <f t="shared" si="197"/>
        <v>523776093.3</v>
      </c>
      <c r="AX586" s="12">
        <f t="shared" si="198"/>
        <v>0</v>
      </c>
      <c r="AY586" s="21">
        <f t="shared" si="199"/>
        <v>8885482468.92</v>
      </c>
    </row>
    <row r="587" spans="1:51">
      <c r="A587" s="5" t="s">
        <v>1221</v>
      </c>
      <c r="B587" s="5" t="s">
        <v>1222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200">C587</f>
        <v>9271483128.91</v>
      </c>
      <c r="AF587" s="9">
        <f t="shared" ref="AF587:AF650" si="201">(G587+O587+P587+Q587+R587)+S587</f>
        <v>9016479570.48</v>
      </c>
      <c r="AG587" s="9">
        <f t="shared" ref="AG587:AG650" si="202">AE587-AF587+T587+V587+W587-X587-Y587+Z587+AA587</f>
        <v>258729619.4</v>
      </c>
      <c r="AH587" s="9">
        <f t="shared" ref="AH587:AH650" si="203">AG587+AB587-AC587</f>
        <v>252906206.09</v>
      </c>
      <c r="AI587" s="9">
        <f t="shared" ref="AI587:AI650" si="204">AH587-AD587</f>
        <v>250088955.9</v>
      </c>
      <c r="AJ587" s="12">
        <f t="shared" si="185"/>
        <v>2922830742.35</v>
      </c>
      <c r="AK587" s="16">
        <f t="shared" si="186"/>
        <v>0.315249534698082</v>
      </c>
      <c r="AL587" s="9">
        <f t="shared" si="187"/>
        <v>2106067099.69</v>
      </c>
      <c r="AM587" s="16">
        <f t="shared" si="188"/>
        <v>0.0260198324006832</v>
      </c>
      <c r="AN587" s="16">
        <f t="shared" si="189"/>
        <v>0.104172946337826</v>
      </c>
      <c r="AO587" s="16">
        <f t="shared" si="190"/>
        <v>0.093582741387354</v>
      </c>
      <c r="AP587" s="16">
        <f t="shared" si="191"/>
        <v>0.00275174171330228</v>
      </c>
      <c r="AQ587" s="12">
        <f t="shared" si="192"/>
        <v>816763642.66</v>
      </c>
      <c r="AR587" s="12">
        <f t="shared" si="193"/>
        <v>246362894.93</v>
      </c>
      <c r="AS587" s="12">
        <f>AR587-VLOOKUP(A587,[1]选股结果!$A$2:$BJ$3005,48,FALSE)*0.08</f>
        <v>-495339055.3812</v>
      </c>
      <c r="AT587" s="12">
        <f t="shared" si="194"/>
        <v>813946392.47</v>
      </c>
      <c r="AU587" s="12">
        <f t="shared" si="195"/>
        <v>249180145.12</v>
      </c>
      <c r="AV587" s="12">
        <f t="shared" si="196"/>
        <v>256112351.2</v>
      </c>
      <c r="AW587" s="12">
        <f t="shared" si="197"/>
        <v>258729619.4</v>
      </c>
      <c r="AX587" s="12">
        <f t="shared" si="198"/>
        <v>-890184.19</v>
      </c>
      <c r="AY587" s="21">
        <f t="shared" si="199"/>
        <v>8448896072.94</v>
      </c>
    </row>
    <row r="588" spans="1:51">
      <c r="A588" s="5" t="s">
        <v>1223</v>
      </c>
      <c r="B588" s="5" t="s">
        <v>1224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200"/>
        <v>9263742888.5</v>
      </c>
      <c r="AF588" s="9">
        <f t="shared" si="201"/>
        <v>8831420222.15</v>
      </c>
      <c r="AG588" s="9">
        <f t="shared" si="202"/>
        <v>417942164.85</v>
      </c>
      <c r="AH588" s="9">
        <f t="shared" si="203"/>
        <v>416477665.74</v>
      </c>
      <c r="AI588" s="9">
        <f t="shared" si="204"/>
        <v>321925077.28</v>
      </c>
      <c r="AJ588" s="12">
        <f t="shared" si="185"/>
        <v>921119655.78</v>
      </c>
      <c r="AK588" s="16">
        <f t="shared" si="186"/>
        <v>0.0994327742972526</v>
      </c>
      <c r="AL588" s="9">
        <f t="shared" si="187"/>
        <v>521281325.88</v>
      </c>
      <c r="AM588" s="16">
        <f t="shared" si="188"/>
        <v>0.00279943252118898</v>
      </c>
      <c r="AN588" s="16">
        <f t="shared" si="189"/>
        <v>0.0360437678580764</v>
      </c>
      <c r="AO588" s="16">
        <f t="shared" si="190"/>
        <v>0.0140229532612853</v>
      </c>
      <c r="AP588" s="16">
        <f t="shared" si="191"/>
        <v>0.00330216507713906</v>
      </c>
      <c r="AQ588" s="12">
        <f t="shared" si="192"/>
        <v>399838329.9</v>
      </c>
      <c r="AR588" s="12">
        <f t="shared" si="193"/>
        <v>336817615.09</v>
      </c>
      <c r="AS588" s="12">
        <f>AR588-VLOOKUP(A588,[1]选股结果!$A$2:$BJ$3005,48,FALSE)*0.08</f>
        <v>-4051633.22280002</v>
      </c>
      <c r="AT588" s="12">
        <f t="shared" si="194"/>
        <v>305285741.44</v>
      </c>
      <c r="AU588" s="12">
        <f t="shared" si="195"/>
        <v>431370203.55</v>
      </c>
      <c r="AV588" s="12">
        <f t="shared" si="196"/>
        <v>390545458.51</v>
      </c>
      <c r="AW588" s="12">
        <f t="shared" si="197"/>
        <v>417942164.85</v>
      </c>
      <c r="AX588" s="12">
        <f t="shared" si="198"/>
        <v>-6033020.68</v>
      </c>
      <c r="AY588" s="21">
        <f t="shared" si="199"/>
        <v>8862952095.8</v>
      </c>
    </row>
    <row r="589" spans="1:51">
      <c r="A589" s="5" t="s">
        <v>1225</v>
      </c>
      <c r="B589" s="5" t="s">
        <v>1226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200"/>
        <v>9241606251.93</v>
      </c>
      <c r="AF589" s="9">
        <f t="shared" si="201"/>
        <v>8020716272.45</v>
      </c>
      <c r="AG589" s="9">
        <f t="shared" si="202"/>
        <v>1192620186.59</v>
      </c>
      <c r="AH589" s="9">
        <f t="shared" si="203"/>
        <v>1193301331.8</v>
      </c>
      <c r="AI589" s="9">
        <f t="shared" si="204"/>
        <v>1002454560.38</v>
      </c>
      <c r="AJ589" s="12">
        <f t="shared" si="185"/>
        <v>2148756321.75</v>
      </c>
      <c r="AK589" s="16">
        <f t="shared" si="186"/>
        <v>0.232508966858576</v>
      </c>
      <c r="AL589" s="9">
        <f t="shared" si="187"/>
        <v>897246464.13</v>
      </c>
      <c r="AM589" s="16">
        <f t="shared" si="188"/>
        <v>0.00249880884020322</v>
      </c>
      <c r="AN589" s="16">
        <f t="shared" si="189"/>
        <v>0.020253435310654</v>
      </c>
      <c r="AO589" s="16">
        <f t="shared" si="190"/>
        <v>0.0452480013636884</v>
      </c>
      <c r="AP589" s="16">
        <f t="shared" si="191"/>
        <v>0.0293084317462059</v>
      </c>
      <c r="AQ589" s="12">
        <f t="shared" si="192"/>
        <v>1251509857.62</v>
      </c>
      <c r="AR589" s="12">
        <f t="shared" si="193"/>
        <v>1032085224.07</v>
      </c>
      <c r="AS589" s="12">
        <f>AR589-VLOOKUP(A589,[1]选股结果!$A$2:$BJ$3005,48,FALSE)*0.08</f>
        <v>492028269.6076</v>
      </c>
      <c r="AT589" s="12">
        <f t="shared" si="194"/>
        <v>1060663086.2</v>
      </c>
      <c r="AU589" s="12">
        <f t="shared" si="195"/>
        <v>1222931995.49</v>
      </c>
      <c r="AV589" s="12">
        <f t="shared" si="196"/>
        <v>1163532930.92</v>
      </c>
      <c r="AW589" s="12">
        <f t="shared" si="197"/>
        <v>1192620186.59</v>
      </c>
      <c r="AX589" s="12">
        <f t="shared" si="198"/>
        <v>17793708.03</v>
      </c>
      <c r="AY589" s="21">
        <f t="shared" si="199"/>
        <v>7992138410.32</v>
      </c>
    </row>
    <row r="590" spans="1:51">
      <c r="A590" s="5" t="s">
        <v>1227</v>
      </c>
      <c r="B590" s="5" t="s">
        <v>1228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200"/>
        <v>9197574379.43</v>
      </c>
      <c r="AF590" s="9">
        <f t="shared" si="201"/>
        <v>9218342681.66</v>
      </c>
      <c r="AG590" s="9">
        <f t="shared" si="202"/>
        <v>277389900.87</v>
      </c>
      <c r="AH590" s="9">
        <f t="shared" si="203"/>
        <v>287424669.31</v>
      </c>
      <c r="AI590" s="9">
        <f t="shared" si="204"/>
        <v>215099608.19</v>
      </c>
      <c r="AJ590" s="12">
        <f t="shared" si="185"/>
        <v>3581059316.74</v>
      </c>
      <c r="AK590" s="16">
        <f t="shared" si="186"/>
        <v>0.389348231284641</v>
      </c>
      <c r="AL590" s="9">
        <f t="shared" si="187"/>
        <v>3345869512.99</v>
      </c>
      <c r="AM590" s="16">
        <f t="shared" si="188"/>
        <v>0.00645888287817049</v>
      </c>
      <c r="AN590" s="16">
        <f t="shared" si="189"/>
        <v>0.323173763672701</v>
      </c>
      <c r="AO590" s="16">
        <f t="shared" si="190"/>
        <v>0.0308307589285919</v>
      </c>
      <c r="AP590" s="16">
        <f t="shared" si="191"/>
        <v>0.00439262486861278</v>
      </c>
      <c r="AQ590" s="12">
        <f t="shared" si="192"/>
        <v>235189803.750001</v>
      </c>
      <c r="AR590" s="12">
        <f t="shared" si="193"/>
        <v>-83172399.4299991</v>
      </c>
      <c r="AS590" s="12">
        <f>AR590-VLOOKUP(A590,[1]选股结果!$A$2:$BJ$3005,48,FALSE)*0.08</f>
        <v>-422600821.600399</v>
      </c>
      <c r="AT590" s="12">
        <f t="shared" si="194"/>
        <v>162864742.630001</v>
      </c>
      <c r="AU590" s="12">
        <f t="shared" si="195"/>
        <v>-10847338.309999</v>
      </c>
      <c r="AV590" s="12">
        <f t="shared" si="196"/>
        <v>175670928.740001</v>
      </c>
      <c r="AW590" s="12">
        <f t="shared" si="197"/>
        <v>277389900.87</v>
      </c>
      <c r="AX590" s="12">
        <f t="shared" si="198"/>
        <v>82253359.48</v>
      </c>
      <c r="AY590" s="21">
        <f t="shared" si="199"/>
        <v>8972305539.6</v>
      </c>
    </row>
    <row r="591" spans="1:51">
      <c r="A591" s="5" t="s">
        <v>1229</v>
      </c>
      <c r="B591" s="5" t="s">
        <v>1230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200"/>
        <v>9191186059.28</v>
      </c>
      <c r="AF591" s="9">
        <f t="shared" si="201"/>
        <v>8641771730.71</v>
      </c>
      <c r="AG591" s="9">
        <f t="shared" si="202"/>
        <v>528051255.760002</v>
      </c>
      <c r="AH591" s="9">
        <f t="shared" si="203"/>
        <v>529784225.790002</v>
      </c>
      <c r="AI591" s="9">
        <f t="shared" si="204"/>
        <v>438482237.740002</v>
      </c>
      <c r="AJ591" s="12">
        <f t="shared" si="185"/>
        <v>3047717989.9</v>
      </c>
      <c r="AK591" s="16">
        <f t="shared" si="186"/>
        <v>0.331591371368533</v>
      </c>
      <c r="AL591" s="9">
        <f t="shared" si="187"/>
        <v>2507243899.78</v>
      </c>
      <c r="AM591" s="16">
        <f t="shared" si="188"/>
        <v>0.00425826092601872</v>
      </c>
      <c r="AN591" s="16">
        <f t="shared" si="189"/>
        <v>0.120014371295015</v>
      </c>
      <c r="AO591" s="16">
        <f t="shared" si="190"/>
        <v>0.0319368523471055</v>
      </c>
      <c r="AP591" s="16">
        <f t="shared" si="191"/>
        <v>0.113416957370533</v>
      </c>
      <c r="AQ591" s="12">
        <f t="shared" si="192"/>
        <v>540474090.120001</v>
      </c>
      <c r="AR591" s="12">
        <f t="shared" si="193"/>
        <v>429055235.100001</v>
      </c>
      <c r="AS591" s="12">
        <f>AR591-VLOOKUP(A591,[1]选股结果!$A$2:$BJ$3005,48,FALSE)*0.08</f>
        <v>59142228.0152009</v>
      </c>
      <c r="AT591" s="12">
        <f t="shared" si="194"/>
        <v>449172102.070001</v>
      </c>
      <c r="AU591" s="12">
        <f t="shared" si="195"/>
        <v>520357223.150001</v>
      </c>
      <c r="AV591" s="12">
        <f t="shared" si="196"/>
        <v>487422065.690001</v>
      </c>
      <c r="AW591" s="12">
        <f t="shared" si="197"/>
        <v>528051255.760002</v>
      </c>
      <c r="AX591" s="12">
        <f t="shared" si="198"/>
        <v>4786928.81</v>
      </c>
      <c r="AY591" s="21">
        <f t="shared" si="199"/>
        <v>8621654863.74</v>
      </c>
    </row>
    <row r="592" spans="1:51">
      <c r="A592" s="5" t="s">
        <v>1231</v>
      </c>
      <c r="B592" s="5" t="s">
        <v>1232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200"/>
        <v>9142147712.38</v>
      </c>
      <c r="AF592" s="9">
        <f t="shared" si="201"/>
        <v>8718720991.12</v>
      </c>
      <c r="AG592" s="9">
        <f t="shared" si="202"/>
        <v>471553327.8</v>
      </c>
      <c r="AH592" s="9">
        <f t="shared" si="203"/>
        <v>467014552.38</v>
      </c>
      <c r="AI592" s="9">
        <f t="shared" si="204"/>
        <v>325795907.5</v>
      </c>
      <c r="AJ592" s="12">
        <f t="shared" si="185"/>
        <v>1694207365.68</v>
      </c>
      <c r="AK592" s="16">
        <f t="shared" si="186"/>
        <v>0.185318310202509</v>
      </c>
      <c r="AL592" s="9">
        <f t="shared" si="187"/>
        <v>1183748903.68</v>
      </c>
      <c r="AM592" s="16">
        <f t="shared" si="188"/>
        <v>0.0377783371310337</v>
      </c>
      <c r="AN592" s="16">
        <f t="shared" si="189"/>
        <v>0.0513859815384345</v>
      </c>
      <c r="AO592" s="16">
        <f t="shared" si="190"/>
        <v>0.0287579016683331</v>
      </c>
      <c r="AP592" s="16">
        <f t="shared" si="191"/>
        <v>0.0110680971215305</v>
      </c>
      <c r="AQ592" s="12">
        <f t="shared" si="192"/>
        <v>510458461.999999</v>
      </c>
      <c r="AR592" s="12">
        <f t="shared" si="193"/>
        <v>277707708.379999</v>
      </c>
      <c r="AS592" s="12">
        <f>AR592-VLOOKUP(A592,[1]选股结果!$A$2:$BJ$3005,48,FALSE)*0.08</f>
        <v>-388419875.956001</v>
      </c>
      <c r="AT592" s="12">
        <f t="shared" si="194"/>
        <v>369239817.119999</v>
      </c>
      <c r="AU592" s="12">
        <f t="shared" si="195"/>
        <v>418926353.259999</v>
      </c>
      <c r="AV592" s="12">
        <f t="shared" si="196"/>
        <v>420846585.049999</v>
      </c>
      <c r="AW592" s="12">
        <f t="shared" si="197"/>
        <v>471553327.8</v>
      </c>
      <c r="AX592" s="12">
        <f t="shared" si="198"/>
        <v>33830111.94</v>
      </c>
      <c r="AY592" s="21">
        <f t="shared" si="199"/>
        <v>8627188882.38</v>
      </c>
    </row>
    <row r="593" spans="1:51">
      <c r="A593" s="5" t="s">
        <v>1233</v>
      </c>
      <c r="B593" s="5" t="s">
        <v>1234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200"/>
        <v>9138304746.52</v>
      </c>
      <c r="AF593" s="9">
        <f t="shared" si="201"/>
        <v>9237540889.42</v>
      </c>
      <c r="AG593" s="9">
        <f t="shared" si="202"/>
        <v>-39518915.9099996</v>
      </c>
      <c r="AH593" s="9">
        <f t="shared" si="203"/>
        <v>-93267090.6399996</v>
      </c>
      <c r="AI593" s="9">
        <f t="shared" si="204"/>
        <v>-142235632.12</v>
      </c>
      <c r="AJ593" s="12">
        <f t="shared" si="185"/>
        <v>878140363</v>
      </c>
      <c r="AK593" s="16">
        <f t="shared" si="186"/>
        <v>0.0960944493927507</v>
      </c>
      <c r="AL593" s="9">
        <f t="shared" si="187"/>
        <v>555911373.84</v>
      </c>
      <c r="AM593" s="16">
        <f t="shared" si="188"/>
        <v>0.00707933247297712</v>
      </c>
      <c r="AN593" s="16">
        <f t="shared" si="189"/>
        <v>0.0059015218518005</v>
      </c>
      <c r="AO593" s="16">
        <f t="shared" si="190"/>
        <v>0.0136731877570162</v>
      </c>
      <c r="AP593" s="16">
        <f t="shared" si="191"/>
        <v>0.0282974191617406</v>
      </c>
      <c r="AQ593" s="12">
        <f t="shared" si="192"/>
        <v>322228989.16</v>
      </c>
      <c r="AR593" s="12">
        <f t="shared" si="193"/>
        <v>-201952859.11</v>
      </c>
      <c r="AS593" s="12">
        <f>AR593-VLOOKUP(A593,[1]选股结果!$A$2:$BJ$3005,48,FALSE)*0.08</f>
        <v>-300797021.5436</v>
      </c>
      <c r="AT593" s="12">
        <f t="shared" si="194"/>
        <v>273260447.68</v>
      </c>
      <c r="AU593" s="12">
        <f t="shared" si="195"/>
        <v>-152984317.63</v>
      </c>
      <c r="AV593" s="12">
        <f t="shared" si="196"/>
        <v>-4813377.15000004</v>
      </c>
      <c r="AW593" s="12">
        <f t="shared" si="197"/>
        <v>-39518915.9099996</v>
      </c>
      <c r="AX593" s="12">
        <f t="shared" si="198"/>
        <v>2533078.41</v>
      </c>
      <c r="AY593" s="21">
        <f t="shared" si="199"/>
        <v>8762327582.63</v>
      </c>
    </row>
    <row r="594" spans="1:51">
      <c r="A594" s="5" t="s">
        <v>1235</v>
      </c>
      <c r="B594" s="5" t="s">
        <v>1236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200"/>
        <v>9129465911.79</v>
      </c>
      <c r="AF594" s="9">
        <f t="shared" si="201"/>
        <v>9717890140.08</v>
      </c>
      <c r="AG594" s="9">
        <f t="shared" si="202"/>
        <v>-622087218.929999</v>
      </c>
      <c r="AH594" s="9">
        <f t="shared" si="203"/>
        <v>-621747694.319999</v>
      </c>
      <c r="AI594" s="9">
        <f t="shared" si="204"/>
        <v>-627898110.339999</v>
      </c>
      <c r="AJ594" s="12">
        <f t="shared" si="185"/>
        <v>426869697.790001</v>
      </c>
      <c r="AK594" s="16">
        <f t="shared" si="186"/>
        <v>0.0467573571022081</v>
      </c>
      <c r="AL594" s="9">
        <f t="shared" si="187"/>
        <v>741297114.63</v>
      </c>
      <c r="AM594" s="16">
        <f t="shared" si="188"/>
        <v>0.000304708615693223</v>
      </c>
      <c r="AN594" s="16">
        <f t="shared" si="189"/>
        <v>0.036991006968313</v>
      </c>
      <c r="AO594" s="16">
        <f t="shared" si="190"/>
        <v>0.0381785187740145</v>
      </c>
      <c r="AP594" s="16">
        <f t="shared" si="191"/>
        <v>0.00576125591115629</v>
      </c>
      <c r="AQ594" s="12">
        <f t="shared" si="192"/>
        <v>-314427416.839999</v>
      </c>
      <c r="AR594" s="12">
        <f t="shared" si="193"/>
        <v>-594235119.699999</v>
      </c>
      <c r="AS594" s="12">
        <f>AR594-VLOOKUP(A594,[1]选股结果!$A$2:$BJ$3005,48,FALSE)*0.08</f>
        <v>-1387738377.356</v>
      </c>
      <c r="AT594" s="12">
        <f t="shared" si="194"/>
        <v>-320577832.859999</v>
      </c>
      <c r="AU594" s="12">
        <f t="shared" si="195"/>
        <v>-588084703.679999</v>
      </c>
      <c r="AV594" s="12">
        <f t="shared" si="196"/>
        <v>-920544797.249999</v>
      </c>
      <c r="AW594" s="12">
        <f t="shared" si="197"/>
        <v>-622087218.929999</v>
      </c>
      <c r="AX594" s="12">
        <f t="shared" si="198"/>
        <v>-27277112.83</v>
      </c>
      <c r="AY594" s="21">
        <f t="shared" si="199"/>
        <v>9444232853.24</v>
      </c>
    </row>
    <row r="595" spans="1:51">
      <c r="A595" s="5" t="s">
        <v>1237</v>
      </c>
      <c r="B595" s="5" t="s">
        <v>1238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200"/>
        <v>9121332823.29</v>
      </c>
      <c r="AF595" s="9">
        <f t="shared" si="201"/>
        <v>7463065519.57</v>
      </c>
      <c r="AG595" s="9">
        <f t="shared" si="202"/>
        <v>1674982744.8</v>
      </c>
      <c r="AH595" s="9">
        <f t="shared" si="203"/>
        <v>1670035518.53</v>
      </c>
      <c r="AI595" s="9">
        <f t="shared" si="204"/>
        <v>1379334090.46</v>
      </c>
      <c r="AJ595" s="12">
        <f t="shared" si="185"/>
        <v>2468765189.27</v>
      </c>
      <c r="AK595" s="16">
        <f t="shared" si="186"/>
        <v>0.270658382617765</v>
      </c>
      <c r="AL595" s="9">
        <f t="shared" si="187"/>
        <v>685650655.7</v>
      </c>
      <c r="AM595" s="16">
        <f t="shared" si="188"/>
        <v>0.0128708100454616</v>
      </c>
      <c r="AN595" s="16">
        <f t="shared" si="189"/>
        <v>0.00971847978002256</v>
      </c>
      <c r="AO595" s="16">
        <f t="shared" si="190"/>
        <v>0.0319680443701675</v>
      </c>
      <c r="AP595" s="16">
        <f t="shared" si="191"/>
        <v>0.0180333698338474</v>
      </c>
      <c r="AQ595" s="12">
        <f t="shared" si="192"/>
        <v>1783114533.57</v>
      </c>
      <c r="AR595" s="12">
        <f t="shared" si="193"/>
        <v>1344039191.28</v>
      </c>
      <c r="AS595" s="12">
        <f>AR595-VLOOKUP(A595,[1]选股结果!$A$2:$BJ$3005,48,FALSE)*0.08</f>
        <v>745053569.3232</v>
      </c>
      <c r="AT595" s="12">
        <f t="shared" si="194"/>
        <v>1492413105.5</v>
      </c>
      <c r="AU595" s="12">
        <f t="shared" si="195"/>
        <v>1634740619.35</v>
      </c>
      <c r="AV595" s="12">
        <f t="shared" si="196"/>
        <v>1638183369.81</v>
      </c>
      <c r="AW595" s="12">
        <f t="shared" si="197"/>
        <v>1674982744.8</v>
      </c>
      <c r="AX595" s="12">
        <f t="shared" si="198"/>
        <v>0</v>
      </c>
      <c r="AY595" s="21">
        <f t="shared" si="199"/>
        <v>7314691605.35</v>
      </c>
    </row>
    <row r="596" spans="1:51">
      <c r="A596" s="5" t="s">
        <v>1239</v>
      </c>
      <c r="B596" s="5" t="s">
        <v>1240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200"/>
        <v>9107442471.65</v>
      </c>
      <c r="AF596" s="9">
        <f t="shared" si="201"/>
        <v>8627644412.73</v>
      </c>
      <c r="AG596" s="9">
        <f t="shared" si="202"/>
        <v>553237446.51</v>
      </c>
      <c r="AH596" s="9">
        <f t="shared" si="203"/>
        <v>561213189.37</v>
      </c>
      <c r="AI596" s="9">
        <f t="shared" si="204"/>
        <v>481249853.88</v>
      </c>
      <c r="AJ596" s="12">
        <f t="shared" si="185"/>
        <v>3692365890.9</v>
      </c>
      <c r="AK596" s="16">
        <f t="shared" si="186"/>
        <v>0.405422916740209</v>
      </c>
      <c r="AL596" s="9">
        <f t="shared" si="187"/>
        <v>3015857252.72</v>
      </c>
      <c r="AM596" s="16">
        <f t="shared" si="188"/>
        <v>0.00936068020911198</v>
      </c>
      <c r="AN596" s="16">
        <f t="shared" si="189"/>
        <v>0.207107634093929</v>
      </c>
      <c r="AO596" s="16">
        <f t="shared" si="190"/>
        <v>0.078087400459984</v>
      </c>
      <c r="AP596" s="16">
        <f t="shared" si="191"/>
        <v>0.0290362347643894</v>
      </c>
      <c r="AQ596" s="12">
        <f t="shared" si="192"/>
        <v>676508638.18</v>
      </c>
      <c r="AR596" s="12">
        <f t="shared" si="193"/>
        <v>331072535.32</v>
      </c>
      <c r="AS596" s="12">
        <f>AR596-VLOOKUP(A596,[1]选股结果!$A$2:$BJ$3005,48,FALSE)*0.08</f>
        <v>-257304619.5456</v>
      </c>
      <c r="AT596" s="12">
        <f t="shared" si="194"/>
        <v>596545302.69</v>
      </c>
      <c r="AU596" s="12">
        <f t="shared" si="195"/>
        <v>411035870.81</v>
      </c>
      <c r="AV596" s="12">
        <f t="shared" si="196"/>
        <v>391050478.559999</v>
      </c>
      <c r="AW596" s="12">
        <f t="shared" si="197"/>
        <v>553237446.51</v>
      </c>
      <c r="AX596" s="12">
        <f t="shared" si="198"/>
        <v>181080723.57</v>
      </c>
      <c r="AY596" s="21">
        <f t="shared" si="199"/>
        <v>8362171645.36</v>
      </c>
    </row>
    <row r="597" spans="1:51">
      <c r="A597" s="5" t="s">
        <v>1241</v>
      </c>
      <c r="B597" s="5" t="s">
        <v>1242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200"/>
        <v>9093665176.81</v>
      </c>
      <c r="AF597" s="9">
        <f t="shared" si="201"/>
        <v>8376993981.29</v>
      </c>
      <c r="AG597" s="9">
        <f t="shared" si="202"/>
        <v>466687001.02</v>
      </c>
      <c r="AH597" s="9">
        <f t="shared" si="203"/>
        <v>471218677.05</v>
      </c>
      <c r="AI597" s="9">
        <f t="shared" si="204"/>
        <v>389939183.95</v>
      </c>
      <c r="AJ597" s="12">
        <f t="shared" si="185"/>
        <v>2217692291.81</v>
      </c>
      <c r="AK597" s="16">
        <f t="shared" si="186"/>
        <v>0.243872217493272</v>
      </c>
      <c r="AL597" s="9">
        <f t="shared" si="187"/>
        <v>1389905949.18</v>
      </c>
      <c r="AM597" s="16">
        <f t="shared" si="188"/>
        <v>0.00435767069927474</v>
      </c>
      <c r="AN597" s="16">
        <f t="shared" si="189"/>
        <v>0.0744037437451978</v>
      </c>
      <c r="AO597" s="16">
        <f t="shared" si="190"/>
        <v>0.043182855092511</v>
      </c>
      <c r="AP597" s="16">
        <f t="shared" si="191"/>
        <v>0.0278587072884587</v>
      </c>
      <c r="AQ597" s="12">
        <f t="shared" si="192"/>
        <v>827786342.63</v>
      </c>
      <c r="AR597" s="12">
        <f t="shared" si="193"/>
        <v>607743866.98</v>
      </c>
      <c r="AS597" s="12">
        <f>AR597-VLOOKUP(A597,[1]选股结果!$A$2:$BJ$3005,48,FALSE)*0.08</f>
        <v>150044302.1672</v>
      </c>
      <c r="AT597" s="12">
        <f t="shared" si="194"/>
        <v>746506849.53</v>
      </c>
      <c r="AU597" s="12">
        <f t="shared" si="195"/>
        <v>689023360.08</v>
      </c>
      <c r="AV597" s="12">
        <f t="shared" si="196"/>
        <v>467659766.039999</v>
      </c>
      <c r="AW597" s="12">
        <f t="shared" si="197"/>
        <v>466687001.02</v>
      </c>
      <c r="AX597" s="12">
        <f t="shared" si="198"/>
        <v>-26818498.38</v>
      </c>
      <c r="AY597" s="21">
        <f t="shared" si="199"/>
        <v>8238230998.74</v>
      </c>
    </row>
    <row r="598" spans="1:51">
      <c r="A598" s="5" t="s">
        <v>1243</v>
      </c>
      <c r="B598" s="5" t="s">
        <v>1244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200"/>
        <v>9071674621.7</v>
      </c>
      <c r="AF598" s="9">
        <f t="shared" si="201"/>
        <v>9231559349.29</v>
      </c>
      <c r="AG598" s="9">
        <f t="shared" si="202"/>
        <v>-11791590.9600002</v>
      </c>
      <c r="AH598" s="9">
        <f t="shared" si="203"/>
        <v>-26445087.4600002</v>
      </c>
      <c r="AI598" s="9">
        <f t="shared" si="204"/>
        <v>-27332264.6000002</v>
      </c>
      <c r="AJ598" s="12">
        <f t="shared" si="185"/>
        <v>2041612413.82</v>
      </c>
      <c r="AK598" s="16">
        <f t="shared" si="186"/>
        <v>0.22505353189546</v>
      </c>
      <c r="AL598" s="9">
        <f t="shared" si="187"/>
        <v>1667480163.33</v>
      </c>
      <c r="AM598" s="16">
        <f t="shared" si="188"/>
        <v>0.00693258343057884</v>
      </c>
      <c r="AN598" s="16">
        <f t="shared" si="189"/>
        <v>0.0752573583445018</v>
      </c>
      <c r="AO598" s="16">
        <f t="shared" si="190"/>
        <v>0.0564572605894481</v>
      </c>
      <c r="AP598" s="16">
        <f t="shared" si="191"/>
        <v>0.0393766704799493</v>
      </c>
      <c r="AQ598" s="12">
        <f t="shared" si="192"/>
        <v>374132250.490001</v>
      </c>
      <c r="AR598" s="12">
        <f t="shared" si="193"/>
        <v>-213277418.719999</v>
      </c>
      <c r="AS598" s="12">
        <f>AR598-VLOOKUP(A598,[1]选股结果!$A$2:$BJ$3005,48,FALSE)*0.08</f>
        <v>-861731569.380799</v>
      </c>
      <c r="AT598" s="12">
        <f t="shared" si="194"/>
        <v>373245073.350001</v>
      </c>
      <c r="AU598" s="12">
        <f t="shared" si="195"/>
        <v>-212390241.579999</v>
      </c>
      <c r="AV598" s="12">
        <f t="shared" si="196"/>
        <v>-296570497.579999</v>
      </c>
      <c r="AW598" s="12">
        <f t="shared" si="197"/>
        <v>-11791590.9600002</v>
      </c>
      <c r="AX598" s="12">
        <f t="shared" si="198"/>
        <v>232169618.06</v>
      </c>
      <c r="AY598" s="21">
        <f t="shared" si="199"/>
        <v>8645036857.22</v>
      </c>
    </row>
    <row r="599" spans="1:51">
      <c r="A599" s="5" t="s">
        <v>1245</v>
      </c>
      <c r="B599" s="5" t="s">
        <v>1246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200"/>
        <v>9023244374.82</v>
      </c>
      <c r="AF599" s="9">
        <f t="shared" si="201"/>
        <v>8057712095.47</v>
      </c>
      <c r="AG599" s="9">
        <f t="shared" si="202"/>
        <v>1377257640.61</v>
      </c>
      <c r="AH599" s="9">
        <f t="shared" si="203"/>
        <v>1378344779.05</v>
      </c>
      <c r="AI599" s="9">
        <f t="shared" si="204"/>
        <v>1162756482.18</v>
      </c>
      <c r="AJ599" s="12">
        <f t="shared" si="185"/>
        <v>1597772024.89</v>
      </c>
      <c r="AK599" s="16">
        <f t="shared" si="186"/>
        <v>0.177072897343742</v>
      </c>
      <c r="AL599" s="9">
        <f t="shared" si="187"/>
        <v>277972101.7</v>
      </c>
      <c r="AM599" s="16">
        <f t="shared" si="188"/>
        <v>0.00717456468547561</v>
      </c>
      <c r="AN599" s="16">
        <f t="shared" si="189"/>
        <v>0.00274401168930925</v>
      </c>
      <c r="AO599" s="16">
        <f t="shared" si="190"/>
        <v>0.0183339228361861</v>
      </c>
      <c r="AP599" s="16">
        <f t="shared" si="191"/>
        <v>0.00238034518603276</v>
      </c>
      <c r="AQ599" s="12">
        <f t="shared" si="192"/>
        <v>1319799923.19</v>
      </c>
      <c r="AR599" s="12">
        <f t="shared" si="193"/>
        <v>748379521.669999</v>
      </c>
      <c r="AS599" s="12">
        <f>AR599-VLOOKUP(A599,[1]选股结果!$A$2:$BJ$3005,48,FALSE)*0.08</f>
        <v>-622133223.590801</v>
      </c>
      <c r="AT599" s="12">
        <f t="shared" si="194"/>
        <v>1104211626.32</v>
      </c>
      <c r="AU599" s="12">
        <f t="shared" si="195"/>
        <v>963967818.539999</v>
      </c>
      <c r="AV599" s="12">
        <f t="shared" si="196"/>
        <v>937387684.95</v>
      </c>
      <c r="AW599" s="12">
        <f t="shared" si="197"/>
        <v>1377257640.61</v>
      </c>
      <c r="AX599" s="12">
        <f t="shared" si="198"/>
        <v>7163794.68000001</v>
      </c>
      <c r="AY599" s="21">
        <f t="shared" si="199"/>
        <v>7701879990.82</v>
      </c>
    </row>
    <row r="600" spans="1:51">
      <c r="A600" s="5" t="s">
        <v>1247</v>
      </c>
      <c r="B600" s="5" t="s">
        <v>1248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200"/>
        <v>9016242378.96</v>
      </c>
      <c r="AF600" s="9">
        <f t="shared" si="201"/>
        <v>8705329602.31</v>
      </c>
      <c r="AG600" s="9">
        <f t="shared" si="202"/>
        <v>290136668.83</v>
      </c>
      <c r="AH600" s="9">
        <f t="shared" si="203"/>
        <v>286994618.41</v>
      </c>
      <c r="AI600" s="9">
        <f t="shared" si="204"/>
        <v>268662513.58</v>
      </c>
      <c r="AJ600" s="12">
        <f t="shared" si="185"/>
        <v>898460417.429999</v>
      </c>
      <c r="AK600" s="16">
        <f t="shared" si="186"/>
        <v>0.0996490976691816</v>
      </c>
      <c r="AL600" s="9">
        <f t="shared" si="187"/>
        <v>514365510.77</v>
      </c>
      <c r="AM600" s="16">
        <f t="shared" si="188"/>
        <v>0.00115688410444032</v>
      </c>
      <c r="AN600" s="16">
        <f t="shared" si="189"/>
        <v>0.00490934446408546</v>
      </c>
      <c r="AO600" s="16">
        <f t="shared" si="190"/>
        <v>0.0198670835977084</v>
      </c>
      <c r="AP600" s="16">
        <f t="shared" si="191"/>
        <v>0.0281197653660731</v>
      </c>
      <c r="AQ600" s="12">
        <f t="shared" si="192"/>
        <v>384094906.659999</v>
      </c>
      <c r="AR600" s="12">
        <f t="shared" si="193"/>
        <v>265570809.409999</v>
      </c>
      <c r="AS600" s="12">
        <f>AR600-VLOOKUP(A600,[1]选股结果!$A$2:$BJ$3005,48,FALSE)*0.08</f>
        <v>47301733.313199</v>
      </c>
      <c r="AT600" s="12">
        <f t="shared" si="194"/>
        <v>365762801.829999</v>
      </c>
      <c r="AU600" s="12">
        <f t="shared" si="195"/>
        <v>283902914.239999</v>
      </c>
      <c r="AV600" s="12">
        <f t="shared" si="196"/>
        <v>323370535.229999</v>
      </c>
      <c r="AW600" s="12">
        <f t="shared" si="197"/>
        <v>290136668.83</v>
      </c>
      <c r="AX600" s="12">
        <f t="shared" si="198"/>
        <v>319299.73</v>
      </c>
      <c r="AY600" s="21">
        <f t="shared" si="199"/>
        <v>8605137609.89</v>
      </c>
    </row>
    <row r="601" spans="1:51">
      <c r="A601" s="5" t="s">
        <v>1249</v>
      </c>
      <c r="B601" s="5" t="s">
        <v>1250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200"/>
        <v>9012520782.14</v>
      </c>
      <c r="AF601" s="9">
        <f t="shared" si="201"/>
        <v>6542543218.3</v>
      </c>
      <c r="AG601" s="9">
        <f t="shared" si="202"/>
        <v>2596060827.69</v>
      </c>
      <c r="AH601" s="9">
        <f t="shared" si="203"/>
        <v>2281345539.14</v>
      </c>
      <c r="AI601" s="9">
        <f t="shared" si="204"/>
        <v>1820126379.93</v>
      </c>
      <c r="AJ601" s="12">
        <f t="shared" si="185"/>
        <v>3488261253.83</v>
      </c>
      <c r="AK601" s="16">
        <f t="shared" si="186"/>
        <v>0.38704612595653</v>
      </c>
      <c r="AL601" s="9">
        <f t="shared" si="187"/>
        <v>1405520450.07</v>
      </c>
      <c r="AM601" s="16">
        <f t="shared" si="188"/>
        <v>0.00680065381945745</v>
      </c>
      <c r="AN601" s="16">
        <f t="shared" si="189"/>
        <v>0.0442585379820103</v>
      </c>
      <c r="AO601" s="16">
        <f t="shared" si="190"/>
        <v>0.0362864018586315</v>
      </c>
      <c r="AP601" s="16">
        <f t="shared" si="191"/>
        <v>0.0334344799500646</v>
      </c>
      <c r="AQ601" s="12">
        <f t="shared" si="192"/>
        <v>2082740803.76</v>
      </c>
      <c r="AR601" s="12">
        <f t="shared" si="193"/>
        <v>1691770878.04</v>
      </c>
      <c r="AS601" s="12">
        <f>AR601-VLOOKUP(A601,[1]选股结果!$A$2:$BJ$3005,48,FALSE)*0.08</f>
        <v>879752603.28</v>
      </c>
      <c r="AT601" s="12">
        <f t="shared" si="194"/>
        <v>1621521644.55</v>
      </c>
      <c r="AU601" s="12">
        <f t="shared" si="195"/>
        <v>2152990037.25</v>
      </c>
      <c r="AV601" s="12">
        <f t="shared" si="196"/>
        <v>2369521978.76</v>
      </c>
      <c r="AW601" s="12">
        <f t="shared" si="197"/>
        <v>2596060827.69</v>
      </c>
      <c r="AX601" s="12">
        <f t="shared" si="198"/>
        <v>129581919.79</v>
      </c>
      <c r="AY601" s="21">
        <f t="shared" si="199"/>
        <v>6612792451.79</v>
      </c>
    </row>
    <row r="602" spans="1:51">
      <c r="A602" s="5" t="s">
        <v>1251</v>
      </c>
      <c r="B602" s="5" t="s">
        <v>1252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200"/>
        <v>9007652449.82</v>
      </c>
      <c r="AF602" s="9">
        <f t="shared" si="201"/>
        <v>8164272365.86</v>
      </c>
      <c r="AG602" s="9">
        <f t="shared" si="202"/>
        <v>884239878.779999</v>
      </c>
      <c r="AH602" s="9">
        <f t="shared" si="203"/>
        <v>867179887.139999</v>
      </c>
      <c r="AI602" s="9">
        <f t="shared" si="204"/>
        <v>780523060.019999</v>
      </c>
      <c r="AJ602" s="12">
        <f t="shared" si="185"/>
        <v>1747318002.02</v>
      </c>
      <c r="AK602" s="16">
        <f t="shared" si="186"/>
        <v>0.193981507585244</v>
      </c>
      <c r="AL602" s="9">
        <f t="shared" si="187"/>
        <v>935274460.11</v>
      </c>
      <c r="AM602" s="16">
        <f t="shared" si="188"/>
        <v>0.00297530070340753</v>
      </c>
      <c r="AN602" s="16">
        <f t="shared" si="189"/>
        <v>0.0156446586727284</v>
      </c>
      <c r="AO602" s="16">
        <f t="shared" si="190"/>
        <v>0.0321243635400012</v>
      </c>
      <c r="AP602" s="16">
        <f t="shared" si="191"/>
        <v>0.0510392423498963</v>
      </c>
      <c r="AQ602" s="12">
        <f t="shared" si="192"/>
        <v>812043541.909999</v>
      </c>
      <c r="AR602" s="12">
        <f t="shared" si="193"/>
        <v>738279777.75</v>
      </c>
      <c r="AS602" s="12">
        <f>AR602-VLOOKUP(A602,[1]选股结果!$A$2:$BJ$3005,48,FALSE)*0.08</f>
        <v>219376724.1636</v>
      </c>
      <c r="AT602" s="12">
        <f t="shared" si="194"/>
        <v>725386714.789999</v>
      </c>
      <c r="AU602" s="12">
        <f t="shared" si="195"/>
        <v>824936604.87</v>
      </c>
      <c r="AV602" s="12">
        <f t="shared" si="196"/>
        <v>780168576.669999</v>
      </c>
      <c r="AW602" s="12">
        <f t="shared" si="197"/>
        <v>884239878.779999</v>
      </c>
      <c r="AX602" s="12">
        <f t="shared" si="198"/>
        <v>52511288.47</v>
      </c>
      <c r="AY602" s="21">
        <f t="shared" si="199"/>
        <v>8177165428.82</v>
      </c>
    </row>
    <row r="603" spans="1:51">
      <c r="A603" s="5" t="s">
        <v>1253</v>
      </c>
      <c r="B603" s="5" t="s">
        <v>1254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200"/>
        <v>9003418747.89</v>
      </c>
      <c r="AF603" s="9">
        <f t="shared" si="201"/>
        <v>53984371.06</v>
      </c>
      <c r="AG603" s="9">
        <f t="shared" si="202"/>
        <v>10794950656.12</v>
      </c>
      <c r="AH603" s="9">
        <f t="shared" si="203"/>
        <v>10794716414.83</v>
      </c>
      <c r="AI603" s="9">
        <f t="shared" si="204"/>
        <v>10138269269.44</v>
      </c>
      <c r="AJ603" s="12">
        <f t="shared" si="185"/>
        <v>9003418747.89</v>
      </c>
      <c r="AK603" s="16">
        <f t="shared" si="186"/>
        <v>1</v>
      </c>
      <c r="AL603" s="9">
        <f t="shared" si="187"/>
        <v>54218612.35</v>
      </c>
      <c r="AM603" s="16">
        <f t="shared" si="188"/>
        <v>0.00599598581068458</v>
      </c>
      <c r="AN603" s="16">
        <f t="shared" si="189"/>
        <v>0</v>
      </c>
      <c r="AO603" s="16">
        <f t="shared" si="190"/>
        <v>0</v>
      </c>
      <c r="AP603" s="16">
        <f t="shared" si="191"/>
        <v>0</v>
      </c>
      <c r="AQ603" s="12">
        <f t="shared" si="192"/>
        <v>8949200135.54</v>
      </c>
      <c r="AR603" s="12">
        <f t="shared" si="193"/>
        <v>8292752990.15</v>
      </c>
      <c r="AS603" s="12">
        <f>AR603-VLOOKUP(A603,[1]选股结果!$A$2:$BJ$3005,48,FALSE)*0.08</f>
        <v>5480953907.4196</v>
      </c>
      <c r="AT603" s="12">
        <f t="shared" si="194"/>
        <v>8292752990.15</v>
      </c>
      <c r="AU603" s="12">
        <f t="shared" si="195"/>
        <v>8949200135.54</v>
      </c>
      <c r="AV603" s="12">
        <f t="shared" si="196"/>
        <v>9014383529.66</v>
      </c>
      <c r="AW603" s="12">
        <f t="shared" si="197"/>
        <v>10794950656.12</v>
      </c>
      <c r="AX603" s="12">
        <f t="shared" si="198"/>
        <v>1630962173.09</v>
      </c>
      <c r="AY603" s="21">
        <f t="shared" si="199"/>
        <v>53984371.06</v>
      </c>
    </row>
    <row r="604" spans="1:51">
      <c r="A604" s="5" t="s">
        <v>1255</v>
      </c>
      <c r="B604" s="5" t="s">
        <v>1256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200"/>
        <v>8996121648.97</v>
      </c>
      <c r="AF604" s="9">
        <f t="shared" si="201"/>
        <v>8997367548.51</v>
      </c>
      <c r="AG604" s="9">
        <f t="shared" si="202"/>
        <v>31568066.450001</v>
      </c>
      <c r="AH604" s="9">
        <f t="shared" si="203"/>
        <v>55134234.250001</v>
      </c>
      <c r="AI604" s="9">
        <f t="shared" si="204"/>
        <v>31659056.920001</v>
      </c>
      <c r="AJ604" s="12">
        <f t="shared" si="185"/>
        <v>736217035.809999</v>
      </c>
      <c r="AK604" s="16">
        <f t="shared" si="186"/>
        <v>0.0818371587821172</v>
      </c>
      <c r="AL604" s="9">
        <f t="shared" si="187"/>
        <v>712482432.25</v>
      </c>
      <c r="AM604" s="16">
        <f t="shared" si="188"/>
        <v>0.00161688992296646</v>
      </c>
      <c r="AN604" s="16">
        <f t="shared" si="189"/>
        <v>0.0387609781521711</v>
      </c>
      <c r="AO604" s="16">
        <f t="shared" si="190"/>
        <v>0.0166718446595453</v>
      </c>
      <c r="AP604" s="16">
        <f t="shared" si="191"/>
        <v>0.0244161597987227</v>
      </c>
      <c r="AQ604" s="12">
        <f t="shared" si="192"/>
        <v>23734603.5599995</v>
      </c>
      <c r="AR604" s="12">
        <f t="shared" si="193"/>
        <v>-4326609.57000053</v>
      </c>
      <c r="AS604" s="12">
        <f>AR604-VLOOKUP(A604,[1]选股结果!$A$2:$BJ$3005,48,FALSE)*0.08</f>
        <v>-366418759.602001</v>
      </c>
      <c r="AT604" s="12">
        <f t="shared" si="194"/>
        <v>259426.229999468</v>
      </c>
      <c r="AU604" s="12">
        <f t="shared" si="195"/>
        <v>19148567.7599995</v>
      </c>
      <c r="AV604" s="12">
        <f t="shared" si="196"/>
        <v>20380606.4399994</v>
      </c>
      <c r="AW604" s="12">
        <f t="shared" si="197"/>
        <v>31568066.450001</v>
      </c>
      <c r="AX604" s="12">
        <f t="shared" si="198"/>
        <v>-12506397.47</v>
      </c>
      <c r="AY604" s="21">
        <f t="shared" si="199"/>
        <v>8992781512.71</v>
      </c>
    </row>
    <row r="605" spans="1:51">
      <c r="A605" s="5" t="s">
        <v>1257</v>
      </c>
      <c r="B605" s="5" t="s">
        <v>1258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200"/>
        <v>8989312427.01</v>
      </c>
      <c r="AF605" s="9">
        <f t="shared" si="201"/>
        <v>9837704607.07</v>
      </c>
      <c r="AG605" s="9">
        <f t="shared" si="202"/>
        <v>2277950522.34</v>
      </c>
      <c r="AH605" s="9">
        <f t="shared" si="203"/>
        <v>2323244657.19</v>
      </c>
      <c r="AI605" s="9">
        <f t="shared" si="204"/>
        <v>2010378709.37</v>
      </c>
      <c r="AJ605" s="12">
        <f t="shared" si="185"/>
        <v>1847976811.53</v>
      </c>
      <c r="AK605" s="16">
        <f t="shared" si="186"/>
        <v>0.205574878672302</v>
      </c>
      <c r="AL605" s="9">
        <f t="shared" si="187"/>
        <v>1089544607.95</v>
      </c>
      <c r="AM605" s="16">
        <f t="shared" si="188"/>
        <v>0.0517511652684582</v>
      </c>
      <c r="AN605" s="16">
        <f t="shared" si="189"/>
        <v>0.0312827436095171</v>
      </c>
      <c r="AO605" s="16">
        <f t="shared" si="190"/>
        <v>0.04320688960181</v>
      </c>
      <c r="AP605" s="16">
        <f t="shared" si="191"/>
        <v>0</v>
      </c>
      <c r="AQ605" s="12">
        <f t="shared" si="192"/>
        <v>758432203.580001</v>
      </c>
      <c r="AR605" s="12">
        <f t="shared" si="193"/>
        <v>-1115984757.26</v>
      </c>
      <c r="AS605" s="12">
        <f>AR605-VLOOKUP(A605,[1]选股结果!$A$2:$BJ$3005,48,FALSE)*0.08</f>
        <v>-4314147129.5344</v>
      </c>
      <c r="AT605" s="12">
        <f t="shared" si="194"/>
        <v>445566255.760001</v>
      </c>
      <c r="AU605" s="12">
        <f t="shared" si="195"/>
        <v>-803118809.439999</v>
      </c>
      <c r="AV605" s="12">
        <f t="shared" si="196"/>
        <v>-830546030.759999</v>
      </c>
      <c r="AW605" s="12">
        <f t="shared" si="197"/>
        <v>2277950522.34</v>
      </c>
      <c r="AX605" s="12">
        <f t="shared" si="198"/>
        <v>674337096.76</v>
      </c>
      <c r="AY605" s="21">
        <f t="shared" si="199"/>
        <v>8276153594.05</v>
      </c>
    </row>
    <row r="606" spans="1:51">
      <c r="A606" s="5" t="s">
        <v>1259</v>
      </c>
      <c r="B606" s="5" t="s">
        <v>1260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200"/>
        <v>8961838865.37</v>
      </c>
      <c r="AF606" s="9">
        <f t="shared" si="201"/>
        <v>7582086658.54</v>
      </c>
      <c r="AG606" s="9">
        <f t="shared" si="202"/>
        <v>1371083944.87</v>
      </c>
      <c r="AH606" s="9">
        <f t="shared" si="203"/>
        <v>1367910361.73</v>
      </c>
      <c r="AI606" s="9">
        <f t="shared" si="204"/>
        <v>1070592588.6</v>
      </c>
      <c r="AJ606" s="12">
        <f t="shared" ref="AJ606:AJ669" si="205">C606-G606</f>
        <v>2269349391.24</v>
      </c>
      <c r="AK606" s="16">
        <f t="shared" ref="AK606:AK669" si="206">AJ606/C606</f>
        <v>0.253223632485643</v>
      </c>
      <c r="AL606" s="9">
        <f t="shared" ref="AL606:AL669" si="207">O606+P606+Q606+R606+Y606-AB606+AC606</f>
        <v>840708322.08</v>
      </c>
      <c r="AM606" s="16">
        <f t="shared" ref="AM606:AM669" si="208">O606/C606</f>
        <v>0.00663657847607869</v>
      </c>
      <c r="AN606" s="16">
        <f t="shared" ref="AN606:AN669" si="209">P606/C606</f>
        <v>0.00896630655238661</v>
      </c>
      <c r="AO606" s="16">
        <f t="shared" ref="AO606:AO669" si="210">Q606/C606</f>
        <v>0.0506280840747149</v>
      </c>
      <c r="AP606" s="16">
        <f t="shared" ref="AP606:AP669" si="211">R606/C606</f>
        <v>0.0265903079501711</v>
      </c>
      <c r="AQ606" s="12">
        <f t="shared" ref="AQ606:AQ669" si="212">C606-G606-AL606</f>
        <v>1428641069.16</v>
      </c>
      <c r="AR606" s="12">
        <f t="shared" ref="AR606:AR669" si="213">AQ606-S606-AD606</f>
        <v>1073575439.85</v>
      </c>
      <c r="AS606" s="12">
        <f>AR606-VLOOKUP(A606,[1]选股结果!$A$2:$BJ$3005,48,FALSE)*0.08</f>
        <v>499495891.8332</v>
      </c>
      <c r="AT606" s="12">
        <f t="shared" si="194"/>
        <v>1131323296.03</v>
      </c>
      <c r="AU606" s="12">
        <f t="shared" si="195"/>
        <v>1370893212.98</v>
      </c>
      <c r="AV606" s="12">
        <f t="shared" si="196"/>
        <v>1357558886.15</v>
      </c>
      <c r="AW606" s="12">
        <f t="shared" si="197"/>
        <v>1371083944.87</v>
      </c>
      <c r="AX606" s="12">
        <f t="shared" si="198"/>
        <v>2139915.09</v>
      </c>
      <c r="AY606" s="21">
        <f t="shared" si="199"/>
        <v>7524338802.36</v>
      </c>
    </row>
    <row r="607" spans="1:51">
      <c r="A607" s="5" t="s">
        <v>1261</v>
      </c>
      <c r="B607" s="5" t="s">
        <v>1262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200"/>
        <v>8946411147.22</v>
      </c>
      <c r="AF607" s="9">
        <f t="shared" si="201"/>
        <v>8358428512.37</v>
      </c>
      <c r="AG607" s="9">
        <f t="shared" si="202"/>
        <v>551091595.439999</v>
      </c>
      <c r="AH607" s="9">
        <f t="shared" si="203"/>
        <v>557077084.359999</v>
      </c>
      <c r="AI607" s="9">
        <f t="shared" si="204"/>
        <v>367263258.069999</v>
      </c>
      <c r="AJ607" s="12">
        <f t="shared" si="205"/>
        <v>2604783945.59</v>
      </c>
      <c r="AK607" s="16">
        <f t="shared" si="206"/>
        <v>0.291154061972594</v>
      </c>
      <c r="AL607" s="9">
        <f t="shared" si="207"/>
        <v>1789396266.83</v>
      </c>
      <c r="AM607" s="16">
        <f t="shared" si="208"/>
        <v>0.00794755969292717</v>
      </c>
      <c r="AN607" s="16">
        <f t="shared" si="209"/>
        <v>0.093218878572236</v>
      </c>
      <c r="AO607" s="16">
        <f t="shared" si="210"/>
        <v>0.096557215915393</v>
      </c>
      <c r="AP607" s="16">
        <f t="shared" si="211"/>
        <v>0.00292863658609538</v>
      </c>
      <c r="AQ607" s="12">
        <f t="shared" si="212"/>
        <v>815387678.759999</v>
      </c>
      <c r="AR607" s="12">
        <f t="shared" si="213"/>
        <v>403890432.559999</v>
      </c>
      <c r="AS607" s="12">
        <f>AR607-VLOOKUP(A607,[1]选股结果!$A$2:$BJ$3005,48,FALSE)*0.08</f>
        <v>-464680012.900801</v>
      </c>
      <c r="AT607" s="12">
        <f t="shared" si="194"/>
        <v>625573852.469999</v>
      </c>
      <c r="AU607" s="12">
        <f t="shared" si="195"/>
        <v>593704258.849999</v>
      </c>
      <c r="AV607" s="12">
        <f t="shared" si="196"/>
        <v>558275493.059999</v>
      </c>
      <c r="AW607" s="12">
        <f t="shared" si="197"/>
        <v>551091595.439999</v>
      </c>
      <c r="AX607" s="12">
        <f t="shared" si="198"/>
        <v>26037152.13</v>
      </c>
      <c r="AY607" s="21">
        <f t="shared" si="199"/>
        <v>8136745092.46</v>
      </c>
    </row>
    <row r="608" spans="1:51">
      <c r="A608" s="5" t="s">
        <v>1263</v>
      </c>
      <c r="B608" s="5" t="s">
        <v>1264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200"/>
        <v>8945085118.2</v>
      </c>
      <c r="AF608" s="9">
        <f t="shared" si="201"/>
        <v>8792975250.71</v>
      </c>
      <c r="AG608" s="9">
        <f t="shared" si="202"/>
        <v>338267580.260002</v>
      </c>
      <c r="AH608" s="9">
        <f t="shared" si="203"/>
        <v>365494949.340002</v>
      </c>
      <c r="AI608" s="9">
        <f t="shared" si="204"/>
        <v>273649763.790002</v>
      </c>
      <c r="AJ608" s="12">
        <f t="shared" si="205"/>
        <v>545130861.200001</v>
      </c>
      <c r="AK608" s="16">
        <f t="shared" si="206"/>
        <v>0.0609419423064916</v>
      </c>
      <c r="AL608" s="9">
        <f t="shared" si="207"/>
        <v>112385903.66</v>
      </c>
      <c r="AM608" s="16">
        <f t="shared" si="208"/>
        <v>0.00718189629400949</v>
      </c>
      <c r="AN608" s="16">
        <f t="shared" si="209"/>
        <v>0</v>
      </c>
      <c r="AO608" s="16">
        <f t="shared" si="210"/>
        <v>0.00838396609411931</v>
      </c>
      <c r="AP608" s="16">
        <f t="shared" si="211"/>
        <v>4.29936881447349e-5</v>
      </c>
      <c r="AQ608" s="12">
        <f t="shared" si="212"/>
        <v>432744957.540001</v>
      </c>
      <c r="AR608" s="12">
        <f t="shared" si="213"/>
        <v>87501324.4800008</v>
      </c>
      <c r="AS608" s="12">
        <f>AR608-VLOOKUP(A608,[1]选股结果!$A$2:$BJ$3005,48,FALSE)*0.08</f>
        <v>-595943254.907999</v>
      </c>
      <c r="AT608" s="12">
        <f t="shared" si="194"/>
        <v>340899771.990001</v>
      </c>
      <c r="AU608" s="12">
        <f t="shared" si="195"/>
        <v>179346510.030001</v>
      </c>
      <c r="AV608" s="12">
        <f t="shared" si="196"/>
        <v>166764537.090001</v>
      </c>
      <c r="AW608" s="12">
        <f t="shared" si="197"/>
        <v>338267580.260002</v>
      </c>
      <c r="AX608" s="12">
        <f t="shared" si="198"/>
        <v>-4892566.46000001</v>
      </c>
      <c r="AY608" s="21">
        <f t="shared" si="199"/>
        <v>8539576803.2</v>
      </c>
    </row>
    <row r="609" spans="1:51">
      <c r="A609" s="5" t="s">
        <v>1265</v>
      </c>
      <c r="B609" s="5" t="s">
        <v>1266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200"/>
        <v>8929655522.64</v>
      </c>
      <c r="AF609" s="9">
        <f t="shared" si="201"/>
        <v>7394791321.39</v>
      </c>
      <c r="AG609" s="9">
        <f t="shared" si="202"/>
        <v>1479529234.02</v>
      </c>
      <c r="AH609" s="9">
        <f t="shared" si="203"/>
        <v>1477344106.73</v>
      </c>
      <c r="AI609" s="9">
        <f t="shared" si="204"/>
        <v>1322635057.89</v>
      </c>
      <c r="AJ609" s="12">
        <f t="shared" si="205"/>
        <v>2045574290.46</v>
      </c>
      <c r="AK609" s="16">
        <f t="shared" si="206"/>
        <v>0.229076506397554</v>
      </c>
      <c r="AL609" s="9">
        <f t="shared" si="207"/>
        <v>558716132.46</v>
      </c>
      <c r="AM609" s="16">
        <f t="shared" si="208"/>
        <v>0.00265863507498229</v>
      </c>
      <c r="AN609" s="16">
        <f t="shared" si="209"/>
        <v>0.0127851016929539</v>
      </c>
      <c r="AO609" s="16">
        <f t="shared" si="210"/>
        <v>0.012325749167025</v>
      </c>
      <c r="AP609" s="16">
        <f t="shared" si="211"/>
        <v>0.0345065197362622</v>
      </c>
      <c r="AQ609" s="12">
        <f t="shared" si="212"/>
        <v>1486858158</v>
      </c>
      <c r="AR609" s="12">
        <f t="shared" si="213"/>
        <v>1377542297.92</v>
      </c>
      <c r="AS609" s="12">
        <f>AR609-VLOOKUP(A609,[1]选股结果!$A$2:$BJ$3005,48,FALSE)*0.08</f>
        <v>472295216.4592</v>
      </c>
      <c r="AT609" s="12">
        <f t="shared" si="194"/>
        <v>1332149109.16</v>
      </c>
      <c r="AU609" s="12">
        <f t="shared" si="195"/>
        <v>1532251346.76</v>
      </c>
      <c r="AV609" s="12">
        <f t="shared" si="196"/>
        <v>1408917572.35</v>
      </c>
      <c r="AW609" s="12">
        <f t="shared" si="197"/>
        <v>1479529234.02</v>
      </c>
      <c r="AX609" s="12">
        <f t="shared" si="198"/>
        <v>17051299.53</v>
      </c>
      <c r="AY609" s="21">
        <f t="shared" si="199"/>
        <v>7440184510.15</v>
      </c>
    </row>
    <row r="610" spans="1:51">
      <c r="A610" s="5" t="s">
        <v>1267</v>
      </c>
      <c r="B610" s="5" t="s">
        <v>1268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200"/>
        <v>8867081257.36</v>
      </c>
      <c r="AF610" s="9">
        <f t="shared" si="201"/>
        <v>7735583172.11</v>
      </c>
      <c r="AG610" s="9">
        <f t="shared" si="202"/>
        <v>1105419788.48</v>
      </c>
      <c r="AH610" s="9">
        <f t="shared" si="203"/>
        <v>1107690996.97</v>
      </c>
      <c r="AI610" s="9">
        <f t="shared" si="204"/>
        <v>959034431.38</v>
      </c>
      <c r="AJ610" s="12">
        <f t="shared" si="205"/>
        <v>2266543531.15</v>
      </c>
      <c r="AK610" s="16">
        <f t="shared" si="206"/>
        <v>0.255613258226171</v>
      </c>
      <c r="AL610" s="9">
        <f t="shared" si="207"/>
        <v>1040887344.16</v>
      </c>
      <c r="AM610" s="16">
        <f t="shared" si="208"/>
        <v>0.00494557964985384</v>
      </c>
      <c r="AN610" s="16">
        <f t="shared" si="209"/>
        <v>0.00869916988591642</v>
      </c>
      <c r="AO610" s="16">
        <f t="shared" si="210"/>
        <v>0.0462956298950417</v>
      </c>
      <c r="AP610" s="16">
        <f t="shared" si="211"/>
        <v>0.0563832265363554</v>
      </c>
      <c r="AQ610" s="12">
        <f t="shared" si="212"/>
        <v>1225656186.99</v>
      </c>
      <c r="AR610" s="12">
        <f t="shared" si="213"/>
        <v>973405041.760001</v>
      </c>
      <c r="AS610" s="12">
        <f>AR610-VLOOKUP(A610,[1]选股结果!$A$2:$BJ$3005,48,FALSE)*0.08</f>
        <v>205123977.030401</v>
      </c>
      <c r="AT610" s="12">
        <f t="shared" si="194"/>
        <v>1076999621.4</v>
      </c>
      <c r="AU610" s="12">
        <f t="shared" si="195"/>
        <v>1122061607.35</v>
      </c>
      <c r="AV610" s="12">
        <f t="shared" si="196"/>
        <v>1073326204.44</v>
      </c>
      <c r="AW610" s="12">
        <f t="shared" si="197"/>
        <v>1105419788.48</v>
      </c>
      <c r="AX610" s="12">
        <f t="shared" si="198"/>
        <v>-49990.2000000002</v>
      </c>
      <c r="AY610" s="21">
        <f t="shared" si="199"/>
        <v>7631988592.47</v>
      </c>
    </row>
    <row r="611" spans="1:51">
      <c r="A611" s="5" t="s">
        <v>1269</v>
      </c>
      <c r="B611" s="5" t="s">
        <v>1270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200"/>
        <v>8856889368.67</v>
      </c>
      <c r="AF611" s="9">
        <f t="shared" si="201"/>
        <v>7942050043.33</v>
      </c>
      <c r="AG611" s="9">
        <f t="shared" si="202"/>
        <v>964345113.829999</v>
      </c>
      <c r="AH611" s="9">
        <f t="shared" si="203"/>
        <v>1027499162.74</v>
      </c>
      <c r="AI611" s="9">
        <f t="shared" si="204"/>
        <v>882817610.429999</v>
      </c>
      <c r="AJ611" s="12">
        <f t="shared" si="205"/>
        <v>2292221556.03</v>
      </c>
      <c r="AK611" s="16">
        <f t="shared" si="206"/>
        <v>0.258806614897823</v>
      </c>
      <c r="AL611" s="9">
        <f t="shared" si="207"/>
        <v>111688155.25</v>
      </c>
      <c r="AM611" s="16">
        <f t="shared" si="208"/>
        <v>0.00967969556820534</v>
      </c>
      <c r="AN611" s="16">
        <f t="shared" si="209"/>
        <v>0</v>
      </c>
      <c r="AO611" s="16">
        <f t="shared" si="210"/>
        <v>0.0095253066565817</v>
      </c>
      <c r="AP611" s="16">
        <f t="shared" si="211"/>
        <v>0.000535811607491336</v>
      </c>
      <c r="AQ611" s="12">
        <f t="shared" si="212"/>
        <v>2180533400.78</v>
      </c>
      <c r="AR611" s="12">
        <f t="shared" si="213"/>
        <v>833311821.94</v>
      </c>
      <c r="AS611" s="12">
        <f>AR611-VLOOKUP(A611,[1]选股结果!$A$2:$BJ$3005,48,FALSE)*0.08</f>
        <v>-21342770.5072</v>
      </c>
      <c r="AT611" s="12">
        <f t="shared" si="194"/>
        <v>2035851848.47</v>
      </c>
      <c r="AU611" s="12">
        <f t="shared" si="195"/>
        <v>977993374.25</v>
      </c>
      <c r="AV611" s="12">
        <f t="shared" si="196"/>
        <v>915943769.76</v>
      </c>
      <c r="AW611" s="12">
        <f t="shared" si="197"/>
        <v>964345113.829999</v>
      </c>
      <c r="AX611" s="12">
        <f t="shared" si="198"/>
        <v>585900</v>
      </c>
      <c r="AY611" s="21">
        <f t="shared" si="199"/>
        <v>6739510016.8</v>
      </c>
    </row>
    <row r="612" spans="1:51">
      <c r="A612" s="5" t="s">
        <v>1271</v>
      </c>
      <c r="B612" s="5" t="s">
        <v>1272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200"/>
        <v>8845379954.25</v>
      </c>
      <c r="AF612" s="9">
        <f t="shared" si="201"/>
        <v>8528116129.66</v>
      </c>
      <c r="AG612" s="9">
        <f t="shared" si="202"/>
        <v>309222562.89</v>
      </c>
      <c r="AH612" s="9">
        <f t="shared" si="203"/>
        <v>310739926.8</v>
      </c>
      <c r="AI612" s="9">
        <f t="shared" si="204"/>
        <v>305750540.77</v>
      </c>
      <c r="AJ612" s="12">
        <f t="shared" si="205"/>
        <v>430432754.84</v>
      </c>
      <c r="AK612" s="16">
        <f t="shared" si="206"/>
        <v>0.0486618728721978</v>
      </c>
      <c r="AL612" s="9">
        <f t="shared" si="207"/>
        <v>104027795.56</v>
      </c>
      <c r="AM612" s="16">
        <f t="shared" si="208"/>
        <v>0.000631541487069298</v>
      </c>
      <c r="AN612" s="16">
        <f t="shared" si="209"/>
        <v>0.00727467518781741</v>
      </c>
      <c r="AO612" s="16">
        <f t="shared" si="210"/>
        <v>0.00417647153441385</v>
      </c>
      <c r="AP612" s="16">
        <f t="shared" si="211"/>
        <v>0</v>
      </c>
      <c r="AQ612" s="12">
        <f t="shared" si="212"/>
        <v>326404959.28</v>
      </c>
      <c r="AR612" s="12">
        <f t="shared" si="213"/>
        <v>315122611.08</v>
      </c>
      <c r="AS612" s="12">
        <f>AR612-VLOOKUP(A612,[1]选股结果!$A$2:$BJ$3005,48,FALSE)*0.08</f>
        <v>115425662.8168</v>
      </c>
      <c r="AT612" s="12">
        <f t="shared" si="194"/>
        <v>321415573.25</v>
      </c>
      <c r="AU612" s="12">
        <f t="shared" si="195"/>
        <v>320111997.11</v>
      </c>
      <c r="AV612" s="12">
        <f t="shared" si="196"/>
        <v>313226260.61</v>
      </c>
      <c r="AW612" s="12">
        <f t="shared" si="197"/>
        <v>309222562.89</v>
      </c>
      <c r="AX612" s="12">
        <f t="shared" si="198"/>
        <v>-4028664.76</v>
      </c>
      <c r="AY612" s="21">
        <f t="shared" si="199"/>
        <v>8521823167.49</v>
      </c>
    </row>
    <row r="613" spans="1:51">
      <c r="A613" s="5" t="s">
        <v>1273</v>
      </c>
      <c r="B613" s="5" t="s">
        <v>1274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200"/>
        <v>8835642006.12</v>
      </c>
      <c r="AF613" s="9">
        <f t="shared" si="201"/>
        <v>7282492774.54</v>
      </c>
      <c r="AG613" s="9">
        <f t="shared" si="202"/>
        <v>1750925381.16</v>
      </c>
      <c r="AH613" s="9">
        <f t="shared" si="203"/>
        <v>1757617068.1</v>
      </c>
      <c r="AI613" s="9">
        <f t="shared" si="204"/>
        <v>1745881385.04</v>
      </c>
      <c r="AJ613" s="12">
        <f t="shared" si="205"/>
        <v>3502664046.87</v>
      </c>
      <c r="AK613" s="16">
        <f t="shared" si="206"/>
        <v>0.396424396149582</v>
      </c>
      <c r="AL613" s="9">
        <f t="shared" si="207"/>
        <v>2360214577.23</v>
      </c>
      <c r="AM613" s="16">
        <f t="shared" si="208"/>
        <v>0.00705197454320149</v>
      </c>
      <c r="AN613" s="16">
        <f t="shared" si="209"/>
        <v>0.118513460010568</v>
      </c>
      <c r="AO613" s="16">
        <f t="shared" si="210"/>
        <v>0.117263301247645</v>
      </c>
      <c r="AP613" s="16">
        <f t="shared" si="211"/>
        <v>0.00299411103366072</v>
      </c>
      <c r="AQ613" s="12">
        <f t="shared" si="212"/>
        <v>1142449469.64</v>
      </c>
      <c r="AR613" s="12">
        <f t="shared" si="213"/>
        <v>1353201642.85</v>
      </c>
      <c r="AS613" s="12">
        <f>AR613-VLOOKUP(A613,[1]选股结果!$A$2:$BJ$3005,48,FALSE)*0.08</f>
        <v>116577053.4628</v>
      </c>
      <c r="AT613" s="12">
        <f t="shared" si="194"/>
        <v>1130713786.58</v>
      </c>
      <c r="AU613" s="12">
        <f t="shared" si="195"/>
        <v>1364937325.91</v>
      </c>
      <c r="AV613" s="12">
        <f t="shared" si="196"/>
        <v>1082470615.2</v>
      </c>
      <c r="AW613" s="12">
        <f t="shared" si="197"/>
        <v>1750925381.16</v>
      </c>
      <c r="AX613" s="12">
        <f t="shared" si="198"/>
        <v>431241834.78</v>
      </c>
      <c r="AY613" s="21">
        <f t="shared" si="199"/>
        <v>7504980630.81</v>
      </c>
    </row>
    <row r="614" spans="1:51">
      <c r="A614" s="5" t="s">
        <v>1275</v>
      </c>
      <c r="B614" s="5" t="s">
        <v>1276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200"/>
        <v>8811115757.72</v>
      </c>
      <c r="AF614" s="9">
        <f t="shared" si="201"/>
        <v>6784753150.31</v>
      </c>
      <c r="AG614" s="9">
        <f t="shared" si="202"/>
        <v>1788443440.4</v>
      </c>
      <c r="AH614" s="9">
        <f t="shared" si="203"/>
        <v>1715704129.42</v>
      </c>
      <c r="AI614" s="9">
        <f t="shared" si="204"/>
        <v>1172316867.23</v>
      </c>
      <c r="AJ614" s="12">
        <f t="shared" si="205"/>
        <v>4004049920.47</v>
      </c>
      <c r="AK614" s="16">
        <f t="shared" si="206"/>
        <v>0.454431655487194</v>
      </c>
      <c r="AL614" s="9">
        <f t="shared" si="207"/>
        <v>2060438226.25</v>
      </c>
      <c r="AM614" s="16">
        <f t="shared" si="208"/>
        <v>0.0578397546024154</v>
      </c>
      <c r="AN614" s="16">
        <f t="shared" si="209"/>
        <v>0.0147177465676102</v>
      </c>
      <c r="AO614" s="16">
        <f t="shared" si="210"/>
        <v>0.107226271047706</v>
      </c>
      <c r="AP614" s="16">
        <f t="shared" si="211"/>
        <v>0.00144523052246168</v>
      </c>
      <c r="AQ614" s="12">
        <f t="shared" si="212"/>
        <v>1943611694.22</v>
      </c>
      <c r="AR614" s="12">
        <f t="shared" si="213"/>
        <v>1019366840.77</v>
      </c>
      <c r="AS614" s="12">
        <f>AR614-VLOOKUP(A614,[1]选股结果!$A$2:$BJ$3005,48,FALSE)*0.08</f>
        <v>45196225.3108</v>
      </c>
      <c r="AT614" s="12">
        <f t="shared" si="194"/>
        <v>1400224432.03</v>
      </c>
      <c r="AU614" s="12">
        <f t="shared" si="195"/>
        <v>1562754102.96</v>
      </c>
      <c r="AV614" s="12">
        <f t="shared" si="196"/>
        <v>1622539340.23</v>
      </c>
      <c r="AW614" s="12">
        <f t="shared" si="197"/>
        <v>1788443440.4</v>
      </c>
      <c r="AX614" s="12">
        <f t="shared" si="198"/>
        <v>185156.859999985</v>
      </c>
      <c r="AY614" s="21">
        <f t="shared" si="199"/>
        <v>6403895559.05</v>
      </c>
    </row>
    <row r="615" spans="1:51">
      <c r="A615" s="5" t="s">
        <v>1277</v>
      </c>
      <c r="B615" s="5" t="s">
        <v>1278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200"/>
        <v>8758878867.02</v>
      </c>
      <c r="AF615" s="9">
        <f t="shared" si="201"/>
        <v>8329810207.77</v>
      </c>
      <c r="AG615" s="9">
        <f t="shared" si="202"/>
        <v>315328408.210001</v>
      </c>
      <c r="AH615" s="9">
        <f t="shared" si="203"/>
        <v>313374698.390001</v>
      </c>
      <c r="AI615" s="9">
        <f t="shared" si="204"/>
        <v>256176491.950001</v>
      </c>
      <c r="AJ615" s="12">
        <f t="shared" si="205"/>
        <v>1267395452.55</v>
      </c>
      <c r="AK615" s="16">
        <f t="shared" si="206"/>
        <v>0.144698365143757</v>
      </c>
      <c r="AL615" s="9">
        <f t="shared" si="207"/>
        <v>831841588.18</v>
      </c>
      <c r="AM615" s="16">
        <f t="shared" si="208"/>
        <v>0.00370513593950881</v>
      </c>
      <c r="AN615" s="16">
        <f t="shared" si="209"/>
        <v>0.0261885993507343</v>
      </c>
      <c r="AO615" s="16">
        <f t="shared" si="210"/>
        <v>0.0305854845611245</v>
      </c>
      <c r="AP615" s="16">
        <f t="shared" si="211"/>
        <v>0.029609210770857</v>
      </c>
      <c r="AQ615" s="12">
        <f t="shared" si="212"/>
        <v>435553864.37</v>
      </c>
      <c r="AR615" s="12">
        <f t="shared" si="213"/>
        <v>329102515.77</v>
      </c>
      <c r="AS615" s="12">
        <f>AR615-VLOOKUP(A615,[1]选股结果!$A$2:$BJ$3005,48,FALSE)*0.08</f>
        <v>-353221951.6916</v>
      </c>
      <c r="AT615" s="12">
        <f t="shared" si="194"/>
        <v>378355657.93</v>
      </c>
      <c r="AU615" s="12">
        <f t="shared" si="195"/>
        <v>386300722.21</v>
      </c>
      <c r="AV615" s="12">
        <f t="shared" si="196"/>
        <v>311707730.48</v>
      </c>
      <c r="AW615" s="12">
        <f t="shared" si="197"/>
        <v>315328408.210001</v>
      </c>
      <c r="AX615" s="12">
        <f t="shared" si="198"/>
        <v>519738.87</v>
      </c>
      <c r="AY615" s="21">
        <f t="shared" si="199"/>
        <v>8280557065.61</v>
      </c>
    </row>
    <row r="616" spans="1:51">
      <c r="A616" s="5" t="s">
        <v>1279</v>
      </c>
      <c r="B616" s="5" t="s">
        <v>1280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200"/>
        <v>8742993521.04</v>
      </c>
      <c r="AF616" s="9">
        <f t="shared" si="201"/>
        <v>8589497575.44</v>
      </c>
      <c r="AG616" s="9">
        <f t="shared" si="202"/>
        <v>119080622.150002</v>
      </c>
      <c r="AH616" s="9">
        <f t="shared" si="203"/>
        <v>118684211.610002</v>
      </c>
      <c r="AI616" s="9">
        <f t="shared" si="204"/>
        <v>92328846.310002</v>
      </c>
      <c r="AJ616" s="12">
        <f t="shared" si="205"/>
        <v>1009778981.43</v>
      </c>
      <c r="AK616" s="16">
        <f t="shared" si="206"/>
        <v>0.115495794318041</v>
      </c>
      <c r="AL616" s="9">
        <f t="shared" si="207"/>
        <v>807086395.12</v>
      </c>
      <c r="AM616" s="16">
        <f t="shared" si="208"/>
        <v>0.000872442365608966</v>
      </c>
      <c r="AN616" s="16">
        <f t="shared" si="209"/>
        <v>0.0562340434242386</v>
      </c>
      <c r="AO616" s="16">
        <f t="shared" si="210"/>
        <v>0.0136906364784497</v>
      </c>
      <c r="AP616" s="16">
        <f t="shared" si="211"/>
        <v>0.0214699007643404</v>
      </c>
      <c r="AQ616" s="12">
        <f t="shared" si="212"/>
        <v>202692586.310001</v>
      </c>
      <c r="AR616" s="12">
        <f t="shared" si="213"/>
        <v>126744169.760001</v>
      </c>
      <c r="AS616" s="12">
        <f>AR616-VLOOKUP(A616,[1]选股结果!$A$2:$BJ$3005,48,FALSE)*0.08</f>
        <v>-51786336.853599</v>
      </c>
      <c r="AT616" s="12">
        <f t="shared" si="194"/>
        <v>176337221.010001</v>
      </c>
      <c r="AU616" s="12">
        <f t="shared" si="195"/>
        <v>153099535.060001</v>
      </c>
      <c r="AV616" s="12">
        <f t="shared" si="196"/>
        <v>131131215.000001</v>
      </c>
      <c r="AW616" s="12">
        <f t="shared" si="197"/>
        <v>119080622.150002</v>
      </c>
      <c r="AX616" s="12">
        <f t="shared" si="198"/>
        <v>0</v>
      </c>
      <c r="AY616" s="21">
        <f t="shared" si="199"/>
        <v>8539904524.19</v>
      </c>
    </row>
    <row r="617" spans="1:51">
      <c r="A617" s="5" t="s">
        <v>1281</v>
      </c>
      <c r="B617" s="5" t="s">
        <v>1282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200"/>
        <v>8704189772.82</v>
      </c>
      <c r="AF617" s="9">
        <f t="shared" si="201"/>
        <v>7434780184.91</v>
      </c>
      <c r="AG617" s="9">
        <f t="shared" si="202"/>
        <v>1960894546.38</v>
      </c>
      <c r="AH617" s="9">
        <f t="shared" si="203"/>
        <v>1959862135.41</v>
      </c>
      <c r="AI617" s="9">
        <f t="shared" si="204"/>
        <v>1440048720.01</v>
      </c>
      <c r="AJ617" s="12">
        <f t="shared" si="205"/>
        <v>1585072213.58</v>
      </c>
      <c r="AK617" s="16">
        <f t="shared" si="206"/>
        <v>0.182104510006158</v>
      </c>
      <c r="AL617" s="9">
        <f t="shared" si="207"/>
        <v>172375778.05</v>
      </c>
      <c r="AM617" s="16">
        <f t="shared" si="208"/>
        <v>0.00186198167698603</v>
      </c>
      <c r="AN617" s="16">
        <f t="shared" si="209"/>
        <v>0.00184143360247615</v>
      </c>
      <c r="AO617" s="16">
        <f t="shared" si="210"/>
        <v>0.0141807385502362</v>
      </c>
      <c r="AP617" s="16">
        <f t="shared" si="211"/>
        <v>0.0018010060245873</v>
      </c>
      <c r="AQ617" s="12">
        <f t="shared" si="212"/>
        <v>1412696435.53</v>
      </c>
      <c r="AR617" s="12">
        <f t="shared" si="213"/>
        <v>748563761.54</v>
      </c>
      <c r="AS617" s="12">
        <f>AR617-VLOOKUP(A617,[1]选股结果!$A$2:$BJ$3005,48,FALSE)*0.08</f>
        <v>40506397.5256</v>
      </c>
      <c r="AT617" s="12">
        <f t="shared" si="194"/>
        <v>892883020.13</v>
      </c>
      <c r="AU617" s="12">
        <f t="shared" si="195"/>
        <v>1268377176.94</v>
      </c>
      <c r="AV617" s="12">
        <f t="shared" si="196"/>
        <v>1887459361.9</v>
      </c>
      <c r="AW617" s="12">
        <f t="shared" si="197"/>
        <v>1960894546.38</v>
      </c>
      <c r="AX617" s="12">
        <f t="shared" si="198"/>
        <v>68766430.47</v>
      </c>
      <c r="AY617" s="21">
        <f t="shared" si="199"/>
        <v>7290460926.32</v>
      </c>
    </row>
    <row r="618" spans="1:51">
      <c r="A618" s="5" t="s">
        <v>1283</v>
      </c>
      <c r="B618" s="5" t="s">
        <v>1284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200"/>
        <v>8688259012.97</v>
      </c>
      <c r="AF618" s="9">
        <f t="shared" si="201"/>
        <v>6956472553.54</v>
      </c>
      <c r="AG618" s="9">
        <f t="shared" si="202"/>
        <v>1974050854.71</v>
      </c>
      <c r="AH618" s="9">
        <f t="shared" si="203"/>
        <v>1949289550.39</v>
      </c>
      <c r="AI618" s="9">
        <f t="shared" si="204"/>
        <v>1435521035.26</v>
      </c>
      <c r="AJ618" s="12">
        <f t="shared" si="205"/>
        <v>2774480729.33</v>
      </c>
      <c r="AK618" s="16">
        <f t="shared" si="206"/>
        <v>0.319336788324128</v>
      </c>
      <c r="AL618" s="9">
        <f t="shared" si="207"/>
        <v>638766357.35</v>
      </c>
      <c r="AM618" s="16">
        <f t="shared" si="208"/>
        <v>0.00979656253145061</v>
      </c>
      <c r="AN618" s="16">
        <f t="shared" si="209"/>
        <v>0</v>
      </c>
      <c r="AO618" s="16">
        <f t="shared" si="210"/>
        <v>0.0603406682359931</v>
      </c>
      <c r="AP618" s="16">
        <f t="shared" si="211"/>
        <v>0.000533435486106174</v>
      </c>
      <c r="AQ618" s="12">
        <f t="shared" si="212"/>
        <v>2135714371.98</v>
      </c>
      <c r="AR618" s="12">
        <f t="shared" si="213"/>
        <v>1193256639.98</v>
      </c>
      <c r="AS618" s="12">
        <f>AR618-VLOOKUP(A618,[1]选股结果!$A$2:$BJ$3005,48,FALSE)*0.08</f>
        <v>-1681843278.416</v>
      </c>
      <c r="AT618" s="12">
        <f t="shared" si="194"/>
        <v>1621945856.85</v>
      </c>
      <c r="AU618" s="12">
        <f t="shared" si="195"/>
        <v>1707025155.11</v>
      </c>
      <c r="AV618" s="12">
        <f t="shared" si="196"/>
        <v>1658525010.01</v>
      </c>
      <c r="AW618" s="12">
        <f t="shared" si="197"/>
        <v>1974050854.71</v>
      </c>
      <c r="AX618" s="12">
        <f t="shared" si="198"/>
        <v>47955246.57</v>
      </c>
      <c r="AY618" s="21">
        <f t="shared" si="199"/>
        <v>6527783336.67</v>
      </c>
    </row>
    <row r="619" spans="1:51">
      <c r="A619" s="5" t="s">
        <v>1285</v>
      </c>
      <c r="B619" s="5" t="s">
        <v>1286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200"/>
        <v>8638301181</v>
      </c>
      <c r="AF619" s="9">
        <f t="shared" si="201"/>
        <v>9338835991</v>
      </c>
      <c r="AG619" s="9">
        <f t="shared" si="202"/>
        <v>-701532041</v>
      </c>
      <c r="AH619" s="9">
        <f t="shared" si="203"/>
        <v>-698077229</v>
      </c>
      <c r="AI619" s="9">
        <f t="shared" si="204"/>
        <v>-743491094</v>
      </c>
      <c r="AJ619" s="12">
        <f t="shared" si="205"/>
        <v>-48838321</v>
      </c>
      <c r="AK619" s="16">
        <f t="shared" si="206"/>
        <v>-0.00565369509313014</v>
      </c>
      <c r="AL619" s="9">
        <f t="shared" si="207"/>
        <v>424495266</v>
      </c>
      <c r="AM619" s="16">
        <f t="shared" si="208"/>
        <v>0.00146044641598611</v>
      </c>
      <c r="AN619" s="16">
        <f t="shared" si="209"/>
        <v>0.0192520578427838</v>
      </c>
      <c r="AO619" s="16">
        <f t="shared" si="210"/>
        <v>0.0185500750254519</v>
      </c>
      <c r="AP619" s="16">
        <f t="shared" si="211"/>
        <v>0.0102784206222504</v>
      </c>
      <c r="AQ619" s="12">
        <f t="shared" si="212"/>
        <v>-473333587</v>
      </c>
      <c r="AR619" s="12">
        <f t="shared" si="213"/>
        <v>-742493863</v>
      </c>
      <c r="AS619" s="12">
        <f>AR619-VLOOKUP(A619,[1]选股结果!$A$2:$BJ$3005,48,FALSE)*0.08</f>
        <v>-1843241918.04</v>
      </c>
      <c r="AT619" s="12">
        <f t="shared" si="194"/>
        <v>-518747452</v>
      </c>
      <c r="AU619" s="12">
        <f t="shared" si="195"/>
        <v>-697079998</v>
      </c>
      <c r="AV619" s="12">
        <f t="shared" si="196"/>
        <v>-910531783</v>
      </c>
      <c r="AW619" s="12">
        <f t="shared" si="197"/>
        <v>-701532041</v>
      </c>
      <c r="AX619" s="12">
        <f t="shared" si="198"/>
        <v>-1696555</v>
      </c>
      <c r="AY619" s="21">
        <f t="shared" si="199"/>
        <v>9115089580</v>
      </c>
    </row>
    <row r="620" spans="1:51">
      <c r="A620" s="5" t="s">
        <v>1287</v>
      </c>
      <c r="B620" s="5" t="s">
        <v>1288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200"/>
        <v>8629345347.58</v>
      </c>
      <c r="AF620" s="9">
        <f t="shared" si="201"/>
        <v>7993861821.86</v>
      </c>
      <c r="AG620" s="9">
        <f t="shared" si="202"/>
        <v>825205352.999999</v>
      </c>
      <c r="AH620" s="9">
        <f t="shared" si="203"/>
        <v>813378004.929999</v>
      </c>
      <c r="AI620" s="9">
        <f t="shared" si="204"/>
        <v>617555159.759999</v>
      </c>
      <c r="AJ620" s="12">
        <f t="shared" si="205"/>
        <v>3382290242.95</v>
      </c>
      <c r="AK620" s="16">
        <f t="shared" si="206"/>
        <v>0.391952124606825</v>
      </c>
      <c r="AL620" s="9">
        <f t="shared" si="207"/>
        <v>2454693846.21</v>
      </c>
      <c r="AM620" s="16">
        <f t="shared" si="208"/>
        <v>0.00994678814703727</v>
      </c>
      <c r="AN620" s="16">
        <f t="shared" si="209"/>
        <v>0.148800730799364</v>
      </c>
      <c r="AO620" s="16">
        <f t="shared" si="210"/>
        <v>0.0983998951274013</v>
      </c>
      <c r="AP620" s="16">
        <f t="shared" si="211"/>
        <v>0.0257127496110959</v>
      </c>
      <c r="AQ620" s="12">
        <f t="shared" si="212"/>
        <v>927596396.74</v>
      </c>
      <c r="AR620" s="12">
        <f t="shared" si="213"/>
        <v>425864871.85</v>
      </c>
      <c r="AS620" s="12">
        <f>AR620-VLOOKUP(A620,[1]选股结果!$A$2:$BJ$3005,48,FALSE)*0.08</f>
        <v>-362226554.5244</v>
      </c>
      <c r="AT620" s="12">
        <f t="shared" si="194"/>
        <v>731773551.57</v>
      </c>
      <c r="AU620" s="12">
        <f t="shared" si="195"/>
        <v>621687717.02</v>
      </c>
      <c r="AV620" s="12">
        <f t="shared" si="196"/>
        <v>600082197.34</v>
      </c>
      <c r="AW620" s="12">
        <f t="shared" si="197"/>
        <v>825205352.999999</v>
      </c>
      <c r="AX620" s="12">
        <f t="shared" si="198"/>
        <v>39426725.23</v>
      </c>
      <c r="AY620" s="21">
        <f t="shared" si="199"/>
        <v>7687953142.14</v>
      </c>
    </row>
    <row r="621" spans="1:51">
      <c r="A621" s="5" t="s">
        <v>1289</v>
      </c>
      <c r="B621" s="5" t="s">
        <v>1290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200"/>
        <v>8617245582.07</v>
      </c>
      <c r="AF621" s="9">
        <f t="shared" si="201"/>
        <v>6565748113.61</v>
      </c>
      <c r="AG621" s="9">
        <f t="shared" si="202"/>
        <v>1990488847.89</v>
      </c>
      <c r="AH621" s="9">
        <f t="shared" si="203"/>
        <v>1966913432.22</v>
      </c>
      <c r="AI621" s="9">
        <f t="shared" si="204"/>
        <v>1693955151.99</v>
      </c>
      <c r="AJ621" s="12">
        <f t="shared" si="205"/>
        <v>4017854210.33</v>
      </c>
      <c r="AK621" s="16">
        <f t="shared" si="206"/>
        <v>0.466257364034048</v>
      </c>
      <c r="AL621" s="9">
        <f t="shared" si="207"/>
        <v>1982762902.06</v>
      </c>
      <c r="AM621" s="16">
        <f t="shared" si="208"/>
        <v>0.000941552767961266</v>
      </c>
      <c r="AN621" s="16">
        <f t="shared" si="209"/>
        <v>0.114326067678733</v>
      </c>
      <c r="AO621" s="16">
        <f t="shared" si="210"/>
        <v>0.0700102842682451</v>
      </c>
      <c r="AP621" s="16">
        <f t="shared" si="211"/>
        <v>0.042008963249605</v>
      </c>
      <c r="AQ621" s="12">
        <f t="shared" si="212"/>
        <v>2035091308.27</v>
      </c>
      <c r="AR621" s="12">
        <f t="shared" si="213"/>
        <v>1754363045</v>
      </c>
      <c r="AS621" s="12">
        <f>AR621-VLOOKUP(A621,[1]选股结果!$A$2:$BJ$3005,48,FALSE)*0.08</f>
        <v>1307671915.1224</v>
      </c>
      <c r="AT621" s="12">
        <f t="shared" si="194"/>
        <v>1762133028.04</v>
      </c>
      <c r="AU621" s="12">
        <f t="shared" si="195"/>
        <v>2027321325.23</v>
      </c>
      <c r="AV621" s="12">
        <f t="shared" si="196"/>
        <v>1983302945.42</v>
      </c>
      <c r="AW621" s="12">
        <f t="shared" si="197"/>
        <v>1990488847.89</v>
      </c>
      <c r="AX621" s="12">
        <f t="shared" si="198"/>
        <v>1553493.69</v>
      </c>
      <c r="AY621" s="21">
        <f t="shared" si="199"/>
        <v>6557978130.57</v>
      </c>
    </row>
    <row r="622" spans="1:51">
      <c r="A622" s="5" t="s">
        <v>1291</v>
      </c>
      <c r="B622" s="5" t="s">
        <v>1292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200"/>
        <v>8597935780.33</v>
      </c>
      <c r="AF622" s="9">
        <f t="shared" si="201"/>
        <v>8132043500.77</v>
      </c>
      <c r="AG622" s="9">
        <f t="shared" si="202"/>
        <v>442193505.05</v>
      </c>
      <c r="AH622" s="9">
        <f t="shared" si="203"/>
        <v>440153240.33</v>
      </c>
      <c r="AI622" s="9">
        <f t="shared" si="204"/>
        <v>336995133.27</v>
      </c>
      <c r="AJ622" s="12">
        <f t="shared" si="205"/>
        <v>1065907797.68</v>
      </c>
      <c r="AK622" s="16">
        <f t="shared" si="206"/>
        <v>0.123972523744425</v>
      </c>
      <c r="AL622" s="9">
        <f t="shared" si="207"/>
        <v>366694835.86</v>
      </c>
      <c r="AM622" s="16">
        <f t="shared" si="208"/>
        <v>0.0101689015984537</v>
      </c>
      <c r="AN622" s="16">
        <f t="shared" si="209"/>
        <v>0.00585190892622239</v>
      </c>
      <c r="AO622" s="16">
        <f t="shared" si="210"/>
        <v>0.0162330607876026</v>
      </c>
      <c r="AP622" s="16">
        <f t="shared" si="211"/>
        <v>0.00778876811725031</v>
      </c>
      <c r="AQ622" s="12">
        <f t="shared" si="212"/>
        <v>699212961.82</v>
      </c>
      <c r="AR622" s="12">
        <f t="shared" si="213"/>
        <v>340323378.93</v>
      </c>
      <c r="AS622" s="12">
        <f>AR622-VLOOKUP(A622,[1]选股结果!$A$2:$BJ$3005,48,FALSE)*0.08</f>
        <v>-134630696.658</v>
      </c>
      <c r="AT622" s="12">
        <f t="shared" si="194"/>
        <v>596054854.76</v>
      </c>
      <c r="AU622" s="12">
        <f t="shared" si="195"/>
        <v>443481485.99</v>
      </c>
      <c r="AV622" s="12">
        <f t="shared" si="196"/>
        <v>314562992.02</v>
      </c>
      <c r="AW622" s="12">
        <f t="shared" si="197"/>
        <v>442193505.05</v>
      </c>
      <c r="AX622" s="12">
        <f t="shared" si="198"/>
        <v>-25651927.67</v>
      </c>
      <c r="AY622" s="21">
        <f t="shared" si="199"/>
        <v>7876312024.94</v>
      </c>
    </row>
    <row r="623" spans="1:51">
      <c r="A623" s="5" t="s">
        <v>1293</v>
      </c>
      <c r="B623" s="5" t="s">
        <v>1294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200"/>
        <v>8541244376.51</v>
      </c>
      <c r="AF623" s="9">
        <f t="shared" si="201"/>
        <v>7707209858.18</v>
      </c>
      <c r="AG623" s="9">
        <f t="shared" si="202"/>
        <v>1169114695.19</v>
      </c>
      <c r="AH623" s="9">
        <f t="shared" si="203"/>
        <v>1162482945.52</v>
      </c>
      <c r="AI623" s="9">
        <f t="shared" si="204"/>
        <v>958324509.97</v>
      </c>
      <c r="AJ623" s="12">
        <f t="shared" si="205"/>
        <v>2018882863.68</v>
      </c>
      <c r="AK623" s="16">
        <f t="shared" si="206"/>
        <v>0.236368703983263</v>
      </c>
      <c r="AL623" s="9">
        <f t="shared" si="207"/>
        <v>545466489.77</v>
      </c>
      <c r="AM623" s="16">
        <f t="shared" si="208"/>
        <v>0.00738353564773761</v>
      </c>
      <c r="AN623" s="16">
        <f t="shared" si="209"/>
        <v>0.00340052704730922</v>
      </c>
      <c r="AO623" s="16">
        <f t="shared" si="210"/>
        <v>0.0502727424110364</v>
      </c>
      <c r="AP623" s="16">
        <f t="shared" si="211"/>
        <v>0.000332883982083389</v>
      </c>
      <c r="AQ623" s="12">
        <f t="shared" si="212"/>
        <v>1473416373.91</v>
      </c>
      <c r="AR623" s="12">
        <f t="shared" si="213"/>
        <v>608753929.71</v>
      </c>
      <c r="AS623" s="12">
        <f>AR623-VLOOKUP(A623,[1]选股结果!$A$2:$BJ$3005,48,FALSE)*0.08</f>
        <v>128763538.5844</v>
      </c>
      <c r="AT623" s="12">
        <f t="shared" si="194"/>
        <v>1269257938.36</v>
      </c>
      <c r="AU623" s="12">
        <f t="shared" si="195"/>
        <v>812912365.26</v>
      </c>
      <c r="AV623" s="12">
        <f t="shared" si="196"/>
        <v>924532227.56</v>
      </c>
      <c r="AW623" s="12">
        <f t="shared" si="197"/>
        <v>1169114695.19</v>
      </c>
      <c r="AX623" s="12">
        <f t="shared" si="198"/>
        <v>147166290.64</v>
      </c>
      <c r="AY623" s="21">
        <f t="shared" si="199"/>
        <v>7046705849.53</v>
      </c>
    </row>
    <row r="624" spans="1:51">
      <c r="A624" s="5" t="s">
        <v>1295</v>
      </c>
      <c r="B624" s="5" t="s">
        <v>1296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200"/>
        <v>8538999000</v>
      </c>
      <c r="AF624" s="9">
        <f t="shared" si="201"/>
        <v>7637361000</v>
      </c>
      <c r="AG624" s="9">
        <f t="shared" si="202"/>
        <v>1191542000</v>
      </c>
      <c r="AH624" s="9">
        <f t="shared" si="203"/>
        <v>1206824000</v>
      </c>
      <c r="AI624" s="9">
        <f t="shared" si="204"/>
        <v>891292000</v>
      </c>
      <c r="AJ624" s="12">
        <f t="shared" si="205"/>
        <v>5085508000</v>
      </c>
      <c r="AK624" s="16">
        <f t="shared" si="206"/>
        <v>0.595562547788096</v>
      </c>
      <c r="AL624" s="9">
        <f t="shared" si="207"/>
        <v>4738149000</v>
      </c>
      <c r="AM624" s="16">
        <f t="shared" si="208"/>
        <v>0.00678030293714755</v>
      </c>
      <c r="AN624" s="16">
        <f t="shared" si="209"/>
        <v>0.203355803180209</v>
      </c>
      <c r="AO624" s="16">
        <f t="shared" si="210"/>
        <v>0.0569771702748765</v>
      </c>
      <c r="AP624" s="16">
        <f t="shared" si="211"/>
        <v>0.286031301795445</v>
      </c>
      <c r="AQ624" s="12">
        <f t="shared" si="212"/>
        <v>347359000</v>
      </c>
      <c r="AR624" s="12">
        <f t="shared" si="213"/>
        <v>571258000</v>
      </c>
      <c r="AS624" s="12">
        <f>AR624-VLOOKUP(A624,[1]选股结果!$A$2:$BJ$3005,48,FALSE)*0.08</f>
        <v>-2278920080</v>
      </c>
      <c r="AT624" s="12">
        <f t="shared" si="194"/>
        <v>31827000</v>
      </c>
      <c r="AU624" s="12">
        <f t="shared" si="195"/>
        <v>886790000</v>
      </c>
      <c r="AV624" s="12">
        <f t="shared" si="196"/>
        <v>266105000</v>
      </c>
      <c r="AW624" s="12">
        <f t="shared" si="197"/>
        <v>1191542000</v>
      </c>
      <c r="AX624" s="12">
        <f t="shared" si="198"/>
        <v>215535000</v>
      </c>
      <c r="AY624" s="21">
        <f t="shared" si="199"/>
        <v>8176792000</v>
      </c>
    </row>
    <row r="625" spans="1:51">
      <c r="A625" s="5" t="s">
        <v>1297</v>
      </c>
      <c r="B625" s="5" t="s">
        <v>1298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200"/>
        <v>8524413189.2</v>
      </c>
      <c r="AF625" s="9">
        <f t="shared" si="201"/>
        <v>8316669774.6</v>
      </c>
      <c r="AG625" s="9">
        <f t="shared" si="202"/>
        <v>239594906.679999</v>
      </c>
      <c r="AH625" s="9">
        <f t="shared" si="203"/>
        <v>246043004.229999</v>
      </c>
      <c r="AI625" s="9">
        <f t="shared" si="204"/>
        <v>189769674.919999</v>
      </c>
      <c r="AJ625" s="12">
        <f t="shared" si="205"/>
        <v>341115748.179999</v>
      </c>
      <c r="AK625" s="16">
        <f t="shared" si="206"/>
        <v>0.0400163319877755</v>
      </c>
      <c r="AL625" s="9">
        <f t="shared" si="207"/>
        <v>120927878.45</v>
      </c>
      <c r="AM625" s="16">
        <f t="shared" si="208"/>
        <v>0.00071978438794751</v>
      </c>
      <c r="AN625" s="16">
        <f t="shared" si="209"/>
        <v>0.00888407120573977</v>
      </c>
      <c r="AO625" s="16">
        <f t="shared" si="210"/>
        <v>0.00509114808453729</v>
      </c>
      <c r="AP625" s="16">
        <f t="shared" si="211"/>
        <v>0.000251733338397852</v>
      </c>
      <c r="AQ625" s="12">
        <f t="shared" si="212"/>
        <v>220187869.729999</v>
      </c>
      <c r="AR625" s="12">
        <f t="shared" si="213"/>
        <v>157954368.999999</v>
      </c>
      <c r="AS625" s="12">
        <f>AR625-VLOOKUP(A625,[1]选股结果!$A$2:$BJ$3005,48,FALSE)*0.08</f>
        <v>-5373033.34160101</v>
      </c>
      <c r="AT625" s="12">
        <f t="shared" si="194"/>
        <v>163914540.419999</v>
      </c>
      <c r="AU625" s="12">
        <f t="shared" si="195"/>
        <v>214227698.309999</v>
      </c>
      <c r="AV625" s="12">
        <f t="shared" si="196"/>
        <v>205654477.009999</v>
      </c>
      <c r="AW625" s="12">
        <f t="shared" si="197"/>
        <v>239594906.679999</v>
      </c>
      <c r="AX625" s="12">
        <f t="shared" si="198"/>
        <v>4559764.14</v>
      </c>
      <c r="AY625" s="21">
        <f t="shared" si="199"/>
        <v>8310709603.18</v>
      </c>
    </row>
    <row r="626" spans="1:51">
      <c r="A626" s="5" t="s">
        <v>1299</v>
      </c>
      <c r="B626" s="5" t="s">
        <v>1300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200"/>
        <v>8519852900.39</v>
      </c>
      <c r="AF626" s="9">
        <f t="shared" si="201"/>
        <v>8242198401.01</v>
      </c>
      <c r="AG626" s="9">
        <f t="shared" si="202"/>
        <v>286384696.96</v>
      </c>
      <c r="AH626" s="9">
        <f t="shared" si="203"/>
        <v>374398707.36</v>
      </c>
      <c r="AI626" s="9">
        <f t="shared" si="204"/>
        <v>279667223.33</v>
      </c>
      <c r="AJ626" s="12">
        <f t="shared" si="205"/>
        <v>1364338241.1</v>
      </c>
      <c r="AK626" s="16">
        <f t="shared" si="206"/>
        <v>0.160136361161535</v>
      </c>
      <c r="AL626" s="9">
        <f t="shared" si="207"/>
        <v>829676247.85</v>
      </c>
      <c r="AM626" s="16">
        <f t="shared" si="208"/>
        <v>0.00398274006214905</v>
      </c>
      <c r="AN626" s="16">
        <f t="shared" si="209"/>
        <v>0.0189572398911496</v>
      </c>
      <c r="AO626" s="16">
        <f t="shared" si="210"/>
        <v>0.0527032733111443</v>
      </c>
      <c r="AP626" s="16">
        <f t="shared" si="211"/>
        <v>0.0323395384499406</v>
      </c>
      <c r="AQ626" s="12">
        <f t="shared" si="212"/>
        <v>534661993.25</v>
      </c>
      <c r="AR626" s="12">
        <f t="shared" si="213"/>
        <v>273244268.68</v>
      </c>
      <c r="AS626" s="12">
        <f>AR626-VLOOKUP(A626,[1]选股结果!$A$2:$BJ$3005,48,FALSE)*0.08</f>
        <v>-136219789.6656</v>
      </c>
      <c r="AT626" s="12">
        <f t="shared" si="194"/>
        <v>439930509.22</v>
      </c>
      <c r="AU626" s="12">
        <f t="shared" si="195"/>
        <v>367975752.71</v>
      </c>
      <c r="AV626" s="12">
        <f t="shared" si="196"/>
        <v>263746803.32</v>
      </c>
      <c r="AW626" s="12">
        <f t="shared" si="197"/>
        <v>286384696.96</v>
      </c>
      <c r="AX626" s="12">
        <f t="shared" si="198"/>
        <v>3565168.17</v>
      </c>
      <c r="AY626" s="21">
        <f t="shared" si="199"/>
        <v>8075512160.47</v>
      </c>
    </row>
    <row r="627" spans="1:51">
      <c r="A627" s="5" t="s">
        <v>1301</v>
      </c>
      <c r="B627" s="5" t="s">
        <v>1302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200"/>
        <v>8499007422.48</v>
      </c>
      <c r="AF627" s="9">
        <f t="shared" si="201"/>
        <v>6049030249.64</v>
      </c>
      <c r="AG627" s="9">
        <f t="shared" si="202"/>
        <v>2459802530.25</v>
      </c>
      <c r="AH627" s="9">
        <f t="shared" si="203"/>
        <v>2466702130.2</v>
      </c>
      <c r="AI627" s="9">
        <f t="shared" si="204"/>
        <v>1869959846.36</v>
      </c>
      <c r="AJ627" s="12">
        <f t="shared" si="205"/>
        <v>3890714309.53</v>
      </c>
      <c r="AK627" s="16">
        <f t="shared" si="206"/>
        <v>0.457784552492448</v>
      </c>
      <c r="AL627" s="9">
        <f t="shared" si="207"/>
        <v>883233969.07</v>
      </c>
      <c r="AM627" s="16">
        <f t="shared" si="208"/>
        <v>0.0397873816388935</v>
      </c>
      <c r="AN627" s="16">
        <f t="shared" si="209"/>
        <v>0.00404914955703829</v>
      </c>
      <c r="AO627" s="16">
        <f t="shared" si="210"/>
        <v>0.0558593587192643</v>
      </c>
      <c r="AP627" s="16">
        <f t="shared" si="211"/>
        <v>0</v>
      </c>
      <c r="AQ627" s="12">
        <f t="shared" si="212"/>
        <v>3007480340.46</v>
      </c>
      <c r="AR627" s="12">
        <f t="shared" si="213"/>
        <v>1817317028.31</v>
      </c>
      <c r="AS627" s="12">
        <f>AR627-VLOOKUP(A627,[1]选股结果!$A$2:$BJ$3005,48,FALSE)*0.08</f>
        <v>1121598463.0772</v>
      </c>
      <c r="AT627" s="12">
        <f t="shared" si="194"/>
        <v>2410738056.62</v>
      </c>
      <c r="AU627" s="12">
        <f t="shared" si="195"/>
        <v>2414059312.15</v>
      </c>
      <c r="AV627" s="12">
        <f t="shared" si="196"/>
        <v>2494404034.94</v>
      </c>
      <c r="AW627" s="12">
        <f t="shared" si="197"/>
        <v>2459802530.25</v>
      </c>
      <c r="AX627" s="12">
        <f t="shared" si="198"/>
        <v>1831380.28</v>
      </c>
      <c r="AY627" s="21">
        <f t="shared" si="199"/>
        <v>5455609221.33</v>
      </c>
    </row>
    <row r="628" spans="1:51">
      <c r="A628" s="5" t="s">
        <v>1303</v>
      </c>
      <c r="B628" s="5" t="s">
        <v>1304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200"/>
        <v>8440674158.9</v>
      </c>
      <c r="AF628" s="9">
        <f t="shared" si="201"/>
        <v>9425499062.46</v>
      </c>
      <c r="AG628" s="9">
        <f t="shared" si="202"/>
        <v>-1029285707.44</v>
      </c>
      <c r="AH628" s="9">
        <f t="shared" si="203"/>
        <v>-1019964717.91</v>
      </c>
      <c r="AI628" s="9">
        <f t="shared" si="204"/>
        <v>-970136821.19</v>
      </c>
      <c r="AJ628" s="12">
        <f t="shared" si="205"/>
        <v>-264751003</v>
      </c>
      <c r="AK628" s="16">
        <f t="shared" si="206"/>
        <v>-0.0313660968325429</v>
      </c>
      <c r="AL628" s="9">
        <f t="shared" si="207"/>
        <v>199387166.37</v>
      </c>
      <c r="AM628" s="16">
        <f t="shared" si="208"/>
        <v>0.00894872842832777</v>
      </c>
      <c r="AN628" s="16">
        <f t="shared" si="209"/>
        <v>0.00125549340615478</v>
      </c>
      <c r="AO628" s="16">
        <f t="shared" si="210"/>
        <v>0.0142780385880582</v>
      </c>
      <c r="AP628" s="16">
        <f t="shared" si="211"/>
        <v>0</v>
      </c>
      <c r="AQ628" s="12">
        <f t="shared" si="212"/>
        <v>-464138169.37</v>
      </c>
      <c r="AR628" s="12">
        <f t="shared" si="213"/>
        <v>-927737390.31</v>
      </c>
      <c r="AS628" s="12">
        <f>AR628-VLOOKUP(A628,[1]选股结果!$A$2:$BJ$3005,48,FALSE)*0.08</f>
        <v>-1420353396.4132</v>
      </c>
      <c r="AT628" s="12">
        <f t="shared" si="194"/>
        <v>-414310272.65</v>
      </c>
      <c r="AU628" s="12">
        <f t="shared" si="195"/>
        <v>-977565287.03</v>
      </c>
      <c r="AV628" s="12">
        <f t="shared" si="196"/>
        <v>-996163257.7</v>
      </c>
      <c r="AW628" s="12">
        <f t="shared" si="197"/>
        <v>-1029285707.44</v>
      </c>
      <c r="AX628" s="12">
        <f t="shared" si="198"/>
        <v>0</v>
      </c>
      <c r="AY628" s="21">
        <f t="shared" si="199"/>
        <v>8912071944.8</v>
      </c>
    </row>
    <row r="629" spans="1:51">
      <c r="A629" s="5" t="s">
        <v>1305</v>
      </c>
      <c r="B629" s="5" t="s">
        <v>1306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200"/>
        <v>8432246000</v>
      </c>
      <c r="AF629" s="9">
        <f t="shared" si="201"/>
        <v>80362000</v>
      </c>
      <c r="AG629" s="9">
        <f t="shared" si="202"/>
        <v>6620879000</v>
      </c>
      <c r="AH629" s="9">
        <f t="shared" si="203"/>
        <v>6623582000</v>
      </c>
      <c r="AI629" s="9">
        <f t="shared" si="204"/>
        <v>6426625000</v>
      </c>
      <c r="AJ629" s="12">
        <f t="shared" si="205"/>
        <v>8432246000</v>
      </c>
      <c r="AK629" s="16">
        <f t="shared" si="206"/>
        <v>1</v>
      </c>
      <c r="AL629" s="9">
        <f t="shared" si="207"/>
        <v>133634000</v>
      </c>
      <c r="AM629" s="16">
        <f t="shared" si="208"/>
        <v>0.00953031967995241</v>
      </c>
      <c r="AN629" s="16">
        <f t="shared" si="209"/>
        <v>0</v>
      </c>
      <c r="AO629" s="16">
        <f t="shared" si="210"/>
        <v>0</v>
      </c>
      <c r="AP629" s="16">
        <f t="shared" si="211"/>
        <v>0</v>
      </c>
      <c r="AQ629" s="12">
        <f t="shared" si="212"/>
        <v>8298612000</v>
      </c>
      <c r="AR629" s="12">
        <f t="shared" si="213"/>
        <v>8101655000</v>
      </c>
      <c r="AS629" s="12">
        <f>AR629-VLOOKUP(A629,[1]选股结果!$A$2:$BJ$3005,48,FALSE)*0.08</f>
        <v>5387131480</v>
      </c>
      <c r="AT629" s="12">
        <f t="shared" si="194"/>
        <v>8101655000</v>
      </c>
      <c r="AU629" s="12">
        <f t="shared" si="195"/>
        <v>8298612000</v>
      </c>
      <c r="AV629" s="12">
        <f t="shared" si="196"/>
        <v>4935458000</v>
      </c>
      <c r="AW629" s="12">
        <f t="shared" si="197"/>
        <v>6620879000</v>
      </c>
      <c r="AX629" s="12">
        <f t="shared" si="198"/>
        <v>1685421000</v>
      </c>
      <c r="AY629" s="21">
        <f t="shared" si="199"/>
        <v>80362000</v>
      </c>
    </row>
    <row r="630" spans="1:51">
      <c r="A630" s="5" t="s">
        <v>1307</v>
      </c>
      <c r="B630" s="5" t="s">
        <v>1308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200"/>
        <v>8426957332.99</v>
      </c>
      <c r="AF630" s="9">
        <f t="shared" si="201"/>
        <v>10344875102.74</v>
      </c>
      <c r="AG630" s="9">
        <f t="shared" si="202"/>
        <v>-2493143243.77</v>
      </c>
      <c r="AH630" s="9">
        <f t="shared" si="203"/>
        <v>-2709897158.5</v>
      </c>
      <c r="AI630" s="9">
        <f t="shared" si="204"/>
        <v>-2732279285.54</v>
      </c>
      <c r="AJ630" s="12">
        <f t="shared" si="205"/>
        <v>-636175256.710001</v>
      </c>
      <c r="AK630" s="16">
        <f t="shared" si="206"/>
        <v>-0.0754928773899793</v>
      </c>
      <c r="AL630" s="9">
        <f t="shared" si="207"/>
        <v>2100024068.91</v>
      </c>
      <c r="AM630" s="16">
        <f t="shared" si="208"/>
        <v>0.00152349080844874</v>
      </c>
      <c r="AN630" s="16">
        <f t="shared" si="209"/>
        <v>0.0107861342117119</v>
      </c>
      <c r="AO630" s="16">
        <f t="shared" si="210"/>
        <v>0.101122031519489</v>
      </c>
      <c r="AP630" s="16">
        <f t="shared" si="211"/>
        <v>0.00979486425745476</v>
      </c>
      <c r="AQ630" s="12">
        <f t="shared" si="212"/>
        <v>-2736199325.62</v>
      </c>
      <c r="AR630" s="12">
        <f t="shared" si="213"/>
        <v>-3001899332.65</v>
      </c>
      <c r="AS630" s="12">
        <f>AR630-VLOOKUP(A630,[1]选股结果!$A$2:$BJ$3005,48,FALSE)*0.08</f>
        <v>-3414098266.8236</v>
      </c>
      <c r="AT630" s="12">
        <f t="shared" si="194"/>
        <v>-2758581452.66</v>
      </c>
      <c r="AU630" s="12">
        <f t="shared" si="195"/>
        <v>-2979517205.61</v>
      </c>
      <c r="AV630" s="12">
        <f t="shared" si="196"/>
        <v>-2782098881.43</v>
      </c>
      <c r="AW630" s="12">
        <f t="shared" si="197"/>
        <v>-2493143243.77</v>
      </c>
      <c r="AX630" s="12">
        <f t="shared" si="198"/>
        <v>286831938.72</v>
      </c>
      <c r="AY630" s="21">
        <f t="shared" si="199"/>
        <v>10101557222.75</v>
      </c>
    </row>
    <row r="631" spans="1:51">
      <c r="A631" s="5" t="s">
        <v>1309</v>
      </c>
      <c r="B631" s="5" t="s">
        <v>1310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200"/>
        <v>8408328198.83</v>
      </c>
      <c r="AF631" s="9">
        <f t="shared" si="201"/>
        <v>8058614115.78</v>
      </c>
      <c r="AG631" s="9">
        <f t="shared" si="202"/>
        <v>390303458.149999</v>
      </c>
      <c r="AH631" s="9">
        <f t="shared" si="203"/>
        <v>370363447.719999</v>
      </c>
      <c r="AI631" s="9">
        <f t="shared" si="204"/>
        <v>214976867.819999</v>
      </c>
      <c r="AJ631" s="12">
        <f t="shared" si="205"/>
        <v>1536774572.49</v>
      </c>
      <c r="AK631" s="16">
        <f t="shared" si="206"/>
        <v>0.182768147977839</v>
      </c>
      <c r="AL631" s="9">
        <f t="shared" si="207"/>
        <v>934065212.61</v>
      </c>
      <c r="AM631" s="16">
        <f t="shared" si="208"/>
        <v>0.032094689163959</v>
      </c>
      <c r="AN631" s="16">
        <f t="shared" si="209"/>
        <v>0.0399129560269422</v>
      </c>
      <c r="AO631" s="16">
        <f t="shared" si="210"/>
        <v>0.0316297506092836</v>
      </c>
      <c r="AP631" s="16">
        <f t="shared" si="211"/>
        <v>0.00507924567287261</v>
      </c>
      <c r="AQ631" s="12">
        <f t="shared" si="212"/>
        <v>602709359.88</v>
      </c>
      <c r="AR631" s="12">
        <f t="shared" si="213"/>
        <v>174387492.72</v>
      </c>
      <c r="AS631" s="12">
        <f>AR631-VLOOKUP(A631,[1]选股结果!$A$2:$BJ$3005,48,FALSE)*0.08</f>
        <v>-717242947.588</v>
      </c>
      <c r="AT631" s="12">
        <f t="shared" si="194"/>
        <v>447322779.98</v>
      </c>
      <c r="AU631" s="12">
        <f t="shared" si="195"/>
        <v>329774072.62</v>
      </c>
      <c r="AV631" s="12">
        <f t="shared" si="196"/>
        <v>399811545.59</v>
      </c>
      <c r="AW631" s="12">
        <f t="shared" si="197"/>
        <v>390303458.149999</v>
      </c>
      <c r="AX631" s="12">
        <f t="shared" si="198"/>
        <v>18188427.23</v>
      </c>
      <c r="AY631" s="21">
        <f t="shared" si="199"/>
        <v>7785678828.52</v>
      </c>
    </row>
    <row r="632" spans="1:51">
      <c r="A632" s="5" t="s">
        <v>1311</v>
      </c>
      <c r="B632" s="5" t="s">
        <v>1312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200"/>
        <v>8386172138.57</v>
      </c>
      <c r="AF632" s="9">
        <f t="shared" si="201"/>
        <v>7639424944.02</v>
      </c>
      <c r="AG632" s="9">
        <f t="shared" si="202"/>
        <v>690444369.25</v>
      </c>
      <c r="AH632" s="9">
        <f t="shared" si="203"/>
        <v>699585944.24</v>
      </c>
      <c r="AI632" s="9">
        <f t="shared" si="204"/>
        <v>524260417.13</v>
      </c>
      <c r="AJ632" s="12">
        <f t="shared" si="205"/>
        <v>1150409240.03</v>
      </c>
      <c r="AK632" s="16">
        <f t="shared" si="206"/>
        <v>0.13717930195339</v>
      </c>
      <c r="AL632" s="9">
        <f t="shared" si="207"/>
        <v>395035664.26</v>
      </c>
      <c r="AM632" s="16">
        <f t="shared" si="208"/>
        <v>0.000522695423796471</v>
      </c>
      <c r="AN632" s="16">
        <f t="shared" si="209"/>
        <v>0.0275343256249178</v>
      </c>
      <c r="AO632" s="16">
        <f t="shared" si="210"/>
        <v>0.0199491814102599</v>
      </c>
      <c r="AP632" s="16">
        <f t="shared" si="211"/>
        <v>0.000189474015527536</v>
      </c>
      <c r="AQ632" s="12">
        <f t="shared" si="212"/>
        <v>755373575.77</v>
      </c>
      <c r="AR632" s="12">
        <f t="shared" si="213"/>
        <v>580563242.43</v>
      </c>
      <c r="AS632" s="12">
        <f>AR632-VLOOKUP(A632,[1]选股结果!$A$2:$BJ$3005,48,FALSE)*0.08</f>
        <v>420570355.0716</v>
      </c>
      <c r="AT632" s="12">
        <f t="shared" si="194"/>
        <v>580048048.66</v>
      </c>
      <c r="AU632" s="12">
        <f t="shared" si="195"/>
        <v>755888769.54</v>
      </c>
      <c r="AV632" s="12">
        <f t="shared" si="196"/>
        <v>678559164.62</v>
      </c>
      <c r="AW632" s="12">
        <f t="shared" si="197"/>
        <v>690444369.25</v>
      </c>
      <c r="AX632" s="12">
        <f t="shared" si="198"/>
        <v>1131488.38</v>
      </c>
      <c r="AY632" s="21">
        <f t="shared" si="199"/>
        <v>7639940137.79</v>
      </c>
    </row>
    <row r="633" spans="1:51">
      <c r="A633" s="5" t="s">
        <v>1313</v>
      </c>
      <c r="B633" s="5" t="s">
        <v>1314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200"/>
        <v>8383065882.46</v>
      </c>
      <c r="AF633" s="9">
        <f t="shared" si="201"/>
        <v>6781275308.71</v>
      </c>
      <c r="AG633" s="9">
        <f t="shared" si="202"/>
        <v>1642694328.44</v>
      </c>
      <c r="AH633" s="9">
        <f t="shared" si="203"/>
        <v>1646989766.53</v>
      </c>
      <c r="AI633" s="9">
        <f t="shared" si="204"/>
        <v>1388873504.6</v>
      </c>
      <c r="AJ633" s="12">
        <f t="shared" si="205"/>
        <v>3033218248.07</v>
      </c>
      <c r="AK633" s="16">
        <f t="shared" si="206"/>
        <v>0.361826841229584</v>
      </c>
      <c r="AL633" s="9">
        <f t="shared" si="207"/>
        <v>1277383751.71</v>
      </c>
      <c r="AM633" s="16">
        <f t="shared" si="208"/>
        <v>0.0116484055259918</v>
      </c>
      <c r="AN633" s="16">
        <f t="shared" si="209"/>
        <v>0.0858193995952331</v>
      </c>
      <c r="AO633" s="16">
        <f t="shared" si="210"/>
        <v>0.0241112329968575</v>
      </c>
      <c r="AP633" s="16">
        <f t="shared" si="211"/>
        <v>0.0313129356097784</v>
      </c>
      <c r="AQ633" s="12">
        <f t="shared" si="212"/>
        <v>1755834496.36</v>
      </c>
      <c r="AR633" s="12">
        <f t="shared" si="213"/>
        <v>1347994048.77</v>
      </c>
      <c r="AS633" s="12">
        <f>AR633-VLOOKUP(A633,[1]选股结果!$A$2:$BJ$3005,48,FALSE)*0.08</f>
        <v>574823918.9548</v>
      </c>
      <c r="AT633" s="12">
        <f t="shared" si="194"/>
        <v>1497718234.43</v>
      </c>
      <c r="AU633" s="12">
        <f t="shared" si="195"/>
        <v>1606110310.7</v>
      </c>
      <c r="AV633" s="12">
        <f t="shared" si="196"/>
        <v>1617290851.72</v>
      </c>
      <c r="AW633" s="12">
        <f t="shared" si="197"/>
        <v>1642694328.44</v>
      </c>
      <c r="AX633" s="12">
        <f t="shared" si="198"/>
        <v>31093387.77</v>
      </c>
      <c r="AY633" s="21">
        <f t="shared" si="199"/>
        <v>6631551123.05</v>
      </c>
    </row>
    <row r="634" spans="1:51">
      <c r="A634" s="5" t="s">
        <v>1315</v>
      </c>
      <c r="B634" s="5" t="s">
        <v>1316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200"/>
        <v>8356999457.01</v>
      </c>
      <c r="AF634" s="9">
        <f t="shared" si="201"/>
        <v>7784064946.45</v>
      </c>
      <c r="AG634" s="9">
        <f t="shared" si="202"/>
        <v>584915034.18</v>
      </c>
      <c r="AH634" s="9">
        <f t="shared" si="203"/>
        <v>588903163.27</v>
      </c>
      <c r="AI634" s="9">
        <f t="shared" si="204"/>
        <v>516619672.73</v>
      </c>
      <c r="AJ634" s="12">
        <f t="shared" si="205"/>
        <v>1169377743.13</v>
      </c>
      <c r="AK634" s="16">
        <f t="shared" si="206"/>
        <v>0.139927942935201</v>
      </c>
      <c r="AL634" s="9">
        <f t="shared" si="207"/>
        <v>531481192.05</v>
      </c>
      <c r="AM634" s="16">
        <f t="shared" si="208"/>
        <v>0.00186094165734985</v>
      </c>
      <c r="AN634" s="16">
        <f t="shared" si="209"/>
        <v>0.00314757880807752</v>
      </c>
      <c r="AO634" s="16">
        <f t="shared" si="210"/>
        <v>0.0239562895869362</v>
      </c>
      <c r="AP634" s="16">
        <f t="shared" si="211"/>
        <v>0.0343845525045433</v>
      </c>
      <c r="AQ634" s="12">
        <f t="shared" si="212"/>
        <v>637896551.08</v>
      </c>
      <c r="AR634" s="12">
        <f t="shared" si="213"/>
        <v>498580416.46</v>
      </c>
      <c r="AS634" s="12">
        <f>AR634-VLOOKUP(A634,[1]选股结果!$A$2:$BJ$3005,48,FALSE)*0.08</f>
        <v>109034033.592</v>
      </c>
      <c r="AT634" s="12">
        <f t="shared" si="194"/>
        <v>565613060.54</v>
      </c>
      <c r="AU634" s="12">
        <f t="shared" si="195"/>
        <v>570863907</v>
      </c>
      <c r="AV634" s="12">
        <f t="shared" si="196"/>
        <v>565018452.52</v>
      </c>
      <c r="AW634" s="12">
        <f t="shared" si="197"/>
        <v>584915034.18</v>
      </c>
      <c r="AX634" s="12">
        <f t="shared" si="198"/>
        <v>-7435686.68</v>
      </c>
      <c r="AY634" s="21">
        <f t="shared" si="199"/>
        <v>7717032302.37</v>
      </c>
    </row>
    <row r="635" spans="1:51">
      <c r="A635" s="5" t="s">
        <v>1317</v>
      </c>
      <c r="B635" s="5" t="s">
        <v>1318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200"/>
        <v>8349514569.45</v>
      </c>
      <c r="AF635" s="9">
        <f t="shared" si="201"/>
        <v>8421220893.16</v>
      </c>
      <c r="AG635" s="9">
        <f t="shared" si="202"/>
        <v>116948632.359999</v>
      </c>
      <c r="AH635" s="9">
        <f t="shared" si="203"/>
        <v>142151189.839999</v>
      </c>
      <c r="AI635" s="9">
        <f t="shared" si="204"/>
        <v>-31494174.130001</v>
      </c>
      <c r="AJ635" s="12">
        <f t="shared" si="205"/>
        <v>2751073618.81</v>
      </c>
      <c r="AK635" s="16">
        <f t="shared" si="206"/>
        <v>0.32948904944437</v>
      </c>
      <c r="AL635" s="9">
        <f t="shared" si="207"/>
        <v>2373361976.5</v>
      </c>
      <c r="AM635" s="16">
        <f t="shared" si="208"/>
        <v>0.0137004054928591</v>
      </c>
      <c r="AN635" s="16">
        <f t="shared" si="209"/>
        <v>0.0710549348402515</v>
      </c>
      <c r="AO635" s="16">
        <f t="shared" si="210"/>
        <v>0.199719308843585</v>
      </c>
      <c r="AP635" s="16">
        <f t="shared" si="211"/>
        <v>0.0027952889770857</v>
      </c>
      <c r="AQ635" s="12">
        <f t="shared" si="212"/>
        <v>377711642.309999</v>
      </c>
      <c r="AR635" s="12">
        <f t="shared" si="213"/>
        <v>-220149130.200001</v>
      </c>
      <c r="AS635" s="12">
        <f>AR635-VLOOKUP(A635,[1]选股结果!$A$2:$BJ$3005,48,FALSE)*0.08</f>
        <v>-1555938646.8672</v>
      </c>
      <c r="AT635" s="12">
        <f t="shared" si="194"/>
        <v>204066278.339999</v>
      </c>
      <c r="AU635" s="12">
        <f t="shared" si="195"/>
        <v>-46503766.2300006</v>
      </c>
      <c r="AV635" s="12">
        <f t="shared" si="196"/>
        <v>72953320.9399996</v>
      </c>
      <c r="AW635" s="12">
        <f t="shared" si="197"/>
        <v>116948632.359999</v>
      </c>
      <c r="AX635" s="12">
        <f t="shared" si="198"/>
        <v>89426726.24</v>
      </c>
      <c r="AY635" s="21">
        <f t="shared" si="199"/>
        <v>7997005484.62</v>
      </c>
    </row>
    <row r="636" spans="1:51">
      <c r="A636" s="5" t="s">
        <v>1319</v>
      </c>
      <c r="B636" s="5" t="s">
        <v>1320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200"/>
        <v>8315742920.09</v>
      </c>
      <c r="AF636" s="9">
        <f t="shared" si="201"/>
        <v>8081991216.67</v>
      </c>
      <c r="AG636" s="9">
        <f t="shared" si="202"/>
        <v>175681580.880001</v>
      </c>
      <c r="AH636" s="9">
        <f t="shared" si="203"/>
        <v>177179685.540001</v>
      </c>
      <c r="AI636" s="9">
        <f t="shared" si="204"/>
        <v>133079032.070001</v>
      </c>
      <c r="AJ636" s="12">
        <f t="shared" si="205"/>
        <v>538974906.690001</v>
      </c>
      <c r="AK636" s="16">
        <f t="shared" si="206"/>
        <v>0.0648138009879901</v>
      </c>
      <c r="AL636" s="9">
        <f t="shared" si="207"/>
        <v>277126109.51</v>
      </c>
      <c r="AM636" s="16">
        <f t="shared" si="208"/>
        <v>0.00222009863789779</v>
      </c>
      <c r="AN636" s="16">
        <f t="shared" si="209"/>
        <v>0.0141832065256682</v>
      </c>
      <c r="AO636" s="16">
        <f t="shared" si="210"/>
        <v>0.0159892310594134</v>
      </c>
      <c r="AP636" s="16">
        <f t="shared" si="211"/>
        <v>0.00111309482495399</v>
      </c>
      <c r="AQ636" s="12">
        <f t="shared" si="212"/>
        <v>261848797.18</v>
      </c>
      <c r="AR636" s="12">
        <f t="shared" si="213"/>
        <v>191149154.61</v>
      </c>
      <c r="AS636" s="12">
        <f>AR636-VLOOKUP(A636,[1]选股结果!$A$2:$BJ$3005,48,FALSE)*0.08</f>
        <v>-35938811.1932</v>
      </c>
      <c r="AT636" s="12">
        <f t="shared" si="194"/>
        <v>217748143.71</v>
      </c>
      <c r="AU636" s="12">
        <f t="shared" si="195"/>
        <v>235249808.08</v>
      </c>
      <c r="AV636" s="12">
        <f t="shared" si="196"/>
        <v>228696490.620001</v>
      </c>
      <c r="AW636" s="12">
        <f t="shared" si="197"/>
        <v>175681580.880001</v>
      </c>
      <c r="AX636" s="12">
        <f t="shared" si="198"/>
        <v>-89633930.05</v>
      </c>
      <c r="AY636" s="21">
        <f t="shared" si="199"/>
        <v>8055392227.57</v>
      </c>
    </row>
    <row r="637" spans="1:51">
      <c r="A637" s="5" t="s">
        <v>1321</v>
      </c>
      <c r="B637" s="5" t="s">
        <v>1322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200"/>
        <v>8284272492.2</v>
      </c>
      <c r="AF637" s="9">
        <f t="shared" si="201"/>
        <v>8346357745.93</v>
      </c>
      <c r="AG637" s="9">
        <f t="shared" si="202"/>
        <v>-36995019.6299995</v>
      </c>
      <c r="AH637" s="9">
        <f t="shared" si="203"/>
        <v>-42559131.4699995</v>
      </c>
      <c r="AI637" s="9">
        <f t="shared" si="204"/>
        <v>-47772006.6399995</v>
      </c>
      <c r="AJ637" s="12">
        <f t="shared" si="205"/>
        <v>355906323.62</v>
      </c>
      <c r="AK637" s="16">
        <f t="shared" si="206"/>
        <v>0.0429616872157575</v>
      </c>
      <c r="AL637" s="9">
        <f t="shared" si="207"/>
        <v>235813052.67</v>
      </c>
      <c r="AM637" s="16">
        <f t="shared" si="208"/>
        <v>0.00483537233688485</v>
      </c>
      <c r="AN637" s="16">
        <f t="shared" si="209"/>
        <v>0.00371210105642401</v>
      </c>
      <c r="AO637" s="16">
        <f t="shared" si="210"/>
        <v>0.0145581097934132</v>
      </c>
      <c r="AP637" s="16">
        <f t="shared" si="211"/>
        <v>0.00468752332888165</v>
      </c>
      <c r="AQ637" s="12">
        <f t="shared" si="212"/>
        <v>120093270.95</v>
      </c>
      <c r="AR637" s="12">
        <f t="shared" si="213"/>
        <v>-72865513.7900001</v>
      </c>
      <c r="AS637" s="12">
        <f>AR637-VLOOKUP(A637,[1]选股结果!$A$2:$BJ$3005,48,FALSE)*0.08</f>
        <v>-122409456.5652</v>
      </c>
      <c r="AT637" s="12">
        <f t="shared" si="194"/>
        <v>114880395.78</v>
      </c>
      <c r="AU637" s="12">
        <f t="shared" si="195"/>
        <v>-67652638.6200001</v>
      </c>
      <c r="AV637" s="12">
        <f t="shared" si="196"/>
        <v>-12493746.4700001</v>
      </c>
      <c r="AW637" s="12">
        <f t="shared" si="197"/>
        <v>-36995019.6299995</v>
      </c>
      <c r="AX637" s="12">
        <f t="shared" si="198"/>
        <v>5191893.02</v>
      </c>
      <c r="AY637" s="21">
        <f t="shared" si="199"/>
        <v>8158611836.36</v>
      </c>
    </row>
    <row r="638" spans="1:51">
      <c r="A638" s="5" t="s">
        <v>1323</v>
      </c>
      <c r="B638" s="5" t="s">
        <v>1324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200"/>
        <v>8282676844.35</v>
      </c>
      <c r="AF638" s="9">
        <f t="shared" si="201"/>
        <v>7806336018.26</v>
      </c>
      <c r="AG638" s="9">
        <f t="shared" si="202"/>
        <v>476545093.480001</v>
      </c>
      <c r="AH638" s="9">
        <f t="shared" si="203"/>
        <v>478105356.230001</v>
      </c>
      <c r="AI638" s="9">
        <f t="shared" si="204"/>
        <v>339127677.700001</v>
      </c>
      <c r="AJ638" s="12">
        <f t="shared" si="205"/>
        <v>1291009619.28</v>
      </c>
      <c r="AK638" s="16">
        <f t="shared" si="206"/>
        <v>0.155868645311287</v>
      </c>
      <c r="AL638" s="9">
        <f t="shared" si="207"/>
        <v>883102373.71</v>
      </c>
      <c r="AM638" s="16">
        <f t="shared" si="208"/>
        <v>0.00687870173745396</v>
      </c>
      <c r="AN638" s="16">
        <f t="shared" si="209"/>
        <v>0.0638362766284519</v>
      </c>
      <c r="AO638" s="16">
        <f t="shared" si="210"/>
        <v>0.0337289171918579</v>
      </c>
      <c r="AP638" s="16">
        <f t="shared" si="211"/>
        <v>0.0023648877721653</v>
      </c>
      <c r="AQ638" s="12">
        <f t="shared" si="212"/>
        <v>407907245.570001</v>
      </c>
      <c r="AR638" s="12">
        <f t="shared" si="213"/>
        <v>338923410.310001</v>
      </c>
      <c r="AS638" s="12">
        <f>AR638-VLOOKUP(A638,[1]选股结果!$A$2:$BJ$3005,48,FALSE)*0.08</f>
        <v>45296576.141201</v>
      </c>
      <c r="AT638" s="12">
        <f t="shared" si="194"/>
        <v>268929567.040001</v>
      </c>
      <c r="AU638" s="12">
        <f t="shared" si="195"/>
        <v>477901088.840001</v>
      </c>
      <c r="AV638" s="12">
        <f t="shared" si="196"/>
        <v>399737831.360001</v>
      </c>
      <c r="AW638" s="12">
        <f t="shared" si="197"/>
        <v>476545093.480001</v>
      </c>
      <c r="AX638" s="12">
        <f t="shared" si="198"/>
        <v>4022761.07</v>
      </c>
      <c r="AY638" s="21">
        <f t="shared" si="199"/>
        <v>7876329861.53</v>
      </c>
    </row>
    <row r="639" spans="1:51">
      <c r="A639" s="5" t="s">
        <v>1325</v>
      </c>
      <c r="B639" s="5" t="s">
        <v>1326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200"/>
        <v>8244280683.81</v>
      </c>
      <c r="AF639" s="9">
        <f t="shared" si="201"/>
        <v>6804925913.52</v>
      </c>
      <c r="AG639" s="9">
        <f t="shared" si="202"/>
        <v>1463189019.96</v>
      </c>
      <c r="AH639" s="9">
        <f t="shared" si="203"/>
        <v>1468322951.63</v>
      </c>
      <c r="AI639" s="9">
        <f t="shared" si="204"/>
        <v>1293416491.63</v>
      </c>
      <c r="AJ639" s="12">
        <f t="shared" si="205"/>
        <v>4079722500.89</v>
      </c>
      <c r="AK639" s="16">
        <f t="shared" si="206"/>
        <v>0.494854876654273</v>
      </c>
      <c r="AL639" s="9">
        <f t="shared" si="207"/>
        <v>2669063627.56</v>
      </c>
      <c r="AM639" s="16">
        <f t="shared" si="208"/>
        <v>0.00312800610860356</v>
      </c>
      <c r="AN639" s="16">
        <f t="shared" si="209"/>
        <v>0.229557384667474</v>
      </c>
      <c r="AO639" s="16">
        <f t="shared" si="210"/>
        <v>0.0438927579189078</v>
      </c>
      <c r="AP639" s="16">
        <f t="shared" si="211"/>
        <v>0.0400954816663564</v>
      </c>
      <c r="AQ639" s="12">
        <f t="shared" si="212"/>
        <v>1410658873.33</v>
      </c>
      <c r="AR639" s="12">
        <f t="shared" si="213"/>
        <v>1206130976.59</v>
      </c>
      <c r="AS639" s="12">
        <f>AR639-VLOOKUP(A639,[1]选股结果!$A$2:$BJ$3005,48,FALSE)*0.08</f>
        <v>868295567.9828</v>
      </c>
      <c r="AT639" s="12">
        <f t="shared" si="194"/>
        <v>1235752413.33</v>
      </c>
      <c r="AU639" s="12">
        <f t="shared" si="195"/>
        <v>1381037436.59</v>
      </c>
      <c r="AV639" s="12">
        <f t="shared" si="196"/>
        <v>1399540861.41</v>
      </c>
      <c r="AW639" s="12">
        <f t="shared" si="197"/>
        <v>1463189019.96</v>
      </c>
      <c r="AX639" s="12">
        <f t="shared" si="198"/>
        <v>93662219.81</v>
      </c>
      <c r="AY639" s="21">
        <f t="shared" si="199"/>
        <v>6775304476.78</v>
      </c>
    </row>
    <row r="640" spans="1:51">
      <c r="A640" s="5" t="s">
        <v>1327</v>
      </c>
      <c r="B640" s="5" t="s">
        <v>1328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200"/>
        <v>8242223517.78</v>
      </c>
      <c r="AF640" s="9">
        <f t="shared" si="201"/>
        <v>8568460494.21</v>
      </c>
      <c r="AG640" s="9">
        <f t="shared" si="202"/>
        <v>73817122.2399997</v>
      </c>
      <c r="AH640" s="9">
        <f t="shared" si="203"/>
        <v>51870320.4899997</v>
      </c>
      <c r="AI640" s="9">
        <f t="shared" si="204"/>
        <v>-65449509.0500003</v>
      </c>
      <c r="AJ640" s="12">
        <f t="shared" si="205"/>
        <v>581804253.809999</v>
      </c>
      <c r="AK640" s="16">
        <f t="shared" si="206"/>
        <v>0.0705882645083502</v>
      </c>
      <c r="AL640" s="9">
        <f t="shared" si="207"/>
        <v>814082528.63</v>
      </c>
      <c r="AM640" s="16">
        <f t="shared" si="208"/>
        <v>0.00430831877264649</v>
      </c>
      <c r="AN640" s="16">
        <f t="shared" si="209"/>
        <v>0.016134553931124</v>
      </c>
      <c r="AO640" s="16">
        <f t="shared" si="210"/>
        <v>0.0614422348711555</v>
      </c>
      <c r="AP640" s="16">
        <f t="shared" si="211"/>
        <v>0.0133651842384967</v>
      </c>
      <c r="AQ640" s="12">
        <f t="shared" si="212"/>
        <v>-232278274.820001</v>
      </c>
      <c r="AR640" s="12">
        <f t="shared" si="213"/>
        <v>-472565139.340001</v>
      </c>
      <c r="AS640" s="12">
        <f>AR640-VLOOKUP(A640,[1]选股结果!$A$2:$BJ$3005,48,FALSE)*0.08</f>
        <v>-739543587.789601</v>
      </c>
      <c r="AT640" s="12">
        <f t="shared" si="194"/>
        <v>-349598104.360001</v>
      </c>
      <c r="AU640" s="12">
        <f t="shared" si="195"/>
        <v>-355245309.800001</v>
      </c>
      <c r="AV640" s="12">
        <f t="shared" si="196"/>
        <v>-325983533.160001</v>
      </c>
      <c r="AW640" s="12">
        <f t="shared" si="197"/>
        <v>73817122.2399997</v>
      </c>
      <c r="AX640" s="12">
        <f t="shared" si="198"/>
        <v>404420125.32</v>
      </c>
      <c r="AY640" s="21">
        <f t="shared" si="199"/>
        <v>8445493459.23</v>
      </c>
    </row>
    <row r="641" spans="1:51">
      <c r="A641" s="5" t="s">
        <v>1329</v>
      </c>
      <c r="B641" s="5" t="s">
        <v>1330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200"/>
        <v>8238525234.3</v>
      </c>
      <c r="AF641" s="9">
        <f t="shared" si="201"/>
        <v>4271904967.32</v>
      </c>
      <c r="AG641" s="9">
        <f t="shared" si="202"/>
        <v>3911809756.52</v>
      </c>
      <c r="AH641" s="9">
        <f t="shared" si="203"/>
        <v>3843387906.57</v>
      </c>
      <c r="AI641" s="9">
        <f t="shared" si="204"/>
        <v>3271100826.92</v>
      </c>
      <c r="AJ641" s="12">
        <f t="shared" si="205"/>
        <v>7143398619.04</v>
      </c>
      <c r="AK641" s="16">
        <f t="shared" si="206"/>
        <v>0.867072493666635</v>
      </c>
      <c r="AL641" s="9">
        <f t="shared" si="207"/>
        <v>3321935206.46</v>
      </c>
      <c r="AM641" s="16">
        <f t="shared" si="208"/>
        <v>0.0141035482426209</v>
      </c>
      <c r="AN641" s="16">
        <f t="shared" si="209"/>
        <v>0.26452004205643</v>
      </c>
      <c r="AO641" s="16">
        <f t="shared" si="210"/>
        <v>0.0459944934540455</v>
      </c>
      <c r="AP641" s="16">
        <f t="shared" si="211"/>
        <v>0.0689689542946794</v>
      </c>
      <c r="AQ641" s="12">
        <f t="shared" si="212"/>
        <v>3821463412.58</v>
      </c>
      <c r="AR641" s="12">
        <f t="shared" si="213"/>
        <v>3314974725.72</v>
      </c>
      <c r="AS641" s="12">
        <f>AR641-VLOOKUP(A641,[1]选股结果!$A$2:$BJ$3005,48,FALSE)*0.08</f>
        <v>2177703107.384</v>
      </c>
      <c r="AT641" s="12">
        <f t="shared" si="194"/>
        <v>3249176332.93</v>
      </c>
      <c r="AU641" s="12">
        <f t="shared" si="195"/>
        <v>3887261805.37</v>
      </c>
      <c r="AV641" s="12">
        <f t="shared" si="196"/>
        <v>3849442020.96</v>
      </c>
      <c r="AW641" s="12">
        <f t="shared" si="197"/>
        <v>3911809756.52</v>
      </c>
      <c r="AX641" s="12">
        <f t="shared" si="198"/>
        <v>2240967</v>
      </c>
      <c r="AY641" s="21">
        <f t="shared" si="199"/>
        <v>4337703360.11</v>
      </c>
    </row>
    <row r="642" spans="1:51">
      <c r="A642" s="5" t="s">
        <v>1331</v>
      </c>
      <c r="B642" s="5" t="s">
        <v>1332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200"/>
        <v>8236735615.44</v>
      </c>
      <c r="AF642" s="9">
        <f t="shared" si="201"/>
        <v>7461230253.94</v>
      </c>
      <c r="AG642" s="9">
        <f t="shared" si="202"/>
        <v>758602812.829999</v>
      </c>
      <c r="AH642" s="9">
        <f t="shared" si="203"/>
        <v>759438994.519999</v>
      </c>
      <c r="AI642" s="9">
        <f t="shared" si="204"/>
        <v>645315951.969999</v>
      </c>
      <c r="AJ642" s="12">
        <f t="shared" si="205"/>
        <v>1866396397.72</v>
      </c>
      <c r="AK642" s="16">
        <f t="shared" si="206"/>
        <v>0.226594185470927</v>
      </c>
      <c r="AL642" s="9">
        <f t="shared" si="207"/>
        <v>998460805.51</v>
      </c>
      <c r="AM642" s="16">
        <f t="shared" si="208"/>
        <v>0.00606145070705089</v>
      </c>
      <c r="AN642" s="16">
        <f t="shared" si="209"/>
        <v>0.0219059774762919</v>
      </c>
      <c r="AO642" s="16">
        <f t="shared" si="210"/>
        <v>0.0495855205434055</v>
      </c>
      <c r="AP642" s="16">
        <f t="shared" si="211"/>
        <v>0.039085410389587</v>
      </c>
      <c r="AQ642" s="12">
        <f t="shared" si="212"/>
        <v>867935592.209999</v>
      </c>
      <c r="AR642" s="12">
        <f t="shared" si="213"/>
        <v>623640840.099999</v>
      </c>
      <c r="AS642" s="12">
        <f>AR642-VLOOKUP(A642,[1]选股结果!$A$2:$BJ$3005,48,FALSE)*0.08</f>
        <v>86292222.8567989</v>
      </c>
      <c r="AT642" s="12">
        <f t="shared" si="194"/>
        <v>753812549.659999</v>
      </c>
      <c r="AU642" s="12">
        <f t="shared" si="195"/>
        <v>737763882.649999</v>
      </c>
      <c r="AV642" s="12">
        <f t="shared" si="196"/>
        <v>725021774.069999</v>
      </c>
      <c r="AW642" s="12">
        <f t="shared" si="197"/>
        <v>758602812.829999</v>
      </c>
      <c r="AX642" s="12">
        <f t="shared" si="198"/>
        <v>32475862.14</v>
      </c>
      <c r="AY642" s="21">
        <f t="shared" si="199"/>
        <v>7331058544.38</v>
      </c>
    </row>
    <row r="643" spans="1:51">
      <c r="A643" s="5" t="s">
        <v>1333</v>
      </c>
      <c r="B643" s="5" t="s">
        <v>1334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200"/>
        <v>8203928661.95</v>
      </c>
      <c r="AF643" s="9">
        <f t="shared" si="201"/>
        <v>8112467734.37</v>
      </c>
      <c r="AG643" s="9">
        <f t="shared" si="202"/>
        <v>87116193.8799999</v>
      </c>
      <c r="AH643" s="9">
        <f t="shared" si="203"/>
        <v>101672044.62</v>
      </c>
      <c r="AI643" s="9">
        <f t="shared" si="204"/>
        <v>44050997.2899999</v>
      </c>
      <c r="AJ643" s="12">
        <f t="shared" si="205"/>
        <v>1032456050.33</v>
      </c>
      <c r="AK643" s="16">
        <f t="shared" si="206"/>
        <v>0.125848979540565</v>
      </c>
      <c r="AL643" s="9">
        <f t="shared" si="207"/>
        <v>527514897.01</v>
      </c>
      <c r="AM643" s="16">
        <f t="shared" si="208"/>
        <v>0.0186935691812254</v>
      </c>
      <c r="AN643" s="16">
        <f t="shared" si="209"/>
        <v>0.00879120985955248</v>
      </c>
      <c r="AO643" s="16">
        <f t="shared" si="210"/>
        <v>0.0384522424400285</v>
      </c>
      <c r="AP643" s="16">
        <f t="shared" si="211"/>
        <v>0.000137510622835164</v>
      </c>
      <c r="AQ643" s="12">
        <f t="shared" si="212"/>
        <v>504941153.32</v>
      </c>
      <c r="AR643" s="12">
        <f t="shared" si="213"/>
        <v>48395730.9899998</v>
      </c>
      <c r="AS643" s="12">
        <f>AR643-VLOOKUP(A643,[1]选股结果!$A$2:$BJ$3005,48,FALSE)*0.08</f>
        <v>-229271616.766</v>
      </c>
      <c r="AT643" s="12">
        <f t="shared" ref="AT643:AT706" si="214">AQ643-AD643</f>
        <v>447320105.99</v>
      </c>
      <c r="AU643" s="12">
        <f t="shared" ref="AU643:AU706" si="215">AQ643-S643</f>
        <v>106016778.32</v>
      </c>
      <c r="AV643" s="12">
        <f t="shared" ref="AV643:AV706" si="216">AJ643-O643-P643-Q643-R643-X643-Y643+Z643-H643</f>
        <v>60229473.72</v>
      </c>
      <c r="AW643" s="12">
        <f t="shared" ref="AW643:AW706" si="217">AG643</f>
        <v>87116193.8799999</v>
      </c>
      <c r="AX643" s="12">
        <f t="shared" ref="AX643:AX706" si="218">T643-U643+V643+W643+AA643</f>
        <v>3584880.5</v>
      </c>
      <c r="AY643" s="21">
        <f t="shared" ref="AY643:AY706" si="219">AF643-S643</f>
        <v>7713543359.37</v>
      </c>
    </row>
    <row r="644" spans="1:51">
      <c r="A644" s="5" t="s">
        <v>1335</v>
      </c>
      <c r="B644" s="5" t="s">
        <v>1336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200"/>
        <v>8187748000</v>
      </c>
      <c r="AF644" s="9">
        <f t="shared" si="201"/>
        <v>104385000</v>
      </c>
      <c r="AG644" s="9">
        <f t="shared" si="202"/>
        <v>6528006000</v>
      </c>
      <c r="AH644" s="9">
        <f t="shared" si="203"/>
        <v>6525875000</v>
      </c>
      <c r="AI644" s="9">
        <f t="shared" si="204"/>
        <v>6199913000</v>
      </c>
      <c r="AJ644" s="12">
        <f t="shared" si="205"/>
        <v>8187748000</v>
      </c>
      <c r="AK644" s="16">
        <f t="shared" si="206"/>
        <v>1</v>
      </c>
      <c r="AL644" s="9">
        <f t="shared" si="207"/>
        <v>106516000</v>
      </c>
      <c r="AM644" s="16">
        <f t="shared" si="208"/>
        <v>0.0127489268111329</v>
      </c>
      <c r="AN644" s="16">
        <f t="shared" si="209"/>
        <v>0</v>
      </c>
      <c r="AO644" s="16">
        <f t="shared" si="210"/>
        <v>0</v>
      </c>
      <c r="AP644" s="16">
        <f t="shared" si="211"/>
        <v>0</v>
      </c>
      <c r="AQ644" s="12">
        <f t="shared" si="212"/>
        <v>8081232000</v>
      </c>
      <c r="AR644" s="12">
        <f t="shared" si="213"/>
        <v>7755270000</v>
      </c>
      <c r="AS644" s="12">
        <f>AR644-VLOOKUP(A644,[1]选股结果!$A$2:$BJ$3005,48,FALSE)*0.08</f>
        <v>5190409520</v>
      </c>
      <c r="AT644" s="12">
        <f t="shared" si="214"/>
        <v>7755270000</v>
      </c>
      <c r="AU644" s="12">
        <f t="shared" si="215"/>
        <v>8081232000</v>
      </c>
      <c r="AV644" s="12">
        <f t="shared" si="216"/>
        <v>5330528000</v>
      </c>
      <c r="AW644" s="12">
        <f t="shared" si="217"/>
        <v>6528006000</v>
      </c>
      <c r="AX644" s="12">
        <f t="shared" si="218"/>
        <v>1197478000</v>
      </c>
      <c r="AY644" s="21">
        <f t="shared" si="219"/>
        <v>104385000</v>
      </c>
    </row>
    <row r="645" spans="1:51">
      <c r="A645" s="5" t="s">
        <v>1337</v>
      </c>
      <c r="B645" s="5" t="s">
        <v>1338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200"/>
        <v>8186782145.76</v>
      </c>
      <c r="AF645" s="9">
        <f t="shared" si="201"/>
        <v>8142397986.03</v>
      </c>
      <c r="AG645" s="9">
        <f t="shared" si="202"/>
        <v>47834077.5000005</v>
      </c>
      <c r="AH645" s="9">
        <f t="shared" si="203"/>
        <v>50917256.2400005</v>
      </c>
      <c r="AI645" s="9">
        <f t="shared" si="204"/>
        <v>-15143123.0699995</v>
      </c>
      <c r="AJ645" s="12">
        <f t="shared" si="205"/>
        <v>2758534957.57</v>
      </c>
      <c r="AK645" s="16">
        <f t="shared" si="206"/>
        <v>0.336949842863312</v>
      </c>
      <c r="AL645" s="9">
        <f t="shared" si="207"/>
        <v>2293310485.75</v>
      </c>
      <c r="AM645" s="16">
        <f t="shared" si="208"/>
        <v>0.0112926128769508</v>
      </c>
      <c r="AN645" s="16">
        <f t="shared" si="209"/>
        <v>0.203498021274797</v>
      </c>
      <c r="AO645" s="16">
        <f t="shared" si="210"/>
        <v>0.0529538757672359</v>
      </c>
      <c r="AP645" s="16">
        <f t="shared" si="211"/>
        <v>0.0120503839315052</v>
      </c>
      <c r="AQ645" s="12">
        <f t="shared" si="212"/>
        <v>465224471.820001</v>
      </c>
      <c r="AR645" s="12">
        <f t="shared" si="213"/>
        <v>-24366863.8799993</v>
      </c>
      <c r="AS645" s="12">
        <f>AR645-VLOOKUP(A645,[1]选股结果!$A$2:$BJ$3005,48,FALSE)*0.08</f>
        <v>-512096356.186399</v>
      </c>
      <c r="AT645" s="12">
        <f t="shared" si="214"/>
        <v>399164092.510001</v>
      </c>
      <c r="AU645" s="12">
        <f t="shared" si="215"/>
        <v>41693515.4300007</v>
      </c>
      <c r="AV645" s="12">
        <f t="shared" si="216"/>
        <v>-36916650.2599994</v>
      </c>
      <c r="AW645" s="12">
        <f t="shared" si="217"/>
        <v>47834077.5000005</v>
      </c>
      <c r="AX645" s="12">
        <f t="shared" si="218"/>
        <v>840000</v>
      </c>
      <c r="AY645" s="21">
        <f t="shared" si="219"/>
        <v>7718867029.64</v>
      </c>
    </row>
    <row r="646" spans="1:51">
      <c r="A646" s="5" t="s">
        <v>1339</v>
      </c>
      <c r="B646" s="5" t="s">
        <v>1340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200"/>
        <v>8181980711.97</v>
      </c>
      <c r="AF646" s="9">
        <f t="shared" si="201"/>
        <v>7776214079.51</v>
      </c>
      <c r="AG646" s="9">
        <f t="shared" si="202"/>
        <v>1833248202.88</v>
      </c>
      <c r="AH646" s="9">
        <f t="shared" si="203"/>
        <v>1834022489.16</v>
      </c>
      <c r="AI646" s="9">
        <f t="shared" si="204"/>
        <v>1833687538.46</v>
      </c>
      <c r="AJ646" s="12">
        <f t="shared" si="205"/>
        <v>853424670.01</v>
      </c>
      <c r="AK646" s="16">
        <f t="shared" si="206"/>
        <v>0.104305387662607</v>
      </c>
      <c r="AL646" s="9">
        <f t="shared" si="207"/>
        <v>327098549.38</v>
      </c>
      <c r="AM646" s="16">
        <f t="shared" si="208"/>
        <v>0.00538319463349054</v>
      </c>
      <c r="AN646" s="16">
        <f t="shared" si="209"/>
        <v>0.00540091136677346</v>
      </c>
      <c r="AO646" s="16">
        <f t="shared" si="210"/>
        <v>0.0252218438144317</v>
      </c>
      <c r="AP646" s="16">
        <f t="shared" si="211"/>
        <v>0.00302925476758211</v>
      </c>
      <c r="AQ646" s="12">
        <f t="shared" si="212"/>
        <v>526326120.63</v>
      </c>
      <c r="AR646" s="12">
        <f t="shared" si="213"/>
        <v>397718423.36</v>
      </c>
      <c r="AS646" s="12">
        <f>AR646-VLOOKUP(A646,[1]选股结果!$A$2:$BJ$3005,48,FALSE)*0.08</f>
        <v>-618009152.8928</v>
      </c>
      <c r="AT646" s="12">
        <f t="shared" si="214"/>
        <v>525991169.93</v>
      </c>
      <c r="AU646" s="12">
        <f t="shared" si="215"/>
        <v>398053374.06</v>
      </c>
      <c r="AV646" s="12">
        <f t="shared" si="216"/>
        <v>404767087.12</v>
      </c>
      <c r="AW646" s="12">
        <f t="shared" si="217"/>
        <v>1833248202.88</v>
      </c>
      <c r="AX646" s="12">
        <f t="shared" si="218"/>
        <v>0</v>
      </c>
      <c r="AY646" s="21">
        <f t="shared" si="219"/>
        <v>7647941332.94</v>
      </c>
    </row>
    <row r="647" spans="1:51">
      <c r="A647" s="5" t="s">
        <v>1341</v>
      </c>
      <c r="B647" s="5" t="s">
        <v>1342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200"/>
        <v>8141101593.06</v>
      </c>
      <c r="AF647" s="9">
        <f t="shared" si="201"/>
        <v>7474427884.99</v>
      </c>
      <c r="AG647" s="9">
        <f t="shared" si="202"/>
        <v>595731663.61</v>
      </c>
      <c r="AH647" s="9">
        <f t="shared" si="203"/>
        <v>614109157.59</v>
      </c>
      <c r="AI647" s="9">
        <f t="shared" si="204"/>
        <v>569399542.09</v>
      </c>
      <c r="AJ647" s="12">
        <f t="shared" si="205"/>
        <v>1365503274.14</v>
      </c>
      <c r="AK647" s="16">
        <f t="shared" si="206"/>
        <v>0.16772954599953</v>
      </c>
      <c r="AL647" s="9">
        <f t="shared" si="207"/>
        <v>1224554090.32</v>
      </c>
      <c r="AM647" s="16">
        <f t="shared" si="208"/>
        <v>0.00415143095484902</v>
      </c>
      <c r="AN647" s="16">
        <f t="shared" si="209"/>
        <v>0.0145894279591414</v>
      </c>
      <c r="AO647" s="16">
        <f t="shared" si="210"/>
        <v>0.0286401218207082</v>
      </c>
      <c r="AP647" s="16">
        <f t="shared" si="211"/>
        <v>0.0345902594496618</v>
      </c>
      <c r="AQ647" s="12">
        <f t="shared" si="212"/>
        <v>140949183.82</v>
      </c>
      <c r="AR647" s="12">
        <f t="shared" si="213"/>
        <v>64746196.3000004</v>
      </c>
      <c r="AS647" s="12">
        <f>AR647-VLOOKUP(A647,[1]选股结果!$A$2:$BJ$3005,48,FALSE)*0.08</f>
        <v>-386066964.5</v>
      </c>
      <c r="AT647" s="12">
        <f t="shared" si="214"/>
        <v>96239568.3200004</v>
      </c>
      <c r="AU647" s="12">
        <f t="shared" si="215"/>
        <v>109455811.8</v>
      </c>
      <c r="AV647" s="12">
        <f t="shared" si="216"/>
        <v>25641182.6500001</v>
      </c>
      <c r="AW647" s="12">
        <f t="shared" si="217"/>
        <v>595731663.61</v>
      </c>
      <c r="AX647" s="12">
        <f t="shared" si="218"/>
        <v>577401002.97</v>
      </c>
      <c r="AY647" s="21">
        <f t="shared" si="219"/>
        <v>7442934512.97</v>
      </c>
    </row>
    <row r="648" spans="1:51">
      <c r="A648" s="5" t="s">
        <v>1343</v>
      </c>
      <c r="B648" s="5" t="s">
        <v>1344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200"/>
        <v>8132454850.09</v>
      </c>
      <c r="AF648" s="9">
        <f t="shared" si="201"/>
        <v>7543220473.03</v>
      </c>
      <c r="AG648" s="9">
        <f t="shared" si="202"/>
        <v>591004470.07</v>
      </c>
      <c r="AH648" s="9">
        <f t="shared" si="203"/>
        <v>593669471.02</v>
      </c>
      <c r="AI648" s="9">
        <f t="shared" si="204"/>
        <v>518620650.56</v>
      </c>
      <c r="AJ648" s="12">
        <f t="shared" si="205"/>
        <v>851741698.89</v>
      </c>
      <c r="AK648" s="16">
        <f t="shared" si="206"/>
        <v>0.104733652333843</v>
      </c>
      <c r="AL648" s="9">
        <f t="shared" si="207"/>
        <v>482508653.67</v>
      </c>
      <c r="AM648" s="16">
        <f t="shared" si="208"/>
        <v>0.00175991401536544</v>
      </c>
      <c r="AN648" s="16">
        <f t="shared" si="209"/>
        <v>0.00190743797118386</v>
      </c>
      <c r="AO648" s="16">
        <f t="shared" si="210"/>
        <v>0.0336906350948838</v>
      </c>
      <c r="AP648" s="16">
        <f t="shared" si="211"/>
        <v>0.0222785074752668</v>
      </c>
      <c r="AQ648" s="12">
        <f t="shared" si="212"/>
        <v>369233045.22</v>
      </c>
      <c r="AR648" s="12">
        <f t="shared" si="213"/>
        <v>516668002.33</v>
      </c>
      <c r="AS648" s="12">
        <f>AR648-VLOOKUP(A648,[1]选股结果!$A$2:$BJ$3005,48,FALSE)*0.08</f>
        <v>-293934100.2948</v>
      </c>
      <c r="AT648" s="12">
        <f t="shared" si="214"/>
        <v>294184224.76</v>
      </c>
      <c r="AU648" s="12">
        <f t="shared" si="215"/>
        <v>591716822.79</v>
      </c>
      <c r="AV648" s="12">
        <f t="shared" si="216"/>
        <v>335739275.24</v>
      </c>
      <c r="AW648" s="12">
        <f t="shared" si="217"/>
        <v>591004470.07</v>
      </c>
      <c r="AX648" s="12">
        <f t="shared" si="218"/>
        <v>31981686.53</v>
      </c>
      <c r="AY648" s="21">
        <f t="shared" si="219"/>
        <v>7765704250.6</v>
      </c>
    </row>
    <row r="649" spans="1:51">
      <c r="A649" s="5" t="s">
        <v>1345</v>
      </c>
      <c r="B649" s="5" t="s">
        <v>1346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200"/>
        <v>8122705480.35</v>
      </c>
      <c r="AF649" s="9">
        <f t="shared" si="201"/>
        <v>5941212578.95</v>
      </c>
      <c r="AG649" s="9">
        <f t="shared" si="202"/>
        <v>2223133936.4</v>
      </c>
      <c r="AH649" s="9">
        <f t="shared" si="203"/>
        <v>2237678953.79</v>
      </c>
      <c r="AI649" s="9">
        <f t="shared" si="204"/>
        <v>1471215618.64</v>
      </c>
      <c r="AJ649" s="12">
        <f t="shared" si="205"/>
        <v>4027325441.52</v>
      </c>
      <c r="AK649" s="16">
        <f t="shared" si="206"/>
        <v>0.495810841752503</v>
      </c>
      <c r="AL649" s="9">
        <f t="shared" si="207"/>
        <v>1610024574.51</v>
      </c>
      <c r="AM649" s="16">
        <f t="shared" si="208"/>
        <v>0.160410228749776</v>
      </c>
      <c r="AN649" s="16">
        <f t="shared" si="209"/>
        <v>0.0115867305650413</v>
      </c>
      <c r="AO649" s="16">
        <f t="shared" si="210"/>
        <v>0.0280789428586019</v>
      </c>
      <c r="AP649" s="16">
        <f t="shared" si="211"/>
        <v>0</v>
      </c>
      <c r="AQ649" s="12">
        <f t="shared" si="212"/>
        <v>2417300867.01</v>
      </c>
      <c r="AR649" s="12">
        <f t="shared" si="213"/>
        <v>1430162618.81</v>
      </c>
      <c r="AS649" s="12">
        <f>AR649-VLOOKUP(A649,[1]选股结果!$A$2:$BJ$3005,48,FALSE)*0.08</f>
        <v>169689991.758</v>
      </c>
      <c r="AT649" s="12">
        <f t="shared" si="214"/>
        <v>1650837531.86</v>
      </c>
      <c r="AU649" s="12">
        <f t="shared" si="215"/>
        <v>2196625953.96</v>
      </c>
      <c r="AV649" s="12">
        <f t="shared" si="216"/>
        <v>1913081221.97</v>
      </c>
      <c r="AW649" s="12">
        <f t="shared" si="217"/>
        <v>2223133936.4</v>
      </c>
      <c r="AX649" s="12">
        <f t="shared" si="218"/>
        <v>105961307.75</v>
      </c>
      <c r="AY649" s="21">
        <f t="shared" si="219"/>
        <v>5720537665.9</v>
      </c>
    </row>
    <row r="650" spans="1:51">
      <c r="A650" s="5" t="s">
        <v>1347</v>
      </c>
      <c r="B650" s="5" t="s">
        <v>1348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200"/>
        <v>8115882810.34</v>
      </c>
      <c r="AF650" s="9">
        <f t="shared" si="201"/>
        <v>7958466309.92</v>
      </c>
      <c r="AG650" s="9">
        <f t="shared" si="202"/>
        <v>149858770.710001</v>
      </c>
      <c r="AH650" s="9">
        <f t="shared" si="203"/>
        <v>149335935.070001</v>
      </c>
      <c r="AI650" s="9">
        <f t="shared" si="204"/>
        <v>106875041.330001</v>
      </c>
      <c r="AJ650" s="12">
        <f t="shared" si="205"/>
        <v>357979921.900001</v>
      </c>
      <c r="AK650" s="16">
        <f t="shared" si="206"/>
        <v>0.0441085622187543</v>
      </c>
      <c r="AL650" s="9">
        <f t="shared" si="207"/>
        <v>155564669.3</v>
      </c>
      <c r="AM650" s="16">
        <f t="shared" si="208"/>
        <v>0.00217066748518785</v>
      </c>
      <c r="AN650" s="16">
        <f t="shared" si="209"/>
        <v>0.00772046145616721</v>
      </c>
      <c r="AO650" s="16">
        <f t="shared" si="210"/>
        <v>0.00738521912904371</v>
      </c>
      <c r="AP650" s="16">
        <f t="shared" si="211"/>
        <v>0.00157517726275109</v>
      </c>
      <c r="AQ650" s="12">
        <f t="shared" si="212"/>
        <v>202415252.600001</v>
      </c>
      <c r="AR650" s="12">
        <f t="shared" si="213"/>
        <v>112387707.780001</v>
      </c>
      <c r="AS650" s="12">
        <f>AR650-VLOOKUP(A650,[1]选股结果!$A$2:$BJ$3005,48,FALSE)*0.08</f>
        <v>-17684887.879999</v>
      </c>
      <c r="AT650" s="12">
        <f t="shared" si="214"/>
        <v>159954358.860001</v>
      </c>
      <c r="AU650" s="12">
        <f t="shared" si="215"/>
        <v>154848601.520001</v>
      </c>
      <c r="AV650" s="12">
        <f t="shared" si="216"/>
        <v>142127664.090001</v>
      </c>
      <c r="AW650" s="12">
        <f t="shared" si="217"/>
        <v>149858770.710001</v>
      </c>
      <c r="AX650" s="12">
        <f t="shared" si="218"/>
        <v>1173108.51</v>
      </c>
      <c r="AY650" s="21">
        <f t="shared" si="219"/>
        <v>7910899658.84</v>
      </c>
    </row>
    <row r="651" spans="1:51">
      <c r="A651" s="5" t="s">
        <v>1349</v>
      </c>
      <c r="B651" s="5" t="s">
        <v>1350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20">C651</f>
        <v>8111597900.32</v>
      </c>
      <c r="AF651" s="9">
        <f t="shared" ref="AF651:AF714" si="221">(G651+O651+P651+Q651+R651)+S651</f>
        <v>6718420007.78</v>
      </c>
      <c r="AG651" s="9">
        <f t="shared" ref="AG651:AG714" si="222">AE651-AF651+T651+V651+W651-X651-Y651+Z651+AA651</f>
        <v>1391226444.17</v>
      </c>
      <c r="AH651" s="9">
        <f t="shared" ref="AH651:AH714" si="223">AG651+AB651-AC651</f>
        <v>1386671446.03</v>
      </c>
      <c r="AI651" s="9">
        <f t="shared" ref="AI651:AI714" si="224">AH651-AD651</f>
        <v>1163350158.77</v>
      </c>
      <c r="AJ651" s="12">
        <f t="shared" si="205"/>
        <v>5207867344.97</v>
      </c>
      <c r="AK651" s="16">
        <f t="shared" si="206"/>
        <v>0.64202730571304</v>
      </c>
      <c r="AL651" s="9">
        <f t="shared" si="207"/>
        <v>3791965104.17</v>
      </c>
      <c r="AM651" s="16">
        <f t="shared" si="208"/>
        <v>0.0131847880607816</v>
      </c>
      <c r="AN651" s="16">
        <f t="shared" si="209"/>
        <v>0.344663507492119</v>
      </c>
      <c r="AO651" s="16">
        <f t="shared" si="210"/>
        <v>0.0427902939501362</v>
      </c>
      <c r="AP651" s="16">
        <f t="shared" si="211"/>
        <v>0.0662743606421606</v>
      </c>
      <c r="AQ651" s="12">
        <f t="shared" si="212"/>
        <v>1415902240.8</v>
      </c>
      <c r="AR651" s="12">
        <f t="shared" si="213"/>
        <v>1165301607.14</v>
      </c>
      <c r="AS651" s="12">
        <f>AR651-VLOOKUP(A651,[1]选股结果!$A$2:$BJ$3005,48,FALSE)*0.08</f>
        <v>449325180.216</v>
      </c>
      <c r="AT651" s="12">
        <f t="shared" si="214"/>
        <v>1192580953.54</v>
      </c>
      <c r="AU651" s="12">
        <f t="shared" si="215"/>
        <v>1388622894.4</v>
      </c>
      <c r="AV651" s="12">
        <f t="shared" si="216"/>
        <v>1373893894.41</v>
      </c>
      <c r="AW651" s="12">
        <f t="shared" si="217"/>
        <v>1391226444.17</v>
      </c>
      <c r="AX651" s="12">
        <f t="shared" si="218"/>
        <v>3903484.26</v>
      </c>
      <c r="AY651" s="21">
        <f t="shared" si="219"/>
        <v>6691140661.38</v>
      </c>
    </row>
    <row r="652" spans="1:51">
      <c r="A652" s="5" t="s">
        <v>1351</v>
      </c>
      <c r="B652" s="5" t="s">
        <v>1352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20"/>
        <v>8104495475.35</v>
      </c>
      <c r="AF652" s="9">
        <f t="shared" si="221"/>
        <v>8486839735.08</v>
      </c>
      <c r="AG652" s="9">
        <f t="shared" si="222"/>
        <v>309040294.529999</v>
      </c>
      <c r="AH652" s="9">
        <f t="shared" si="223"/>
        <v>876000245.569999</v>
      </c>
      <c r="AI652" s="9">
        <f t="shared" si="224"/>
        <v>492419855.889999</v>
      </c>
      <c r="AJ652" s="12">
        <f t="shared" si="205"/>
        <v>1310910314.78</v>
      </c>
      <c r="AK652" s="16">
        <f t="shared" si="206"/>
        <v>0.161751008285113</v>
      </c>
      <c r="AL652" s="9">
        <f t="shared" si="207"/>
        <v>519292492.79</v>
      </c>
      <c r="AM652" s="16">
        <f t="shared" si="208"/>
        <v>0.0282646584277484</v>
      </c>
      <c r="AN652" s="16">
        <f t="shared" si="209"/>
        <v>0.0312707976493818</v>
      </c>
      <c r="AO652" s="16">
        <f t="shared" si="210"/>
        <v>0.0630034855671196</v>
      </c>
      <c r="AP652" s="16">
        <f t="shared" si="211"/>
        <v>0.000484110648458418</v>
      </c>
      <c r="AQ652" s="12">
        <f t="shared" si="212"/>
        <v>791617821.990001</v>
      </c>
      <c r="AR652" s="12">
        <f t="shared" si="213"/>
        <v>-288177371.529999</v>
      </c>
      <c r="AS652" s="12">
        <f>AR652-VLOOKUP(A652,[1]选股结果!$A$2:$BJ$3005,48,FALSE)*0.08</f>
        <v>-2177426287.3556</v>
      </c>
      <c r="AT652" s="12">
        <f t="shared" si="214"/>
        <v>408037432.310001</v>
      </c>
      <c r="AU652" s="12">
        <f t="shared" si="215"/>
        <v>95403018.1500007</v>
      </c>
      <c r="AV652" s="12">
        <f t="shared" si="216"/>
        <v>-646525331.169999</v>
      </c>
      <c r="AW652" s="12">
        <f t="shared" si="217"/>
        <v>309040294.529999</v>
      </c>
      <c r="AX652" s="12">
        <f t="shared" si="218"/>
        <v>420305194.94</v>
      </c>
      <c r="AY652" s="21">
        <f t="shared" si="219"/>
        <v>7790624931.24</v>
      </c>
    </row>
    <row r="653" spans="1:51">
      <c r="A653" s="5" t="s">
        <v>1353</v>
      </c>
      <c r="B653" s="5" t="s">
        <v>1354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20"/>
        <v>8094688995</v>
      </c>
      <c r="AF653" s="9">
        <f t="shared" si="221"/>
        <v>82951807</v>
      </c>
      <c r="AG653" s="9">
        <f t="shared" si="222"/>
        <v>6852787964</v>
      </c>
      <c r="AH653" s="9">
        <f t="shared" si="223"/>
        <v>6843915649</v>
      </c>
      <c r="AI653" s="9">
        <f t="shared" si="224"/>
        <v>6423397389</v>
      </c>
      <c r="AJ653" s="12">
        <f t="shared" si="205"/>
        <v>8094688995</v>
      </c>
      <c r="AK653" s="16">
        <f t="shared" si="206"/>
        <v>1</v>
      </c>
      <c r="AL653" s="9">
        <f t="shared" si="207"/>
        <v>91824122</v>
      </c>
      <c r="AM653" s="16">
        <f t="shared" si="208"/>
        <v>0.0102476830241703</v>
      </c>
      <c r="AN653" s="16">
        <f t="shared" si="209"/>
        <v>0</v>
      </c>
      <c r="AO653" s="16">
        <f t="shared" si="210"/>
        <v>0</v>
      </c>
      <c r="AP653" s="16">
        <f t="shared" si="211"/>
        <v>0</v>
      </c>
      <c r="AQ653" s="12">
        <f t="shared" si="212"/>
        <v>8002864873</v>
      </c>
      <c r="AR653" s="12">
        <f t="shared" si="213"/>
        <v>7582346613</v>
      </c>
      <c r="AS653" s="12">
        <f>AR653-VLOOKUP(A653,[1]选股结果!$A$2:$BJ$3005,48,FALSE)*0.08</f>
        <v>5028694603.24</v>
      </c>
      <c r="AT653" s="12">
        <f t="shared" si="214"/>
        <v>7582346613</v>
      </c>
      <c r="AU653" s="12">
        <f t="shared" si="215"/>
        <v>8002864873</v>
      </c>
      <c r="AV653" s="12">
        <f t="shared" si="216"/>
        <v>5505429246</v>
      </c>
      <c r="AW653" s="12">
        <f t="shared" si="217"/>
        <v>6852787964</v>
      </c>
      <c r="AX653" s="12">
        <f t="shared" si="218"/>
        <v>1300368227</v>
      </c>
      <c r="AY653" s="21">
        <f t="shared" si="219"/>
        <v>82951807</v>
      </c>
    </row>
    <row r="654" spans="1:51">
      <c r="A654" s="5" t="s">
        <v>1355</v>
      </c>
      <c r="B654" s="5" t="s">
        <v>1356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20"/>
        <v>8058633783.61</v>
      </c>
      <c r="AF654" s="9">
        <f t="shared" si="221"/>
        <v>7164894610.78</v>
      </c>
      <c r="AG654" s="9">
        <f t="shared" si="222"/>
        <v>971125954.89</v>
      </c>
      <c r="AH654" s="9">
        <f t="shared" si="223"/>
        <v>979282281.95</v>
      </c>
      <c r="AI654" s="9">
        <f t="shared" si="224"/>
        <v>796267686.88</v>
      </c>
      <c r="AJ654" s="12">
        <f t="shared" si="205"/>
        <v>1595493175.12</v>
      </c>
      <c r="AK654" s="16">
        <f t="shared" si="206"/>
        <v>0.197985566531759</v>
      </c>
      <c r="AL654" s="9">
        <f t="shared" si="207"/>
        <v>815831777.68</v>
      </c>
      <c r="AM654" s="16">
        <f t="shared" si="208"/>
        <v>0.00581175770702656</v>
      </c>
      <c r="AN654" s="16">
        <f t="shared" si="209"/>
        <v>0.0199788062720324</v>
      </c>
      <c r="AO654" s="16">
        <f t="shared" si="210"/>
        <v>0.0423579275477496</v>
      </c>
      <c r="AP654" s="16">
        <f t="shared" si="211"/>
        <v>0.0319020030222584</v>
      </c>
      <c r="AQ654" s="12">
        <f t="shared" si="212"/>
        <v>779661397.44</v>
      </c>
      <c r="AR654" s="12">
        <f t="shared" si="213"/>
        <v>701163095.52</v>
      </c>
      <c r="AS654" s="12">
        <f>AR654-VLOOKUP(A654,[1]选股结果!$A$2:$BJ$3005,48,FALSE)*0.08</f>
        <v>113308583.2056</v>
      </c>
      <c r="AT654" s="12">
        <f t="shared" si="214"/>
        <v>596646802.37</v>
      </c>
      <c r="AU654" s="12">
        <f t="shared" si="215"/>
        <v>884177690.59</v>
      </c>
      <c r="AV654" s="12">
        <f t="shared" si="216"/>
        <v>685231546.55</v>
      </c>
      <c r="AW654" s="12">
        <f t="shared" si="217"/>
        <v>971125954.89</v>
      </c>
      <c r="AX654" s="12">
        <f t="shared" si="218"/>
        <v>137219655.97</v>
      </c>
      <c r="AY654" s="21">
        <f t="shared" si="219"/>
        <v>7269410903.93</v>
      </c>
    </row>
    <row r="655" spans="1:51">
      <c r="A655" s="5" t="s">
        <v>1357</v>
      </c>
      <c r="B655" s="5" t="s">
        <v>1358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20"/>
        <v>8035690089.58</v>
      </c>
      <c r="AF655" s="9">
        <f t="shared" si="221"/>
        <v>8401220038.47</v>
      </c>
      <c r="AG655" s="9">
        <f t="shared" si="222"/>
        <v>-1137382298.28</v>
      </c>
      <c r="AH655" s="9">
        <f t="shared" si="223"/>
        <v>-1510033857.66</v>
      </c>
      <c r="AI655" s="9">
        <f t="shared" si="224"/>
        <v>-1525460581.63</v>
      </c>
      <c r="AJ655" s="12">
        <f t="shared" si="205"/>
        <v>741152601.09</v>
      </c>
      <c r="AK655" s="16">
        <f t="shared" si="206"/>
        <v>0.0922326014104332</v>
      </c>
      <c r="AL655" s="9">
        <f t="shared" si="207"/>
        <v>1410307260.93</v>
      </c>
      <c r="AM655" s="16">
        <f t="shared" si="208"/>
        <v>0.0026694703554852</v>
      </c>
      <c r="AN655" s="16">
        <f t="shared" si="209"/>
        <v>0.0156305007410465</v>
      </c>
      <c r="AO655" s="16">
        <f t="shared" si="210"/>
        <v>0.0479884384640517</v>
      </c>
      <c r="AP655" s="16">
        <f t="shared" si="211"/>
        <v>0.0342894877687352</v>
      </c>
      <c r="AQ655" s="12">
        <f t="shared" si="212"/>
        <v>-669154659.84</v>
      </c>
      <c r="AR655" s="12">
        <f t="shared" si="213"/>
        <v>-983051120.99</v>
      </c>
      <c r="AS655" s="12">
        <f>AR655-VLOOKUP(A655,[1]选股结果!$A$2:$BJ$3005,48,FALSE)*0.08</f>
        <v>-1313191846.0428</v>
      </c>
      <c r="AT655" s="12">
        <f t="shared" si="214"/>
        <v>-684581383.81</v>
      </c>
      <c r="AU655" s="12">
        <f t="shared" si="215"/>
        <v>-967624397.02</v>
      </c>
      <c r="AV655" s="12">
        <f t="shared" si="216"/>
        <v>-528794989.3</v>
      </c>
      <c r="AW655" s="12">
        <f t="shared" si="217"/>
        <v>-1137382298.28</v>
      </c>
      <c r="AX655" s="12">
        <f t="shared" si="218"/>
        <v>-328938966.89</v>
      </c>
      <c r="AY655" s="21">
        <f t="shared" si="219"/>
        <v>8102750301.29</v>
      </c>
    </row>
    <row r="656" spans="1:51">
      <c r="A656" s="5" t="s">
        <v>1359</v>
      </c>
      <c r="B656" s="5" t="s">
        <v>1360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20"/>
        <v>8019415011.03</v>
      </c>
      <c r="AF656" s="9">
        <f t="shared" si="221"/>
        <v>7200163902.98</v>
      </c>
      <c r="AG656" s="9">
        <f t="shared" si="222"/>
        <v>774017439.35</v>
      </c>
      <c r="AH656" s="9">
        <f t="shared" si="223"/>
        <v>772537170.02</v>
      </c>
      <c r="AI656" s="9">
        <f t="shared" si="224"/>
        <v>608116197.39</v>
      </c>
      <c r="AJ656" s="12">
        <f t="shared" si="205"/>
        <v>1424055369.58</v>
      </c>
      <c r="AK656" s="16">
        <f t="shared" si="206"/>
        <v>0.177575966279503</v>
      </c>
      <c r="AL656" s="9">
        <f t="shared" si="207"/>
        <v>549417998.06</v>
      </c>
      <c r="AM656" s="16">
        <f t="shared" si="208"/>
        <v>0.00347994431534173</v>
      </c>
      <c r="AN656" s="16">
        <f t="shared" si="209"/>
        <v>0.0323617557830652</v>
      </c>
      <c r="AO656" s="16">
        <f t="shared" si="210"/>
        <v>0.0189063508699154</v>
      </c>
      <c r="AP656" s="16">
        <f t="shared" si="211"/>
        <v>0.0135034898120445</v>
      </c>
      <c r="AQ656" s="12">
        <f t="shared" si="212"/>
        <v>874637371.52</v>
      </c>
      <c r="AR656" s="12">
        <f t="shared" si="213"/>
        <v>652749568.02</v>
      </c>
      <c r="AS656" s="12">
        <f>AR656-VLOOKUP(A656,[1]选股结果!$A$2:$BJ$3005,48,FALSE)*0.08</f>
        <v>343827913.6336</v>
      </c>
      <c r="AT656" s="12">
        <f t="shared" si="214"/>
        <v>710216398.89</v>
      </c>
      <c r="AU656" s="12">
        <f t="shared" si="215"/>
        <v>817170540.65</v>
      </c>
      <c r="AV656" s="12">
        <f t="shared" si="216"/>
        <v>809599698.41</v>
      </c>
      <c r="AW656" s="12">
        <f t="shared" si="217"/>
        <v>774017439.35</v>
      </c>
      <c r="AX656" s="12">
        <f t="shared" si="218"/>
        <v>-32314802.62</v>
      </c>
      <c r="AY656" s="21">
        <f t="shared" si="219"/>
        <v>7142697072.11</v>
      </c>
    </row>
    <row r="657" spans="1:51">
      <c r="A657" s="5" t="s">
        <v>1361</v>
      </c>
      <c r="B657" s="5" t="s">
        <v>1362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20"/>
        <v>8015816080.78</v>
      </c>
      <c r="AF657" s="9">
        <f t="shared" si="221"/>
        <v>7617914402.66</v>
      </c>
      <c r="AG657" s="9">
        <f t="shared" si="222"/>
        <v>398171876.539999</v>
      </c>
      <c r="AH657" s="9">
        <f t="shared" si="223"/>
        <v>403136477.599999</v>
      </c>
      <c r="AI657" s="9">
        <f t="shared" si="224"/>
        <v>287582527.699999</v>
      </c>
      <c r="AJ657" s="12">
        <f t="shared" si="205"/>
        <v>869746050.59</v>
      </c>
      <c r="AK657" s="16">
        <f t="shared" si="206"/>
        <v>0.108503743327575</v>
      </c>
      <c r="AL657" s="9">
        <f t="shared" si="207"/>
        <v>394859566.89</v>
      </c>
      <c r="AM657" s="16">
        <f t="shared" si="208"/>
        <v>0.0100301675724297</v>
      </c>
      <c r="AN657" s="16">
        <f t="shared" si="209"/>
        <v>0.00323911967519513</v>
      </c>
      <c r="AO657" s="16">
        <f t="shared" si="210"/>
        <v>0.0142920325198944</v>
      </c>
      <c r="AP657" s="16">
        <f t="shared" si="211"/>
        <v>0.0223180891311808</v>
      </c>
      <c r="AQ657" s="12">
        <f t="shared" si="212"/>
        <v>474886483.7</v>
      </c>
      <c r="AR657" s="12">
        <f t="shared" si="213"/>
        <v>287312329.28</v>
      </c>
      <c r="AS657" s="12">
        <f>AR657-VLOOKUP(A657,[1]选股结果!$A$2:$BJ$3005,48,FALSE)*0.08</f>
        <v>-59147090.816</v>
      </c>
      <c r="AT657" s="12">
        <f t="shared" si="214"/>
        <v>359332533.8</v>
      </c>
      <c r="AU657" s="12">
        <f t="shared" si="215"/>
        <v>402866279.18</v>
      </c>
      <c r="AV657" s="12">
        <f t="shared" si="216"/>
        <v>470192081.06</v>
      </c>
      <c r="AW657" s="12">
        <f t="shared" si="217"/>
        <v>398171876.539999</v>
      </c>
      <c r="AX657" s="12">
        <f t="shared" si="218"/>
        <v>0</v>
      </c>
      <c r="AY657" s="21">
        <f t="shared" si="219"/>
        <v>7545894198.14</v>
      </c>
    </row>
    <row r="658" spans="1:51">
      <c r="A658" s="5" t="s">
        <v>1363</v>
      </c>
      <c r="B658" s="5" t="s">
        <v>1364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20"/>
        <v>8011966421.47</v>
      </c>
      <c r="AF658" s="9">
        <f t="shared" si="221"/>
        <v>7716603180.15</v>
      </c>
      <c r="AG658" s="9">
        <f t="shared" si="222"/>
        <v>297336573.680001</v>
      </c>
      <c r="AH658" s="9">
        <f t="shared" si="223"/>
        <v>296834041.410001</v>
      </c>
      <c r="AI658" s="9">
        <f t="shared" si="224"/>
        <v>255961032.450001</v>
      </c>
      <c r="AJ658" s="12">
        <f t="shared" si="205"/>
        <v>469537346.79</v>
      </c>
      <c r="AK658" s="16">
        <f t="shared" si="206"/>
        <v>0.0586045075690484</v>
      </c>
      <c r="AL658" s="9">
        <f t="shared" si="207"/>
        <v>165919564.97</v>
      </c>
      <c r="AM658" s="16">
        <f t="shared" si="208"/>
        <v>0.00074031917858584</v>
      </c>
      <c r="AN658" s="16">
        <f t="shared" si="209"/>
        <v>0.000748152482758436</v>
      </c>
      <c r="AO658" s="16">
        <f t="shared" si="210"/>
        <v>0.00305177445882429</v>
      </c>
      <c r="AP658" s="16">
        <f t="shared" si="211"/>
        <v>0.0161060002565917</v>
      </c>
      <c r="AQ658" s="12">
        <f t="shared" si="212"/>
        <v>303617781.82</v>
      </c>
      <c r="AR658" s="12">
        <f t="shared" si="213"/>
        <v>253987700.09</v>
      </c>
      <c r="AS658" s="12">
        <f>AR658-VLOOKUP(A658,[1]选股结果!$A$2:$BJ$3005,48,FALSE)*0.08</f>
        <v>78759821.0172</v>
      </c>
      <c r="AT658" s="12">
        <f t="shared" si="214"/>
        <v>262744772.86</v>
      </c>
      <c r="AU658" s="12">
        <f t="shared" si="215"/>
        <v>294860709.05</v>
      </c>
      <c r="AV658" s="12">
        <f t="shared" si="216"/>
        <v>266669381.69</v>
      </c>
      <c r="AW658" s="12">
        <f t="shared" si="217"/>
        <v>297336573.680001</v>
      </c>
      <c r="AX658" s="12">
        <f t="shared" si="218"/>
        <v>11829520.63</v>
      </c>
      <c r="AY658" s="21">
        <f t="shared" si="219"/>
        <v>7707846107.38</v>
      </c>
    </row>
    <row r="659" spans="1:51">
      <c r="A659" s="5" t="s">
        <v>1365</v>
      </c>
      <c r="B659" s="5" t="s">
        <v>1366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20"/>
        <v>7920001193.77</v>
      </c>
      <c r="AF659" s="9">
        <f t="shared" si="221"/>
        <v>7784645325.67</v>
      </c>
      <c r="AG659" s="9">
        <f t="shared" si="222"/>
        <v>134973838.729999</v>
      </c>
      <c r="AH659" s="9">
        <f t="shared" si="223"/>
        <v>133953473.319999</v>
      </c>
      <c r="AI659" s="9">
        <f t="shared" si="224"/>
        <v>133815778.039999</v>
      </c>
      <c r="AJ659" s="12">
        <f t="shared" si="205"/>
        <v>485129740.360001</v>
      </c>
      <c r="AK659" s="16">
        <f t="shared" si="206"/>
        <v>0.0612537458632723</v>
      </c>
      <c r="AL659" s="9">
        <f t="shared" si="207"/>
        <v>270987306.79</v>
      </c>
      <c r="AM659" s="16">
        <f t="shared" si="208"/>
        <v>0.00642618852760214</v>
      </c>
      <c r="AN659" s="16">
        <f t="shared" si="209"/>
        <v>0.00041222544544162</v>
      </c>
      <c r="AO659" s="16">
        <f t="shared" si="210"/>
        <v>0.0261621363381852</v>
      </c>
      <c r="AP659" s="16">
        <f t="shared" si="211"/>
        <v>0.00108617957365548</v>
      </c>
      <c r="AQ659" s="12">
        <f t="shared" si="212"/>
        <v>214142433.570001</v>
      </c>
      <c r="AR659" s="12">
        <f t="shared" si="213"/>
        <v>134197807.410001</v>
      </c>
      <c r="AS659" s="12">
        <f>AR659-VLOOKUP(A659,[1]选股结果!$A$2:$BJ$3005,48,FALSE)*0.08</f>
        <v>-107369443.494799</v>
      </c>
      <c r="AT659" s="12">
        <f t="shared" si="214"/>
        <v>214004738.290001</v>
      </c>
      <c r="AU659" s="12">
        <f t="shared" si="215"/>
        <v>134335502.690001</v>
      </c>
      <c r="AV659" s="12">
        <f t="shared" si="216"/>
        <v>132843289.770001</v>
      </c>
      <c r="AW659" s="12">
        <f t="shared" si="217"/>
        <v>134973838.729999</v>
      </c>
      <c r="AX659" s="12">
        <f t="shared" si="218"/>
        <v>3695978.72</v>
      </c>
      <c r="AY659" s="21">
        <f t="shared" si="219"/>
        <v>7704838394.79</v>
      </c>
    </row>
    <row r="660" spans="1:51">
      <c r="A660" s="5" t="s">
        <v>1367</v>
      </c>
      <c r="B660" s="5" t="s">
        <v>1368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20"/>
        <v>7919483502.6</v>
      </c>
      <c r="AF660" s="9">
        <f t="shared" si="221"/>
        <v>6668709500.47</v>
      </c>
      <c r="AG660" s="9">
        <f t="shared" si="222"/>
        <v>1269778703.38</v>
      </c>
      <c r="AH660" s="9">
        <f t="shared" si="223"/>
        <v>1287080673.22</v>
      </c>
      <c r="AI660" s="9">
        <f t="shared" si="224"/>
        <v>1083661148.25</v>
      </c>
      <c r="AJ660" s="12">
        <f t="shared" si="205"/>
        <v>1559056793.16</v>
      </c>
      <c r="AK660" s="16">
        <f t="shared" si="206"/>
        <v>0.196863443512213</v>
      </c>
      <c r="AL660" s="9">
        <f t="shared" si="207"/>
        <v>282587728.29</v>
      </c>
      <c r="AM660" s="16">
        <f t="shared" si="208"/>
        <v>0.00647771024248715</v>
      </c>
      <c r="AN660" s="16">
        <f t="shared" si="209"/>
        <v>0.00127237535714189</v>
      </c>
      <c r="AO660" s="16">
        <f t="shared" si="210"/>
        <v>0.0222587018827841</v>
      </c>
      <c r="AP660" s="16">
        <f t="shared" si="211"/>
        <v>0.00762859255154274</v>
      </c>
      <c r="AQ660" s="12">
        <f t="shared" si="212"/>
        <v>1276469064.87</v>
      </c>
      <c r="AR660" s="12">
        <f t="shared" si="213"/>
        <v>1062835359.13</v>
      </c>
      <c r="AS660" s="12">
        <f>AR660-VLOOKUP(A660,[1]选股结果!$A$2:$BJ$3005,48,FALSE)*0.08</f>
        <v>347024960.1412</v>
      </c>
      <c r="AT660" s="12">
        <f t="shared" si="214"/>
        <v>1073049539.9</v>
      </c>
      <c r="AU660" s="12">
        <f t="shared" si="215"/>
        <v>1266254884.1</v>
      </c>
      <c r="AV660" s="12">
        <f t="shared" si="216"/>
        <v>1240112693.04</v>
      </c>
      <c r="AW660" s="12">
        <f t="shared" si="217"/>
        <v>1269778703.38</v>
      </c>
      <c r="AX660" s="12">
        <f t="shared" si="218"/>
        <v>20925842.85</v>
      </c>
      <c r="AY660" s="21">
        <f t="shared" si="219"/>
        <v>6658495319.7</v>
      </c>
    </row>
    <row r="661" spans="1:51">
      <c r="A661" s="5" t="s">
        <v>1369</v>
      </c>
      <c r="B661" s="5" t="s">
        <v>1370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20"/>
        <v>7912962453.21</v>
      </c>
      <c r="AF661" s="9">
        <f t="shared" si="221"/>
        <v>4286583319.91</v>
      </c>
      <c r="AG661" s="9">
        <f t="shared" si="222"/>
        <v>3583072157.34</v>
      </c>
      <c r="AH661" s="9">
        <f t="shared" si="223"/>
        <v>4034896863.7</v>
      </c>
      <c r="AI661" s="9">
        <f t="shared" si="224"/>
        <v>2973871202.89</v>
      </c>
      <c r="AJ661" s="12">
        <f t="shared" si="205"/>
        <v>5466347503.29</v>
      </c>
      <c r="AK661" s="16">
        <f t="shared" si="206"/>
        <v>0.690809230501593</v>
      </c>
      <c r="AL661" s="9">
        <f t="shared" si="207"/>
        <v>668832573.45</v>
      </c>
      <c r="AM661" s="16">
        <f t="shared" si="208"/>
        <v>0.0839301284338313</v>
      </c>
      <c r="AN661" s="16">
        <f t="shared" si="209"/>
        <v>0.0183291606775113</v>
      </c>
      <c r="AO661" s="16">
        <f t="shared" si="210"/>
        <v>0.035256032899136</v>
      </c>
      <c r="AP661" s="16">
        <f t="shared" si="211"/>
        <v>0</v>
      </c>
      <c r="AQ661" s="12">
        <f t="shared" si="212"/>
        <v>4797514929.84</v>
      </c>
      <c r="AR661" s="12">
        <f t="shared" si="213"/>
        <v>2984674478.85</v>
      </c>
      <c r="AS661" s="12">
        <f>AR661-VLOOKUP(A661,[1]选股结果!$A$2:$BJ$3005,48,FALSE)*0.08</f>
        <v>1317223479.5108</v>
      </c>
      <c r="AT661" s="12">
        <f t="shared" si="214"/>
        <v>3736489269.03</v>
      </c>
      <c r="AU661" s="12">
        <f t="shared" si="215"/>
        <v>4045700139.66</v>
      </c>
      <c r="AV661" s="12">
        <f t="shared" si="216"/>
        <v>4363086188.39</v>
      </c>
      <c r="AW661" s="12">
        <f t="shared" si="217"/>
        <v>3583072157.34</v>
      </c>
      <c r="AX661" s="12">
        <f t="shared" si="218"/>
        <v>4434339.29</v>
      </c>
      <c r="AY661" s="21">
        <f t="shared" si="219"/>
        <v>3534768529.73</v>
      </c>
    </row>
    <row r="662" spans="1:51">
      <c r="A662" s="5" t="s">
        <v>1371</v>
      </c>
      <c r="B662" s="5" t="s">
        <v>1372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20"/>
        <v>7905757517.3</v>
      </c>
      <c r="AF662" s="9">
        <f t="shared" si="221"/>
        <v>7602329876.44</v>
      </c>
      <c r="AG662" s="9">
        <f t="shared" si="222"/>
        <v>-37256942.3799994</v>
      </c>
      <c r="AH662" s="9">
        <f t="shared" si="223"/>
        <v>-40529577.7999994</v>
      </c>
      <c r="AI662" s="9">
        <f t="shared" si="224"/>
        <v>-18787177.7999994</v>
      </c>
      <c r="AJ662" s="12">
        <f t="shared" si="205"/>
        <v>2063430796.15</v>
      </c>
      <c r="AK662" s="16">
        <f t="shared" si="206"/>
        <v>0.261003552364797</v>
      </c>
      <c r="AL662" s="9">
        <f t="shared" si="207"/>
        <v>1737150065.02</v>
      </c>
      <c r="AM662" s="16">
        <f t="shared" si="208"/>
        <v>0.0044428907151703</v>
      </c>
      <c r="AN662" s="16">
        <f t="shared" si="209"/>
        <v>0.144016251484885</v>
      </c>
      <c r="AO662" s="16">
        <f t="shared" si="210"/>
        <v>0.0473479222175587</v>
      </c>
      <c r="AP662" s="16">
        <f t="shared" si="211"/>
        <v>0.0216168270941815</v>
      </c>
      <c r="AQ662" s="12">
        <f t="shared" si="212"/>
        <v>326280731.130001</v>
      </c>
      <c r="AR662" s="12">
        <f t="shared" si="213"/>
        <v>306920540.600001</v>
      </c>
      <c r="AS662" s="12">
        <f>AR662-VLOOKUP(A662,[1]选股结果!$A$2:$BJ$3005,48,FALSE)*0.08</f>
        <v>113142180.588801</v>
      </c>
      <c r="AT662" s="12">
        <f t="shared" si="214"/>
        <v>348023131.130001</v>
      </c>
      <c r="AU662" s="12">
        <f t="shared" si="215"/>
        <v>285178140.600001</v>
      </c>
      <c r="AV662" s="12">
        <f t="shared" si="216"/>
        <v>-87336168.8499995</v>
      </c>
      <c r="AW662" s="12">
        <f t="shared" si="217"/>
        <v>-37256942.3799994</v>
      </c>
      <c r="AX662" s="12">
        <f t="shared" si="218"/>
        <v>0</v>
      </c>
      <c r="AY662" s="21">
        <f t="shared" si="219"/>
        <v>7561227285.91</v>
      </c>
    </row>
    <row r="663" spans="1:51">
      <c r="A663" s="5" t="s">
        <v>1373</v>
      </c>
      <c r="B663" s="5" t="s">
        <v>1374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20"/>
        <v>7822954875.84</v>
      </c>
      <c r="AF663" s="9">
        <f t="shared" si="221"/>
        <v>6912664735.68</v>
      </c>
      <c r="AG663" s="9">
        <f t="shared" si="222"/>
        <v>866311612.95</v>
      </c>
      <c r="AH663" s="9">
        <f t="shared" si="223"/>
        <v>874272112.43</v>
      </c>
      <c r="AI663" s="9">
        <f t="shared" si="224"/>
        <v>744781520.14</v>
      </c>
      <c r="AJ663" s="12">
        <f t="shared" si="205"/>
        <v>1639936024.54</v>
      </c>
      <c r="AK663" s="16">
        <f t="shared" si="206"/>
        <v>0.209631277511863</v>
      </c>
      <c r="AL663" s="9">
        <f t="shared" si="207"/>
        <v>727019446.64</v>
      </c>
      <c r="AM663" s="16">
        <f t="shared" si="208"/>
        <v>0.00634059124681758</v>
      </c>
      <c r="AN663" s="16">
        <f t="shared" si="209"/>
        <v>0.0126332157731369</v>
      </c>
      <c r="AO663" s="16">
        <f t="shared" si="210"/>
        <v>0.0278215232919428</v>
      </c>
      <c r="AP663" s="16">
        <f t="shared" si="211"/>
        <v>0.0455187504301901</v>
      </c>
      <c r="AQ663" s="12">
        <f t="shared" si="212"/>
        <v>912916577.9</v>
      </c>
      <c r="AR663" s="12">
        <f t="shared" si="213"/>
        <v>775948989.28</v>
      </c>
      <c r="AS663" s="12">
        <f>AR663-VLOOKUP(A663,[1]选股结果!$A$2:$BJ$3005,48,FALSE)*0.08</f>
        <v>-50428804.5208001</v>
      </c>
      <c r="AT663" s="12">
        <f t="shared" si="214"/>
        <v>783425985.61</v>
      </c>
      <c r="AU663" s="12">
        <f t="shared" si="215"/>
        <v>905439581.57</v>
      </c>
      <c r="AV663" s="12">
        <f t="shared" si="216"/>
        <v>843934342.71</v>
      </c>
      <c r="AW663" s="12">
        <f t="shared" si="217"/>
        <v>866311612.95</v>
      </c>
      <c r="AX663" s="12">
        <f t="shared" si="218"/>
        <v>4702439.19</v>
      </c>
      <c r="AY663" s="21">
        <f t="shared" si="219"/>
        <v>6905187739.35</v>
      </c>
    </row>
    <row r="664" spans="1:51">
      <c r="A664" s="5" t="s">
        <v>1375</v>
      </c>
      <c r="B664" s="5" t="s">
        <v>1376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20"/>
        <v>7811632984.54</v>
      </c>
      <c r="AF664" s="9">
        <f t="shared" si="221"/>
        <v>6648453856.78</v>
      </c>
      <c r="AG664" s="9">
        <f t="shared" si="222"/>
        <v>1030269426.53</v>
      </c>
      <c r="AH664" s="9">
        <f t="shared" si="223"/>
        <v>1028119976.39</v>
      </c>
      <c r="AI664" s="9">
        <f t="shared" si="224"/>
        <v>1003875467.14</v>
      </c>
      <c r="AJ664" s="12">
        <f t="shared" si="205"/>
        <v>3418061472.58</v>
      </c>
      <c r="AK664" s="16">
        <f t="shared" si="206"/>
        <v>0.437560428062184</v>
      </c>
      <c r="AL664" s="9">
        <f t="shared" si="207"/>
        <v>2480789911.76</v>
      </c>
      <c r="AM664" s="16">
        <f t="shared" si="208"/>
        <v>0.00552092078383015</v>
      </c>
      <c r="AN664" s="16">
        <f t="shared" si="209"/>
        <v>0.161497272330478</v>
      </c>
      <c r="AO664" s="16">
        <f t="shared" si="210"/>
        <v>0.126962206560758</v>
      </c>
      <c r="AP664" s="16">
        <f t="shared" si="211"/>
        <v>0.00485238901584572</v>
      </c>
      <c r="AQ664" s="12">
        <f t="shared" si="212"/>
        <v>937271560.82</v>
      </c>
      <c r="AR664" s="12">
        <f t="shared" si="213"/>
        <v>992516775.75</v>
      </c>
      <c r="AS664" s="12">
        <f>AR664-VLOOKUP(A664,[1]选股结果!$A$2:$BJ$3005,48,FALSE)*0.08</f>
        <v>-117630226.6884</v>
      </c>
      <c r="AT664" s="12">
        <f t="shared" si="214"/>
        <v>913027051.57</v>
      </c>
      <c r="AU664" s="12">
        <f t="shared" si="215"/>
        <v>1016761285</v>
      </c>
      <c r="AV664" s="12">
        <f t="shared" si="216"/>
        <v>893704459.35</v>
      </c>
      <c r="AW664" s="12">
        <f t="shared" si="217"/>
        <v>1030269426.53</v>
      </c>
      <c r="AX664" s="12">
        <f t="shared" si="218"/>
        <v>42923301.62</v>
      </c>
      <c r="AY664" s="21">
        <f t="shared" si="219"/>
        <v>6727943580.96</v>
      </c>
    </row>
    <row r="665" spans="1:51">
      <c r="A665" s="5" t="s">
        <v>1377</v>
      </c>
      <c r="B665" s="5" t="s">
        <v>1378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20"/>
        <v>7801855827.67</v>
      </c>
      <c r="AF665" s="9">
        <f t="shared" si="221"/>
        <v>7550104952.85</v>
      </c>
      <c r="AG665" s="9">
        <f t="shared" si="222"/>
        <v>247042295.94</v>
      </c>
      <c r="AH665" s="9">
        <f t="shared" si="223"/>
        <v>293630792.09</v>
      </c>
      <c r="AI665" s="9">
        <f t="shared" si="224"/>
        <v>282930841.88</v>
      </c>
      <c r="AJ665" s="12">
        <f t="shared" si="205"/>
        <v>951262366.11</v>
      </c>
      <c r="AK665" s="16">
        <f t="shared" si="206"/>
        <v>0.121927703756875</v>
      </c>
      <c r="AL665" s="9">
        <f t="shared" si="207"/>
        <v>712990894.37</v>
      </c>
      <c r="AM665" s="16">
        <f t="shared" si="208"/>
        <v>0.00260321616915414</v>
      </c>
      <c r="AN665" s="16">
        <f t="shared" si="209"/>
        <v>0.0175443491283892</v>
      </c>
      <c r="AO665" s="16">
        <f t="shared" si="210"/>
        <v>0.0291006546243504</v>
      </c>
      <c r="AP665" s="16">
        <f t="shared" si="211"/>
        <v>0.0446045349486968</v>
      </c>
      <c r="AQ665" s="12">
        <f t="shared" si="212"/>
        <v>238271471.74</v>
      </c>
      <c r="AR665" s="12">
        <f t="shared" si="213"/>
        <v>260285692.77</v>
      </c>
      <c r="AS665" s="12">
        <f>AR665-VLOOKUP(A665,[1]选股结果!$A$2:$BJ$3005,48,FALSE)*0.08</f>
        <v>-127662672.6516</v>
      </c>
      <c r="AT665" s="12">
        <f t="shared" si="214"/>
        <v>227571521.53</v>
      </c>
      <c r="AU665" s="12">
        <f t="shared" si="215"/>
        <v>270985642.98</v>
      </c>
      <c r="AV665" s="12">
        <f t="shared" si="216"/>
        <v>152384823.09</v>
      </c>
      <c r="AW665" s="12">
        <f t="shared" si="217"/>
        <v>247042295.94</v>
      </c>
      <c r="AX665" s="12">
        <f t="shared" si="218"/>
        <v>45842283.7</v>
      </c>
      <c r="AY665" s="21">
        <f t="shared" si="219"/>
        <v>7582819124.09</v>
      </c>
    </row>
    <row r="666" spans="1:51">
      <c r="A666" s="5" t="s">
        <v>1379</v>
      </c>
      <c r="B666" s="5" t="s">
        <v>1380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20"/>
        <v>7791156024.33</v>
      </c>
      <c r="AF666" s="9">
        <f t="shared" si="221"/>
        <v>6837453888.28</v>
      </c>
      <c r="AG666" s="9">
        <f t="shared" si="222"/>
        <v>942330876.88</v>
      </c>
      <c r="AH666" s="9">
        <f t="shared" si="223"/>
        <v>947323780.71</v>
      </c>
      <c r="AI666" s="9">
        <f t="shared" si="224"/>
        <v>796604206.93</v>
      </c>
      <c r="AJ666" s="12">
        <f t="shared" si="205"/>
        <v>1483681913.39</v>
      </c>
      <c r="AK666" s="16">
        <f t="shared" si="206"/>
        <v>0.190431549407662</v>
      </c>
      <c r="AL666" s="9">
        <f t="shared" si="207"/>
        <v>456013913.44</v>
      </c>
      <c r="AM666" s="16">
        <f t="shared" si="208"/>
        <v>0.00298289855284968</v>
      </c>
      <c r="AN666" s="16">
        <f t="shared" si="209"/>
        <v>0.00355281262287138</v>
      </c>
      <c r="AO666" s="16">
        <f t="shared" si="210"/>
        <v>0.0162566563927709</v>
      </c>
      <c r="AP666" s="16">
        <f t="shared" si="211"/>
        <v>0.0365381245967899</v>
      </c>
      <c r="AQ666" s="12">
        <f t="shared" si="212"/>
        <v>1027667999.95</v>
      </c>
      <c r="AR666" s="12">
        <f t="shared" si="213"/>
        <v>809221770.29</v>
      </c>
      <c r="AS666" s="12">
        <f>AR666-VLOOKUP(A666,[1]选股结果!$A$2:$BJ$3005,48,FALSE)*0.08</f>
        <v>156637249.5068</v>
      </c>
      <c r="AT666" s="12">
        <f t="shared" si="214"/>
        <v>876948426.17</v>
      </c>
      <c r="AU666" s="12">
        <f t="shared" si="215"/>
        <v>959941344.07</v>
      </c>
      <c r="AV666" s="12">
        <f t="shared" si="216"/>
        <v>892391752.19</v>
      </c>
      <c r="AW666" s="12">
        <f t="shared" si="217"/>
        <v>942330876.88</v>
      </c>
      <c r="AX666" s="12">
        <f t="shared" si="218"/>
        <v>2468918.85</v>
      </c>
      <c r="AY666" s="21">
        <f t="shared" si="219"/>
        <v>6769727232.4</v>
      </c>
    </row>
    <row r="667" spans="1:51">
      <c r="A667" s="5" t="s">
        <v>1381</v>
      </c>
      <c r="B667" s="5" t="s">
        <v>1382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20"/>
        <v>7753844994.47</v>
      </c>
      <c r="AF667" s="9">
        <f t="shared" si="221"/>
        <v>7682039324.78</v>
      </c>
      <c r="AG667" s="9">
        <f t="shared" si="222"/>
        <v>54353020.0799996</v>
      </c>
      <c r="AH667" s="9">
        <f t="shared" si="223"/>
        <v>48639190.5099996</v>
      </c>
      <c r="AI667" s="9">
        <f t="shared" si="224"/>
        <v>1543387.27999961</v>
      </c>
      <c r="AJ667" s="12">
        <f t="shared" si="205"/>
        <v>322966998.37</v>
      </c>
      <c r="AK667" s="16">
        <f t="shared" si="206"/>
        <v>0.0416524960971413</v>
      </c>
      <c r="AL667" s="9">
        <f t="shared" si="207"/>
        <v>244215712.57</v>
      </c>
      <c r="AM667" s="16">
        <f t="shared" si="208"/>
        <v>0.00112085978068924</v>
      </c>
      <c r="AN667" s="16">
        <f t="shared" si="209"/>
        <v>0.00997354224067591</v>
      </c>
      <c r="AO667" s="16">
        <f t="shared" si="210"/>
        <v>0.0106986182222063</v>
      </c>
      <c r="AP667" s="16">
        <f t="shared" si="211"/>
        <v>0.00890352053713177</v>
      </c>
      <c r="AQ667" s="12">
        <f t="shared" si="212"/>
        <v>78751285.7999999</v>
      </c>
      <c r="AR667" s="12">
        <f t="shared" si="213"/>
        <v>18510372.9699999</v>
      </c>
      <c r="AS667" s="12">
        <f>AR667-VLOOKUP(A667,[1]选股结果!$A$2:$BJ$3005,48,FALSE)*0.08</f>
        <v>-186313315.8396</v>
      </c>
      <c r="AT667" s="12">
        <f t="shared" si="214"/>
        <v>31655482.5699999</v>
      </c>
      <c r="AU667" s="12">
        <f t="shared" si="215"/>
        <v>65606176.1999999</v>
      </c>
      <c r="AV667" s="12">
        <f t="shared" si="216"/>
        <v>46902600.4899999</v>
      </c>
      <c r="AW667" s="12">
        <f t="shared" si="217"/>
        <v>54353020.0799996</v>
      </c>
      <c r="AX667" s="12">
        <f t="shared" si="218"/>
        <v>-92737.58</v>
      </c>
      <c r="AY667" s="21">
        <f t="shared" si="219"/>
        <v>7668894215.18</v>
      </c>
    </row>
    <row r="668" spans="1:51">
      <c r="A668" s="5" t="s">
        <v>1383</v>
      </c>
      <c r="B668" s="5" t="s">
        <v>1384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20"/>
        <v>7751663181.47</v>
      </c>
      <c r="AF668" s="9">
        <f t="shared" si="221"/>
        <v>7333745839.65</v>
      </c>
      <c r="AG668" s="9">
        <f t="shared" si="222"/>
        <v>601245355.04</v>
      </c>
      <c r="AH668" s="9">
        <f t="shared" si="223"/>
        <v>602404577.36</v>
      </c>
      <c r="AI668" s="9">
        <f t="shared" si="224"/>
        <v>520119182.63</v>
      </c>
      <c r="AJ668" s="12">
        <f t="shared" si="205"/>
        <v>992711185.56</v>
      </c>
      <c r="AK668" s="16">
        <f t="shared" si="206"/>
        <v>0.128064282763605</v>
      </c>
      <c r="AL668" s="9">
        <f t="shared" si="207"/>
        <v>500157275</v>
      </c>
      <c r="AM668" s="16">
        <f t="shared" si="208"/>
        <v>0.00102018899878211</v>
      </c>
      <c r="AN668" s="16">
        <f t="shared" si="209"/>
        <v>0.0353889342142415</v>
      </c>
      <c r="AO668" s="16">
        <f t="shared" si="210"/>
        <v>0.0267764027358886</v>
      </c>
      <c r="AP668" s="16">
        <f t="shared" si="211"/>
        <v>0.00150223535612801</v>
      </c>
      <c r="AQ668" s="12">
        <f t="shared" si="212"/>
        <v>492553910.56</v>
      </c>
      <c r="AR668" s="12">
        <f t="shared" si="213"/>
        <v>336912409.69</v>
      </c>
      <c r="AS668" s="12">
        <f>AR668-VLOOKUP(A668,[1]选股结果!$A$2:$BJ$3005,48,FALSE)*0.08</f>
        <v>-152866682.6164</v>
      </c>
      <c r="AT668" s="12">
        <f t="shared" si="214"/>
        <v>410268515.83</v>
      </c>
      <c r="AU668" s="12">
        <f t="shared" si="215"/>
        <v>419197804.42</v>
      </c>
      <c r="AV668" s="12">
        <f t="shared" si="216"/>
        <v>447281076.66</v>
      </c>
      <c r="AW668" s="12">
        <f t="shared" si="217"/>
        <v>601245355.04</v>
      </c>
      <c r="AX668" s="12">
        <f t="shared" si="218"/>
        <v>91523136.14</v>
      </c>
      <c r="AY668" s="21">
        <f t="shared" si="219"/>
        <v>7260389733.51</v>
      </c>
    </row>
    <row r="669" spans="1:51">
      <c r="A669" s="5" t="s">
        <v>1385</v>
      </c>
      <c r="B669" s="5" t="s">
        <v>1386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20"/>
        <v>7732287436.02</v>
      </c>
      <c r="AF669" s="9">
        <f t="shared" si="221"/>
        <v>8192994164.91</v>
      </c>
      <c r="AG669" s="9">
        <f t="shared" si="222"/>
        <v>-894555195.24</v>
      </c>
      <c r="AH669" s="9">
        <f t="shared" si="223"/>
        <v>-905229675.48</v>
      </c>
      <c r="AI669" s="9">
        <f t="shared" si="224"/>
        <v>-839240204.22</v>
      </c>
      <c r="AJ669" s="12">
        <f t="shared" si="205"/>
        <v>765084967.21</v>
      </c>
      <c r="AK669" s="16">
        <f t="shared" si="206"/>
        <v>0.0989467830238613</v>
      </c>
      <c r="AL669" s="9">
        <f t="shared" si="207"/>
        <v>631973557.2</v>
      </c>
      <c r="AM669" s="16">
        <f t="shared" si="208"/>
        <v>0.010861092373362</v>
      </c>
      <c r="AN669" s="16">
        <f t="shared" si="209"/>
        <v>0.00263539606081805</v>
      </c>
      <c r="AO669" s="16">
        <f t="shared" si="210"/>
        <v>0.0514958750996657</v>
      </c>
      <c r="AP669" s="16">
        <f t="shared" si="211"/>
        <v>0.0154309286090657</v>
      </c>
      <c r="AQ669" s="12">
        <f t="shared" si="212"/>
        <v>133111410.01</v>
      </c>
      <c r="AR669" s="12">
        <f t="shared" si="213"/>
        <v>-404834803.43</v>
      </c>
      <c r="AS669" s="12">
        <f>AR669-VLOOKUP(A669,[1]选股结果!$A$2:$BJ$3005,48,FALSE)*0.08</f>
        <v>-1316386112.7868</v>
      </c>
      <c r="AT669" s="12">
        <f t="shared" si="214"/>
        <v>199100881.27</v>
      </c>
      <c r="AU669" s="12">
        <f t="shared" si="215"/>
        <v>-470824274.69</v>
      </c>
      <c r="AV669" s="12">
        <f t="shared" si="216"/>
        <v>-854346901.44</v>
      </c>
      <c r="AW669" s="12">
        <f t="shared" si="217"/>
        <v>-894555195.24</v>
      </c>
      <c r="AX669" s="12">
        <f t="shared" si="218"/>
        <v>-13501091.15</v>
      </c>
      <c r="AY669" s="21">
        <f t="shared" si="219"/>
        <v>7589058480.21</v>
      </c>
    </row>
    <row r="670" spans="1:51">
      <c r="A670" s="5" t="s">
        <v>1387</v>
      </c>
      <c r="B670" s="5" t="s">
        <v>1388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20"/>
        <v>7693693289.77</v>
      </c>
      <c r="AF670" s="9">
        <f t="shared" si="221"/>
        <v>6821207536.6</v>
      </c>
      <c r="AG670" s="9">
        <f t="shared" si="222"/>
        <v>794281726.440001</v>
      </c>
      <c r="AH670" s="9">
        <f t="shared" si="223"/>
        <v>786868060.510001</v>
      </c>
      <c r="AI670" s="9">
        <f t="shared" si="224"/>
        <v>767505255.120001</v>
      </c>
      <c r="AJ670" s="12">
        <f t="shared" ref="AJ670:AJ733" si="225">C670-G670</f>
        <v>1504774702.29</v>
      </c>
      <c r="AK670" s="16">
        <f t="shared" ref="AK670:AK733" si="226">AJ670/C670</f>
        <v>0.195585480940713</v>
      </c>
      <c r="AL670" s="9">
        <f t="shared" ref="AL670:AL733" si="227">O670+P670+Q670+R670+Y670-AB670+AC670</f>
        <v>902612280.07</v>
      </c>
      <c r="AM670" s="16">
        <f t="shared" ref="AM670:AM733" si="228">O670/C670</f>
        <v>0.00278688155901793</v>
      </c>
      <c r="AN670" s="16">
        <f t="shared" ref="AN670:AN733" si="229">P670/C670</f>
        <v>0.0511425211534216</v>
      </c>
      <c r="AO670" s="16">
        <f t="shared" ref="AO670:AO733" si="230">Q670/C670</f>
        <v>0.0423536637096358</v>
      </c>
      <c r="AP670" s="16">
        <f t="shared" ref="AP670:AP733" si="231">R670/C670</f>
        <v>0.00206503849472728</v>
      </c>
      <c r="AQ670" s="12">
        <f t="shared" ref="AQ670:AQ733" si="232">C670-G670-AL670</f>
        <v>602162422.220001</v>
      </c>
      <c r="AR670" s="12">
        <f t="shared" ref="AR670:AR733" si="233">AQ670-S670-AD670</f>
        <v>707170822.570001</v>
      </c>
      <c r="AS670" s="12">
        <f>AR670-VLOOKUP(A670,[1]选股结果!$A$2:$BJ$3005,48,FALSE)*0.08</f>
        <v>-174552900.961999</v>
      </c>
      <c r="AT670" s="12">
        <f t="shared" si="214"/>
        <v>582799616.830001</v>
      </c>
      <c r="AU670" s="12">
        <f t="shared" si="215"/>
        <v>726533627.960001</v>
      </c>
      <c r="AV670" s="12">
        <f t="shared" si="216"/>
        <v>519364641.770001</v>
      </c>
      <c r="AW670" s="12">
        <f t="shared" si="217"/>
        <v>794281726.440001</v>
      </c>
      <c r="AX670" s="12">
        <f t="shared" si="218"/>
        <v>118905957.71</v>
      </c>
      <c r="AY670" s="21">
        <f t="shared" si="219"/>
        <v>6945578742.34</v>
      </c>
    </row>
    <row r="671" spans="1:51">
      <c r="A671" s="5" t="s">
        <v>1389</v>
      </c>
      <c r="B671" s="5" t="s">
        <v>1390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20"/>
        <v>7679867162.96</v>
      </c>
      <c r="AF671" s="9">
        <f t="shared" si="221"/>
        <v>6694289674.02</v>
      </c>
      <c r="AG671" s="9">
        <f t="shared" si="222"/>
        <v>1196549530.03</v>
      </c>
      <c r="AH671" s="9">
        <f t="shared" si="223"/>
        <v>1279636543.87</v>
      </c>
      <c r="AI671" s="9">
        <f t="shared" si="224"/>
        <v>1143980929.33</v>
      </c>
      <c r="AJ671" s="12">
        <f t="shared" si="225"/>
        <v>2188593303.87</v>
      </c>
      <c r="AK671" s="16">
        <f t="shared" si="226"/>
        <v>0.284978015560684</v>
      </c>
      <c r="AL671" s="9">
        <f t="shared" si="227"/>
        <v>1075503502.62</v>
      </c>
      <c r="AM671" s="16">
        <f t="shared" si="228"/>
        <v>0.00292986767512364</v>
      </c>
      <c r="AN671" s="16">
        <f t="shared" si="229"/>
        <v>0.06037849684125</v>
      </c>
      <c r="AO671" s="16">
        <f t="shared" si="230"/>
        <v>0.0605353150914157</v>
      </c>
      <c r="AP671" s="16">
        <f t="shared" si="231"/>
        <v>0.0265072606179738</v>
      </c>
      <c r="AQ671" s="12">
        <f t="shared" si="232"/>
        <v>1113089801.25</v>
      </c>
      <c r="AR671" s="12">
        <f t="shared" si="233"/>
        <v>929093620.54</v>
      </c>
      <c r="AS671" s="12">
        <f>AR671-VLOOKUP(A671,[1]选股结果!$A$2:$BJ$3005,48,FALSE)*0.08</f>
        <v>91000752.7839999</v>
      </c>
      <c r="AT671" s="12">
        <f t="shared" si="214"/>
        <v>977434186.71</v>
      </c>
      <c r="AU671" s="12">
        <f t="shared" si="215"/>
        <v>1064749235.08</v>
      </c>
      <c r="AV671" s="12">
        <f t="shared" si="216"/>
        <v>941372437.82</v>
      </c>
      <c r="AW671" s="12">
        <f t="shared" si="217"/>
        <v>1196549530.03</v>
      </c>
      <c r="AX671" s="12">
        <f t="shared" si="218"/>
        <v>72047187.03</v>
      </c>
      <c r="AY671" s="21">
        <f t="shared" si="219"/>
        <v>6645949107.85</v>
      </c>
    </row>
    <row r="672" spans="1:51">
      <c r="A672" s="5" t="s">
        <v>1391</v>
      </c>
      <c r="B672" s="5" t="s">
        <v>1392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20"/>
        <v>7661806290.99</v>
      </c>
      <c r="AF672" s="9">
        <f t="shared" si="221"/>
        <v>6924984066.79</v>
      </c>
      <c r="AG672" s="9">
        <f t="shared" si="222"/>
        <v>584145987.499999</v>
      </c>
      <c r="AH672" s="9">
        <f t="shared" si="223"/>
        <v>579183816.009999</v>
      </c>
      <c r="AI672" s="9">
        <f t="shared" si="224"/>
        <v>546363270.019999</v>
      </c>
      <c r="AJ672" s="12">
        <f t="shared" si="225"/>
        <v>1810953947.29</v>
      </c>
      <c r="AK672" s="16">
        <f t="shared" si="226"/>
        <v>0.236361228476843</v>
      </c>
      <c r="AL672" s="9">
        <f t="shared" si="227"/>
        <v>1036489428.29</v>
      </c>
      <c r="AM672" s="16">
        <f t="shared" si="228"/>
        <v>0.00489845687617228</v>
      </c>
      <c r="AN672" s="16">
        <f t="shared" si="229"/>
        <v>0.0657182964116597</v>
      </c>
      <c r="AO672" s="16">
        <f t="shared" si="230"/>
        <v>0.0356200986614523</v>
      </c>
      <c r="AP672" s="16">
        <f t="shared" si="231"/>
        <v>0.0277729658240296</v>
      </c>
      <c r="AQ672" s="12">
        <f t="shared" si="232"/>
        <v>774464519</v>
      </c>
      <c r="AR672" s="12">
        <f t="shared" si="233"/>
        <v>694269514.79</v>
      </c>
      <c r="AS672" s="12">
        <f>AR672-VLOOKUP(A672,[1]选股结果!$A$2:$BJ$3005,48,FALSE)*0.08</f>
        <v>-639144801.0836</v>
      </c>
      <c r="AT672" s="12">
        <f t="shared" si="214"/>
        <v>741643973.01</v>
      </c>
      <c r="AU672" s="12">
        <f t="shared" si="215"/>
        <v>727090060.78</v>
      </c>
      <c r="AV672" s="12">
        <f t="shared" si="216"/>
        <v>581283569.78</v>
      </c>
      <c r="AW672" s="12">
        <f t="shared" si="217"/>
        <v>584145987.499999</v>
      </c>
      <c r="AX672" s="12">
        <f t="shared" si="218"/>
        <v>-111195341.78</v>
      </c>
      <c r="AY672" s="21">
        <f t="shared" si="219"/>
        <v>6877609608.57</v>
      </c>
    </row>
    <row r="673" spans="1:51">
      <c r="A673" s="5" t="s">
        <v>1393</v>
      </c>
      <c r="B673" s="5" t="s">
        <v>1394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20"/>
        <v>7659400764.81</v>
      </c>
      <c r="AF673" s="9">
        <f t="shared" si="221"/>
        <v>4159014472.9</v>
      </c>
      <c r="AG673" s="9">
        <f t="shared" si="222"/>
        <v>4824904022.38</v>
      </c>
      <c r="AH673" s="9">
        <f t="shared" si="223"/>
        <v>4824668852.82</v>
      </c>
      <c r="AI673" s="9">
        <f t="shared" si="224"/>
        <v>3772191645.89</v>
      </c>
      <c r="AJ673" s="12">
        <f t="shared" si="225"/>
        <v>4275848310.93</v>
      </c>
      <c r="AK673" s="16">
        <f t="shared" si="226"/>
        <v>0.558248411621802</v>
      </c>
      <c r="AL673" s="9">
        <f t="shared" si="227"/>
        <v>229745617.37</v>
      </c>
      <c r="AM673" s="16">
        <f t="shared" si="228"/>
        <v>0.0120041788911774</v>
      </c>
      <c r="AN673" s="16">
        <f t="shared" si="229"/>
        <v>0.00236325569529707</v>
      </c>
      <c r="AO673" s="16">
        <f t="shared" si="230"/>
        <v>0.0155971089669132</v>
      </c>
      <c r="AP673" s="16">
        <f t="shared" si="231"/>
        <v>0</v>
      </c>
      <c r="AQ673" s="12">
        <f t="shared" si="232"/>
        <v>4046102693.56</v>
      </c>
      <c r="AR673" s="12">
        <f t="shared" si="233"/>
        <v>2447673915.42</v>
      </c>
      <c r="AS673" s="12">
        <f>AR673-VLOOKUP(A673,[1]选股结果!$A$2:$BJ$3005,48,FALSE)*0.08</f>
        <v>48857998.4544001</v>
      </c>
      <c r="AT673" s="12">
        <f t="shared" si="214"/>
        <v>2993625486.63</v>
      </c>
      <c r="AU673" s="12">
        <f t="shared" si="215"/>
        <v>3500151122.35</v>
      </c>
      <c r="AV673" s="12">
        <f t="shared" si="216"/>
        <v>3581353758.43</v>
      </c>
      <c r="AW673" s="12">
        <f t="shared" si="217"/>
        <v>4824904022.38</v>
      </c>
      <c r="AX673" s="12">
        <f t="shared" si="218"/>
        <v>663846067.04</v>
      </c>
      <c r="AY673" s="21">
        <f t="shared" si="219"/>
        <v>3613062901.69</v>
      </c>
    </row>
    <row r="674" spans="1:51">
      <c r="A674" s="5" t="s">
        <v>1395</v>
      </c>
      <c r="B674" s="5" t="s">
        <v>1396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20"/>
        <v>7622242934.87</v>
      </c>
      <c r="AF674" s="9">
        <f t="shared" si="221"/>
        <v>7291167880.12</v>
      </c>
      <c r="AG674" s="9">
        <f t="shared" si="222"/>
        <v>131650097.679999</v>
      </c>
      <c r="AH674" s="9">
        <f t="shared" si="223"/>
        <v>135205875.139999</v>
      </c>
      <c r="AI674" s="9">
        <f t="shared" si="224"/>
        <v>149257187.209999</v>
      </c>
      <c r="AJ674" s="12">
        <f t="shared" si="225"/>
        <v>1245805477.22</v>
      </c>
      <c r="AK674" s="16">
        <f t="shared" si="226"/>
        <v>0.16344342313215</v>
      </c>
      <c r="AL674" s="9">
        <f t="shared" si="227"/>
        <v>937014779.43</v>
      </c>
      <c r="AM674" s="16">
        <f t="shared" si="228"/>
        <v>0.00275462094680115</v>
      </c>
      <c r="AN674" s="16">
        <f t="shared" si="229"/>
        <v>0.0496690830369679</v>
      </c>
      <c r="AO674" s="16">
        <f t="shared" si="230"/>
        <v>0.0170069376780118</v>
      </c>
      <c r="AP674" s="16">
        <f t="shared" si="231"/>
        <v>0.051923995143137</v>
      </c>
      <c r="AQ674" s="12">
        <f t="shared" si="232"/>
        <v>308790697.79</v>
      </c>
      <c r="AR674" s="12">
        <f t="shared" si="233"/>
        <v>333106110.39</v>
      </c>
      <c r="AS674" s="12">
        <f>AR674-VLOOKUP(A674,[1]选股结果!$A$2:$BJ$3005,48,FALSE)*0.08</f>
        <v>-16352059.31</v>
      </c>
      <c r="AT674" s="12">
        <f t="shared" si="214"/>
        <v>322842009.86</v>
      </c>
      <c r="AU674" s="12">
        <f t="shared" si="215"/>
        <v>319054798.32</v>
      </c>
      <c r="AV674" s="12">
        <f t="shared" si="216"/>
        <v>-23894681.4399996</v>
      </c>
      <c r="AW674" s="12">
        <f t="shared" si="217"/>
        <v>131650097.679999</v>
      </c>
      <c r="AX674" s="12">
        <f t="shared" si="218"/>
        <v>91338494.26</v>
      </c>
      <c r="AY674" s="21">
        <f t="shared" si="219"/>
        <v>7301431980.65</v>
      </c>
    </row>
    <row r="675" spans="1:51">
      <c r="A675" s="5" t="s">
        <v>1397</v>
      </c>
      <c r="B675" s="5" t="s">
        <v>1398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20"/>
        <v>7619606960.95</v>
      </c>
      <c r="AF675" s="9">
        <f t="shared" si="221"/>
        <v>6523977996.55</v>
      </c>
      <c r="AG675" s="9">
        <f t="shared" si="222"/>
        <v>1939998481.09</v>
      </c>
      <c r="AH675" s="9">
        <f t="shared" si="223"/>
        <v>1946980933.13</v>
      </c>
      <c r="AI675" s="9">
        <f t="shared" si="224"/>
        <v>1682874705.97</v>
      </c>
      <c r="AJ675" s="12">
        <f t="shared" si="225"/>
        <v>2927932837.54</v>
      </c>
      <c r="AK675" s="16">
        <f t="shared" si="226"/>
        <v>0.384262974789313</v>
      </c>
      <c r="AL675" s="9">
        <f t="shared" si="227"/>
        <v>2030798573.06</v>
      </c>
      <c r="AM675" s="16">
        <f t="shared" si="228"/>
        <v>0.00399607943507413</v>
      </c>
      <c r="AN675" s="16">
        <f t="shared" si="229"/>
        <v>0.112804676046287</v>
      </c>
      <c r="AO675" s="16">
        <f t="shared" si="230"/>
        <v>0.12248108992667</v>
      </c>
      <c r="AP675" s="16">
        <f t="shared" si="231"/>
        <v>0.018379170647214</v>
      </c>
      <c r="AQ675" s="12">
        <f t="shared" si="232"/>
        <v>897134264.48</v>
      </c>
      <c r="AR675" s="12">
        <f t="shared" si="233"/>
        <v>763999835.68</v>
      </c>
      <c r="AS675" s="12">
        <f>AR675-VLOOKUP(A675,[1]选股结果!$A$2:$BJ$3005,48,FALSE)*0.08</f>
        <v>-525638289.3176</v>
      </c>
      <c r="AT675" s="12">
        <f t="shared" si="214"/>
        <v>633028037.32</v>
      </c>
      <c r="AU675" s="12">
        <f t="shared" si="215"/>
        <v>1028106062.84</v>
      </c>
      <c r="AV675" s="12">
        <f t="shared" si="216"/>
        <v>705720206.36</v>
      </c>
      <c r="AW675" s="12">
        <f t="shared" si="217"/>
        <v>1939998481.09</v>
      </c>
      <c r="AX675" s="12">
        <f t="shared" si="218"/>
        <v>58915025.13</v>
      </c>
      <c r="AY675" s="21">
        <f t="shared" si="219"/>
        <v>6654949794.91</v>
      </c>
    </row>
    <row r="676" spans="1:51">
      <c r="A676" s="5" t="s">
        <v>1399</v>
      </c>
      <c r="B676" s="5" t="s">
        <v>1400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20"/>
        <v>7594100108.76</v>
      </c>
      <c r="AF676" s="9">
        <f t="shared" si="221"/>
        <v>6535344129.5</v>
      </c>
      <c r="AG676" s="9">
        <f t="shared" si="222"/>
        <v>1037083707.35</v>
      </c>
      <c r="AH676" s="9">
        <f t="shared" si="223"/>
        <v>1059067817.79</v>
      </c>
      <c r="AI676" s="9">
        <f t="shared" si="224"/>
        <v>906192264.76</v>
      </c>
      <c r="AJ676" s="12">
        <f t="shared" si="225"/>
        <v>2246627966.22</v>
      </c>
      <c r="AK676" s="16">
        <f t="shared" si="226"/>
        <v>0.295838602868621</v>
      </c>
      <c r="AL676" s="9">
        <f t="shared" si="227"/>
        <v>1147676441.34</v>
      </c>
      <c r="AM676" s="16">
        <f t="shared" si="228"/>
        <v>0.00783057838563441</v>
      </c>
      <c r="AN676" s="16">
        <f t="shared" si="229"/>
        <v>0.0620795707823476</v>
      </c>
      <c r="AO676" s="16">
        <f t="shared" si="230"/>
        <v>0.0365299659666058</v>
      </c>
      <c r="AP676" s="16">
        <f t="shared" si="231"/>
        <v>0.0444475303730378</v>
      </c>
      <c r="AQ676" s="12">
        <f t="shared" si="232"/>
        <v>1098951524.88</v>
      </c>
      <c r="AR676" s="12">
        <f t="shared" si="233"/>
        <v>904059870.05</v>
      </c>
      <c r="AS676" s="12">
        <f>AR676-VLOOKUP(A676,[1]选股结果!$A$2:$BJ$3005,48,FALSE)*0.08</f>
        <v>364318128.4044</v>
      </c>
      <c r="AT676" s="12">
        <f t="shared" si="214"/>
        <v>946075971.85</v>
      </c>
      <c r="AU676" s="12">
        <f t="shared" si="215"/>
        <v>1056935423.08</v>
      </c>
      <c r="AV676" s="12">
        <f t="shared" si="216"/>
        <v>1016187466.86</v>
      </c>
      <c r="AW676" s="12">
        <f t="shared" si="217"/>
        <v>1037083707.35</v>
      </c>
      <c r="AX676" s="12">
        <f t="shared" si="218"/>
        <v>0</v>
      </c>
      <c r="AY676" s="21">
        <f t="shared" si="219"/>
        <v>6493328027.7</v>
      </c>
    </row>
    <row r="677" spans="1:51">
      <c r="A677" s="5" t="s">
        <v>1401</v>
      </c>
      <c r="B677" s="5" t="s">
        <v>1402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20"/>
        <v>7590930680.29</v>
      </c>
      <c r="AF677" s="9">
        <f t="shared" si="221"/>
        <v>7081662223.3</v>
      </c>
      <c r="AG677" s="9">
        <f t="shared" si="222"/>
        <v>506342984.13</v>
      </c>
      <c r="AH677" s="9">
        <f t="shared" si="223"/>
        <v>509568006.89</v>
      </c>
      <c r="AI677" s="9">
        <f t="shared" si="224"/>
        <v>296652485.53</v>
      </c>
      <c r="AJ677" s="12">
        <f t="shared" si="225"/>
        <v>971692538.66</v>
      </c>
      <c r="AK677" s="16">
        <f t="shared" si="226"/>
        <v>0.128007036236415</v>
      </c>
      <c r="AL677" s="9">
        <f t="shared" si="227"/>
        <v>353119409.61</v>
      </c>
      <c r="AM677" s="16">
        <f t="shared" si="228"/>
        <v>0.00782444587252257</v>
      </c>
      <c r="AN677" s="16">
        <f t="shared" si="229"/>
        <v>0.00669860228364744</v>
      </c>
      <c r="AO677" s="16">
        <f t="shared" si="230"/>
        <v>0.0303035137967051</v>
      </c>
      <c r="AP677" s="16">
        <f t="shared" si="231"/>
        <v>0.00198442424577964</v>
      </c>
      <c r="AQ677" s="12">
        <f t="shared" si="232"/>
        <v>618573129.05</v>
      </c>
      <c r="AR677" s="12">
        <f t="shared" si="233"/>
        <v>298572477.33</v>
      </c>
      <c r="AS677" s="12">
        <f>AR677-VLOOKUP(A677,[1]选股结果!$A$2:$BJ$3005,48,FALSE)*0.08</f>
        <v>-384556323.8476</v>
      </c>
      <c r="AT677" s="12">
        <f t="shared" si="214"/>
        <v>405657607.69</v>
      </c>
      <c r="AU677" s="12">
        <f t="shared" si="215"/>
        <v>511487998.69</v>
      </c>
      <c r="AV677" s="12">
        <f t="shared" si="216"/>
        <v>497477870.12</v>
      </c>
      <c r="AW677" s="12">
        <f t="shared" si="217"/>
        <v>506342984.13</v>
      </c>
      <c r="AX677" s="12">
        <f t="shared" si="218"/>
        <v>-847080.52</v>
      </c>
      <c r="AY677" s="21">
        <f t="shared" si="219"/>
        <v>6974577092.94</v>
      </c>
    </row>
    <row r="678" spans="1:51">
      <c r="A678" s="5" t="s">
        <v>1403</v>
      </c>
      <c r="B678" s="5" t="s">
        <v>1404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20"/>
        <v>7586488277.28</v>
      </c>
      <c r="AF678" s="9">
        <f t="shared" si="221"/>
        <v>6075763362.25</v>
      </c>
      <c r="AG678" s="9">
        <f t="shared" si="222"/>
        <v>1577846374.58</v>
      </c>
      <c r="AH678" s="9">
        <f t="shared" si="223"/>
        <v>1577903587.88</v>
      </c>
      <c r="AI678" s="9">
        <f t="shared" si="224"/>
        <v>1382380814.72</v>
      </c>
      <c r="AJ678" s="12">
        <f t="shared" si="225"/>
        <v>1874003907.25</v>
      </c>
      <c r="AK678" s="16">
        <f t="shared" si="226"/>
        <v>0.247018625582308</v>
      </c>
      <c r="AL678" s="9">
        <f t="shared" si="227"/>
        <v>363280069.59</v>
      </c>
      <c r="AM678" s="16">
        <f t="shared" si="228"/>
        <v>0.00230512409442092</v>
      </c>
      <c r="AN678" s="16">
        <f t="shared" si="229"/>
        <v>0.000633581520766989</v>
      </c>
      <c r="AO678" s="16">
        <f t="shared" si="230"/>
        <v>0.00724512534799655</v>
      </c>
      <c r="AP678" s="16">
        <f t="shared" si="231"/>
        <v>0.0376538027950949</v>
      </c>
      <c r="AQ678" s="12">
        <f t="shared" si="232"/>
        <v>1510723837.66</v>
      </c>
      <c r="AR678" s="12">
        <f t="shared" si="233"/>
        <v>1314841720</v>
      </c>
      <c r="AS678" s="12">
        <f>AR678-VLOOKUP(A678,[1]选股结果!$A$2:$BJ$3005,48,FALSE)*0.08</f>
        <v>744410506.2112</v>
      </c>
      <c r="AT678" s="12">
        <f t="shared" si="214"/>
        <v>1315201064.5</v>
      </c>
      <c r="AU678" s="12">
        <f t="shared" si="215"/>
        <v>1510364493.16</v>
      </c>
      <c r="AV678" s="12">
        <f t="shared" si="216"/>
        <v>1499960731.99</v>
      </c>
      <c r="AW678" s="12">
        <f t="shared" si="217"/>
        <v>1577846374.58</v>
      </c>
      <c r="AX678" s="12">
        <f t="shared" si="218"/>
        <v>67534790.96</v>
      </c>
      <c r="AY678" s="21">
        <f t="shared" si="219"/>
        <v>6075404017.75</v>
      </c>
    </row>
    <row r="679" spans="1:51">
      <c r="A679" s="5" t="s">
        <v>1405</v>
      </c>
      <c r="B679" s="5" t="s">
        <v>1406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20"/>
        <v>7564444263.75</v>
      </c>
      <c r="AF679" s="9">
        <f t="shared" si="221"/>
        <v>6364640773.87</v>
      </c>
      <c r="AG679" s="9">
        <f t="shared" si="222"/>
        <v>1227494424.49</v>
      </c>
      <c r="AH679" s="9">
        <f t="shared" si="223"/>
        <v>1224925916.06</v>
      </c>
      <c r="AI679" s="9">
        <f t="shared" si="224"/>
        <v>1050521150.05</v>
      </c>
      <c r="AJ679" s="12">
        <f t="shared" si="225"/>
        <v>2660492105.15</v>
      </c>
      <c r="AK679" s="16">
        <f t="shared" si="226"/>
        <v>0.351710186814317</v>
      </c>
      <c r="AL679" s="9">
        <f t="shared" si="227"/>
        <v>1404482591.24</v>
      </c>
      <c r="AM679" s="16">
        <f t="shared" si="228"/>
        <v>0.00776296180030136</v>
      </c>
      <c r="AN679" s="16">
        <f t="shared" si="229"/>
        <v>0.0355310355868441</v>
      </c>
      <c r="AO679" s="16">
        <f t="shared" si="230"/>
        <v>0.0971157244968338</v>
      </c>
      <c r="AP679" s="16">
        <f t="shared" si="231"/>
        <v>0.044790783877365</v>
      </c>
      <c r="AQ679" s="12">
        <f t="shared" si="232"/>
        <v>1256009513.91</v>
      </c>
      <c r="AR679" s="12">
        <f t="shared" si="233"/>
        <v>1021855036.08</v>
      </c>
      <c r="AS679" s="12">
        <f>AR679-VLOOKUP(A679,[1]选股结果!$A$2:$BJ$3005,48,FALSE)*0.08</f>
        <v>535500796.2944</v>
      </c>
      <c r="AT679" s="12">
        <f t="shared" si="214"/>
        <v>1081604747.9</v>
      </c>
      <c r="AU679" s="12">
        <f t="shared" si="215"/>
        <v>1196259802.09</v>
      </c>
      <c r="AV679" s="12">
        <f t="shared" si="216"/>
        <v>1195163017.55</v>
      </c>
      <c r="AW679" s="12">
        <f t="shared" si="217"/>
        <v>1227494424.49</v>
      </c>
      <c r="AX679" s="12">
        <f t="shared" si="218"/>
        <v>56358274.42</v>
      </c>
      <c r="AY679" s="21">
        <f t="shared" si="219"/>
        <v>6304891062.05</v>
      </c>
    </row>
    <row r="680" spans="1:51">
      <c r="A680" s="5" t="s">
        <v>1407</v>
      </c>
      <c r="B680" s="5" t="s">
        <v>1408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20"/>
        <v>7554357635.4</v>
      </c>
      <c r="AF680" s="9">
        <f t="shared" si="221"/>
        <v>7104932621.62</v>
      </c>
      <c r="AG680" s="9">
        <f t="shared" si="222"/>
        <v>297987784.769999</v>
      </c>
      <c r="AH680" s="9">
        <f t="shared" si="223"/>
        <v>305881620.109999</v>
      </c>
      <c r="AI680" s="9">
        <f t="shared" si="224"/>
        <v>286721088.099999</v>
      </c>
      <c r="AJ680" s="12">
        <f t="shared" si="225"/>
        <v>866765095.259999</v>
      </c>
      <c r="AK680" s="16">
        <f t="shared" si="226"/>
        <v>0.114737101034019</v>
      </c>
      <c r="AL680" s="9">
        <f t="shared" si="227"/>
        <v>526462923.73</v>
      </c>
      <c r="AM680" s="16">
        <f t="shared" si="228"/>
        <v>0.00153053494129257</v>
      </c>
      <c r="AN680" s="16">
        <f t="shared" si="229"/>
        <v>0.0208846680068048</v>
      </c>
      <c r="AO680" s="16">
        <f t="shared" si="230"/>
        <v>0.0254728333562422</v>
      </c>
      <c r="AP680" s="16">
        <f t="shared" si="231"/>
        <v>0.0020763947746524</v>
      </c>
      <c r="AQ680" s="12">
        <f t="shared" si="232"/>
        <v>340302171.529999</v>
      </c>
      <c r="AR680" s="12">
        <f t="shared" si="233"/>
        <v>281250739.459999</v>
      </c>
      <c r="AS680" s="12">
        <f>AR680-VLOOKUP(A680,[1]选股结果!$A$2:$BJ$3005,48,FALSE)*0.08</f>
        <v>-78845318.910401</v>
      </c>
      <c r="AT680" s="12">
        <f t="shared" si="214"/>
        <v>321141639.519999</v>
      </c>
      <c r="AU680" s="12">
        <f t="shared" si="215"/>
        <v>300411271.469999</v>
      </c>
      <c r="AV680" s="12">
        <f t="shared" si="216"/>
        <v>297281871.489999</v>
      </c>
      <c r="AW680" s="12">
        <f t="shared" si="217"/>
        <v>297987784.769999</v>
      </c>
      <c r="AX680" s="12">
        <f t="shared" si="218"/>
        <v>3614787.93</v>
      </c>
      <c r="AY680" s="21">
        <f t="shared" si="219"/>
        <v>7065041721.56</v>
      </c>
    </row>
    <row r="681" spans="1:51">
      <c r="A681" s="5" t="s">
        <v>1409</v>
      </c>
      <c r="B681" s="5" t="s">
        <v>1410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20"/>
        <v>7545879895.36</v>
      </c>
      <c r="AF681" s="9">
        <f t="shared" si="221"/>
        <v>7484813259</v>
      </c>
      <c r="AG681" s="9">
        <f t="shared" si="222"/>
        <v>1589133934.79</v>
      </c>
      <c r="AH681" s="9">
        <f t="shared" si="223"/>
        <v>1657141818.37</v>
      </c>
      <c r="AI681" s="9">
        <f t="shared" si="224"/>
        <v>208355607.57</v>
      </c>
      <c r="AJ681" s="12">
        <f t="shared" si="225"/>
        <v>4101077467.97</v>
      </c>
      <c r="AK681" s="16">
        <f t="shared" si="226"/>
        <v>0.543485653739569</v>
      </c>
      <c r="AL681" s="9">
        <f t="shared" si="227"/>
        <v>3005275824.24</v>
      </c>
      <c r="AM681" s="16">
        <f t="shared" si="228"/>
        <v>0.0126620477909742</v>
      </c>
      <c r="AN681" s="16">
        <f t="shared" si="229"/>
        <v>0.221388106596719</v>
      </c>
      <c r="AO681" s="16">
        <f t="shared" si="230"/>
        <v>0.171235915205135</v>
      </c>
      <c r="AP681" s="16">
        <f t="shared" si="231"/>
        <v>0.00148396474039901</v>
      </c>
      <c r="AQ681" s="12">
        <f t="shared" si="232"/>
        <v>1095801643.73</v>
      </c>
      <c r="AR681" s="12">
        <f t="shared" si="233"/>
        <v>-1323557574.57</v>
      </c>
      <c r="AS681" s="12">
        <f>AR681-VLOOKUP(A681,[1]选股结果!$A$2:$BJ$3005,48,FALSE)*0.08</f>
        <v>-4660247187.5412</v>
      </c>
      <c r="AT681" s="12">
        <f t="shared" si="214"/>
        <v>-352984567.07</v>
      </c>
      <c r="AU681" s="12">
        <f t="shared" si="215"/>
        <v>125228636.23</v>
      </c>
      <c r="AV681" s="12">
        <f t="shared" si="216"/>
        <v>385791884.039999</v>
      </c>
      <c r="AW681" s="12">
        <f t="shared" si="217"/>
        <v>1589133934.79</v>
      </c>
      <c r="AX681" s="12">
        <f t="shared" si="218"/>
        <v>2173915058.25</v>
      </c>
      <c r="AY681" s="21">
        <f t="shared" si="219"/>
        <v>6514240251.5</v>
      </c>
    </row>
    <row r="682" spans="1:51">
      <c r="A682" s="5" t="s">
        <v>1411</v>
      </c>
      <c r="B682" s="5" t="s">
        <v>1412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20"/>
        <v>7534667071.54</v>
      </c>
      <c r="AF682" s="9">
        <f t="shared" si="221"/>
        <v>6789365376.34</v>
      </c>
      <c r="AG682" s="9">
        <f t="shared" si="222"/>
        <v>734974985.549999</v>
      </c>
      <c r="AH682" s="9">
        <f t="shared" si="223"/>
        <v>753195308.199999</v>
      </c>
      <c r="AI682" s="9">
        <f t="shared" si="224"/>
        <v>645195180.029999</v>
      </c>
      <c r="AJ682" s="12">
        <f t="shared" si="225"/>
        <v>1699026400.4</v>
      </c>
      <c r="AK682" s="16">
        <f t="shared" si="226"/>
        <v>0.225494555269413</v>
      </c>
      <c r="AL682" s="9">
        <f t="shared" si="227"/>
        <v>927523532.64</v>
      </c>
      <c r="AM682" s="16">
        <f t="shared" si="228"/>
        <v>0.00484330886069811</v>
      </c>
      <c r="AN682" s="16">
        <f t="shared" si="229"/>
        <v>0.0293800922838592</v>
      </c>
      <c r="AO682" s="16">
        <f t="shared" si="230"/>
        <v>0.0372448826956123</v>
      </c>
      <c r="AP682" s="16">
        <f t="shared" si="231"/>
        <v>0.0540253951203183</v>
      </c>
      <c r="AQ682" s="12">
        <f t="shared" si="232"/>
        <v>771502867.76</v>
      </c>
      <c r="AR682" s="12">
        <f t="shared" si="233"/>
        <v>655331124.94</v>
      </c>
      <c r="AS682" s="12">
        <f>AR682-VLOOKUP(A682,[1]选股结果!$A$2:$BJ$3005,48,FALSE)*0.08</f>
        <v>-86733980.3752</v>
      </c>
      <c r="AT682" s="12">
        <f t="shared" si="214"/>
        <v>663502739.59</v>
      </c>
      <c r="AU682" s="12">
        <f t="shared" si="215"/>
        <v>763331253.11</v>
      </c>
      <c r="AV682" s="12">
        <f t="shared" si="216"/>
        <v>719611377.21</v>
      </c>
      <c r="AW682" s="12">
        <f t="shared" si="217"/>
        <v>734974985.549999</v>
      </c>
      <c r="AX682" s="12">
        <f t="shared" si="218"/>
        <v>1141863.72</v>
      </c>
      <c r="AY682" s="21">
        <f t="shared" si="219"/>
        <v>6781193761.69</v>
      </c>
    </row>
    <row r="683" spans="1:51">
      <c r="A683" s="5" t="s">
        <v>1413</v>
      </c>
      <c r="B683" s="5" t="s">
        <v>1414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20"/>
        <v>7519199255.1</v>
      </c>
      <c r="AF683" s="9">
        <f t="shared" si="221"/>
        <v>7432243144.8</v>
      </c>
      <c r="AG683" s="9">
        <f t="shared" si="222"/>
        <v>113418449.44</v>
      </c>
      <c r="AH683" s="9">
        <f t="shared" si="223"/>
        <v>113120404.86</v>
      </c>
      <c r="AI683" s="9">
        <f t="shared" si="224"/>
        <v>98275780.25</v>
      </c>
      <c r="AJ683" s="12">
        <f t="shared" si="225"/>
        <v>435865599.01</v>
      </c>
      <c r="AK683" s="16">
        <f t="shared" si="226"/>
        <v>0.0579670233787685</v>
      </c>
      <c r="AL683" s="9">
        <f t="shared" si="227"/>
        <v>316981116.49</v>
      </c>
      <c r="AM683" s="16">
        <f t="shared" si="228"/>
        <v>0.000266245713417176</v>
      </c>
      <c r="AN683" s="16">
        <f t="shared" si="229"/>
        <v>0.0141835189402201</v>
      </c>
      <c r="AO683" s="16">
        <f t="shared" si="230"/>
        <v>0.027666830633448</v>
      </c>
      <c r="AP683" s="16">
        <f t="shared" si="231"/>
        <v>0</v>
      </c>
      <c r="AQ683" s="12">
        <f t="shared" si="232"/>
        <v>118884482.52</v>
      </c>
      <c r="AR683" s="12">
        <f t="shared" si="233"/>
        <v>71813441.1100003</v>
      </c>
      <c r="AS683" s="12">
        <f>AR683-VLOOKUP(A683,[1]选股结果!$A$2:$BJ$3005,48,FALSE)*0.08</f>
        <v>-440408100.0084</v>
      </c>
      <c r="AT683" s="12">
        <f t="shared" si="214"/>
        <v>104039857.91</v>
      </c>
      <c r="AU683" s="12">
        <f t="shared" si="215"/>
        <v>86658065.7200003</v>
      </c>
      <c r="AV683" s="12">
        <f t="shared" si="216"/>
        <v>76618627.0900002</v>
      </c>
      <c r="AW683" s="12">
        <f t="shared" si="217"/>
        <v>113418449.44</v>
      </c>
      <c r="AX683" s="12">
        <f t="shared" si="218"/>
        <v>-8532924.24</v>
      </c>
      <c r="AY683" s="21">
        <f t="shared" si="219"/>
        <v>7400016728</v>
      </c>
    </row>
    <row r="684" spans="1:51">
      <c r="A684" s="5" t="s">
        <v>1415</v>
      </c>
      <c r="B684" s="5" t="s">
        <v>1416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20"/>
        <v>7476115147.89</v>
      </c>
      <c r="AF684" s="9">
        <f t="shared" si="221"/>
        <v>7259281001.99</v>
      </c>
      <c r="AG684" s="9">
        <f t="shared" si="222"/>
        <v>215494645.330001</v>
      </c>
      <c r="AH684" s="9">
        <f t="shared" si="223"/>
        <v>219402184.760001</v>
      </c>
      <c r="AI684" s="9">
        <f t="shared" si="224"/>
        <v>213218591.870001</v>
      </c>
      <c r="AJ684" s="12">
        <f t="shared" si="225"/>
        <v>1381747217.24</v>
      </c>
      <c r="AK684" s="16">
        <f t="shared" si="226"/>
        <v>0.184821553695568</v>
      </c>
      <c r="AL684" s="9">
        <f t="shared" si="227"/>
        <v>1152659173.9</v>
      </c>
      <c r="AM684" s="16">
        <f t="shared" si="228"/>
        <v>0.00144823592679091</v>
      </c>
      <c r="AN684" s="16">
        <f t="shared" si="229"/>
        <v>0.0297107017797458</v>
      </c>
      <c r="AO684" s="16">
        <f t="shared" si="230"/>
        <v>0.0236287181892666</v>
      </c>
      <c r="AP684" s="16">
        <f t="shared" si="231"/>
        <v>0.0987334356678987</v>
      </c>
      <c r="AQ684" s="12">
        <f t="shared" si="232"/>
        <v>229088043.340001</v>
      </c>
      <c r="AR684" s="12">
        <f t="shared" si="233"/>
        <v>205732737.270001</v>
      </c>
      <c r="AS684" s="12">
        <f>AR684-VLOOKUP(A684,[1]选股结果!$A$2:$BJ$3005,48,FALSE)*0.08</f>
        <v>-43823429.492399</v>
      </c>
      <c r="AT684" s="12">
        <f t="shared" si="214"/>
        <v>222904450.450001</v>
      </c>
      <c r="AU684" s="12">
        <f t="shared" si="215"/>
        <v>211916330.160001</v>
      </c>
      <c r="AV684" s="12">
        <f t="shared" si="216"/>
        <v>229741401.650001</v>
      </c>
      <c r="AW684" s="12">
        <f t="shared" si="217"/>
        <v>215494645.330001</v>
      </c>
      <c r="AX684" s="12">
        <f t="shared" si="218"/>
        <v>-12961317.32</v>
      </c>
      <c r="AY684" s="21">
        <f t="shared" si="219"/>
        <v>7242109288.81</v>
      </c>
    </row>
    <row r="685" spans="1:51">
      <c r="A685" s="5" t="s">
        <v>1417</v>
      </c>
      <c r="B685" s="5" t="s">
        <v>1418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20"/>
        <v>7474949819.35</v>
      </c>
      <c r="AF685" s="9">
        <f t="shared" si="221"/>
        <v>7280621038.95</v>
      </c>
      <c r="AG685" s="9">
        <f t="shared" si="222"/>
        <v>209709708.42</v>
      </c>
      <c r="AH685" s="9">
        <f t="shared" si="223"/>
        <v>211310276.82</v>
      </c>
      <c r="AI685" s="9">
        <f t="shared" si="224"/>
        <v>160104944.12</v>
      </c>
      <c r="AJ685" s="12">
        <f t="shared" si="225"/>
        <v>428223705.820001</v>
      </c>
      <c r="AK685" s="16">
        <f t="shared" si="226"/>
        <v>0.0572878368643333</v>
      </c>
      <c r="AL685" s="9">
        <f t="shared" si="227"/>
        <v>238316929.61</v>
      </c>
      <c r="AM685" s="16">
        <f t="shared" si="228"/>
        <v>0.000728987313853813</v>
      </c>
      <c r="AN685" s="16">
        <f t="shared" si="229"/>
        <v>0.0191400046953681</v>
      </c>
      <c r="AO685" s="16">
        <f t="shared" si="230"/>
        <v>0.00663816232204684</v>
      </c>
      <c r="AP685" s="16">
        <f t="shared" si="231"/>
        <v>0.0022708800112689</v>
      </c>
      <c r="AQ685" s="12">
        <f t="shared" si="232"/>
        <v>189906776.210001</v>
      </c>
      <c r="AR685" s="12">
        <f t="shared" si="233"/>
        <v>119920880.700001</v>
      </c>
      <c r="AS685" s="12">
        <f>AR685-VLOOKUP(A685,[1]选股结果!$A$2:$BJ$3005,48,FALSE)*0.08</f>
        <v>28007626.708001</v>
      </c>
      <c r="AT685" s="12">
        <f t="shared" si="214"/>
        <v>138701443.510001</v>
      </c>
      <c r="AU685" s="12">
        <f t="shared" si="215"/>
        <v>171126213.400001</v>
      </c>
      <c r="AV685" s="12">
        <f t="shared" si="216"/>
        <v>154145581.680001</v>
      </c>
      <c r="AW685" s="12">
        <f t="shared" si="217"/>
        <v>209709708.42</v>
      </c>
      <c r="AX685" s="12">
        <f t="shared" si="218"/>
        <v>49484520.51</v>
      </c>
      <c r="AY685" s="21">
        <f t="shared" si="219"/>
        <v>7261840476.14</v>
      </c>
    </row>
    <row r="686" spans="1:51">
      <c r="A686" s="5" t="s">
        <v>1419</v>
      </c>
      <c r="B686" s="5" t="s">
        <v>1420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20"/>
        <v>7408956264.57</v>
      </c>
      <c r="AF686" s="9">
        <f t="shared" si="221"/>
        <v>6786281229.09</v>
      </c>
      <c r="AG686" s="9">
        <f t="shared" si="222"/>
        <v>598788067.780001</v>
      </c>
      <c r="AH686" s="9">
        <f t="shared" si="223"/>
        <v>563526805.280001</v>
      </c>
      <c r="AI686" s="9">
        <f t="shared" si="224"/>
        <v>359152312.670001</v>
      </c>
      <c r="AJ686" s="12">
        <f t="shared" si="225"/>
        <v>3970118457.82</v>
      </c>
      <c r="AK686" s="16">
        <f t="shared" si="226"/>
        <v>0.535853947040463</v>
      </c>
      <c r="AL686" s="9">
        <f t="shared" si="227"/>
        <v>3399419963.78</v>
      </c>
      <c r="AM686" s="16">
        <f t="shared" si="228"/>
        <v>0.00569314979246244</v>
      </c>
      <c r="AN686" s="16">
        <f t="shared" si="229"/>
        <v>0.360532036014796</v>
      </c>
      <c r="AO686" s="16">
        <f t="shared" si="230"/>
        <v>0.0637225373535662</v>
      </c>
      <c r="AP686" s="16">
        <f t="shared" si="231"/>
        <v>0.0146866564795838</v>
      </c>
      <c r="AQ686" s="12">
        <f t="shared" si="232"/>
        <v>570698494.039999</v>
      </c>
      <c r="AR686" s="12">
        <f t="shared" si="233"/>
        <v>313157251.569999</v>
      </c>
      <c r="AS686" s="12">
        <f>AR686-VLOOKUP(A686,[1]选股结果!$A$2:$BJ$3005,48,FALSE)*0.08</f>
        <v>-17922985.159601</v>
      </c>
      <c r="AT686" s="12">
        <f t="shared" si="214"/>
        <v>366324001.429999</v>
      </c>
      <c r="AU686" s="12">
        <f t="shared" si="215"/>
        <v>517531744.179999</v>
      </c>
      <c r="AV686" s="12">
        <f t="shared" si="216"/>
        <v>571002328.95</v>
      </c>
      <c r="AW686" s="12">
        <f t="shared" si="217"/>
        <v>598788067.780001</v>
      </c>
      <c r="AX686" s="12">
        <f t="shared" si="218"/>
        <v>30556201.26</v>
      </c>
      <c r="AY686" s="21">
        <f t="shared" si="219"/>
        <v>6733114479.23</v>
      </c>
    </row>
    <row r="687" spans="1:51">
      <c r="A687" s="5" t="s">
        <v>1421</v>
      </c>
      <c r="B687" s="5" t="s">
        <v>1422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20"/>
        <v>7405051766.82</v>
      </c>
      <c r="AF687" s="9">
        <f t="shared" si="221"/>
        <v>5941441740.95</v>
      </c>
      <c r="AG687" s="9">
        <f t="shared" si="222"/>
        <v>1466827412.43</v>
      </c>
      <c r="AH687" s="9">
        <f t="shared" si="223"/>
        <v>1476953463.4</v>
      </c>
      <c r="AI687" s="9">
        <f t="shared" si="224"/>
        <v>1345463367.86</v>
      </c>
      <c r="AJ687" s="12">
        <f t="shared" si="225"/>
        <v>2553068068.41</v>
      </c>
      <c r="AK687" s="16">
        <f t="shared" si="226"/>
        <v>0.344773831271457</v>
      </c>
      <c r="AL687" s="9">
        <f t="shared" si="227"/>
        <v>1106315112.05</v>
      </c>
      <c r="AM687" s="16">
        <f t="shared" si="228"/>
        <v>0.00333003453270787</v>
      </c>
      <c r="AN687" s="16">
        <f t="shared" si="229"/>
        <v>0.0189308840497411</v>
      </c>
      <c r="AO687" s="16">
        <f t="shared" si="230"/>
        <v>0.0306907543750496</v>
      </c>
      <c r="AP687" s="16">
        <f t="shared" si="231"/>
        <v>0.0991016405190025</v>
      </c>
      <c r="AQ687" s="12">
        <f t="shared" si="232"/>
        <v>1446752956.36</v>
      </c>
      <c r="AR687" s="12">
        <f t="shared" si="233"/>
        <v>1351767475.89</v>
      </c>
      <c r="AS687" s="12">
        <f>AR687-VLOOKUP(A687,[1]选股结果!$A$2:$BJ$3005,48,FALSE)*0.08</f>
        <v>665202785.1828</v>
      </c>
      <c r="AT687" s="12">
        <f t="shared" si="214"/>
        <v>1315262860.82</v>
      </c>
      <c r="AU687" s="12">
        <f t="shared" si="215"/>
        <v>1483257571.43</v>
      </c>
      <c r="AV687" s="12">
        <f t="shared" si="216"/>
        <v>1408100870.66</v>
      </c>
      <c r="AW687" s="12">
        <f t="shared" si="217"/>
        <v>1466827412.43</v>
      </c>
      <c r="AX687" s="12">
        <f t="shared" si="218"/>
        <v>4635704.01</v>
      </c>
      <c r="AY687" s="21">
        <f t="shared" si="219"/>
        <v>5977946356.02</v>
      </c>
    </row>
    <row r="688" spans="1:51">
      <c r="A688" s="5" t="s">
        <v>1423</v>
      </c>
      <c r="B688" s="5" t="s">
        <v>1424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20"/>
        <v>7374907381.21</v>
      </c>
      <c r="AF688" s="9">
        <f t="shared" si="221"/>
        <v>7097858631.52</v>
      </c>
      <c r="AG688" s="9">
        <f t="shared" si="222"/>
        <v>259022380.479999</v>
      </c>
      <c r="AH688" s="9">
        <f t="shared" si="223"/>
        <v>292820528.949999</v>
      </c>
      <c r="AI688" s="9">
        <f t="shared" si="224"/>
        <v>244794751.779999</v>
      </c>
      <c r="AJ688" s="12">
        <f t="shared" si="225"/>
        <v>1081531131.01</v>
      </c>
      <c r="AK688" s="16">
        <f t="shared" si="226"/>
        <v>0.146650130653241</v>
      </c>
      <c r="AL688" s="9">
        <f t="shared" si="227"/>
        <v>684821310.34</v>
      </c>
      <c r="AM688" s="16">
        <f t="shared" si="228"/>
        <v>0.0019803519224134</v>
      </c>
      <c r="AN688" s="16">
        <f t="shared" si="229"/>
        <v>0.034120838530275</v>
      </c>
      <c r="AO688" s="16">
        <f t="shared" si="230"/>
        <v>0.0323575899350274</v>
      </c>
      <c r="AP688" s="16">
        <f t="shared" si="231"/>
        <v>0.0289823699433268</v>
      </c>
      <c r="AQ688" s="12">
        <f t="shared" si="232"/>
        <v>396709820.67</v>
      </c>
      <c r="AR688" s="12">
        <f t="shared" si="233"/>
        <v>262821120.99</v>
      </c>
      <c r="AS688" s="12">
        <f>AR688-VLOOKUP(A688,[1]选股结果!$A$2:$BJ$3005,48,FALSE)*0.08</f>
        <v>-170662658.8756</v>
      </c>
      <c r="AT688" s="12">
        <f t="shared" si="214"/>
        <v>348684043.5</v>
      </c>
      <c r="AU688" s="12">
        <f t="shared" si="215"/>
        <v>310846898.16</v>
      </c>
      <c r="AV688" s="12">
        <f t="shared" si="216"/>
        <v>344035822.43</v>
      </c>
      <c r="AW688" s="12">
        <f t="shared" si="217"/>
        <v>259022380.479999</v>
      </c>
      <c r="AX688" s="12">
        <f t="shared" si="218"/>
        <v>849480.56</v>
      </c>
      <c r="AY688" s="21">
        <f t="shared" si="219"/>
        <v>7011995709.01</v>
      </c>
    </row>
    <row r="689" spans="1:51">
      <c r="A689" s="5" t="s">
        <v>1425</v>
      </c>
      <c r="B689" s="5" t="s">
        <v>1426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20"/>
        <v>7374407756.76</v>
      </c>
      <c r="AF689" s="9">
        <f t="shared" si="221"/>
        <v>6989096384.34</v>
      </c>
      <c r="AG689" s="9">
        <f t="shared" si="222"/>
        <v>342693242.42</v>
      </c>
      <c r="AH689" s="9">
        <f t="shared" si="223"/>
        <v>360989720.18</v>
      </c>
      <c r="AI689" s="9">
        <f t="shared" si="224"/>
        <v>300277883.82</v>
      </c>
      <c r="AJ689" s="12">
        <f t="shared" si="225"/>
        <v>1204608158.01</v>
      </c>
      <c r="AK689" s="16">
        <f t="shared" si="226"/>
        <v>0.163349817062361</v>
      </c>
      <c r="AL689" s="9">
        <f t="shared" si="227"/>
        <v>711303231.26</v>
      </c>
      <c r="AM689" s="16">
        <f t="shared" si="228"/>
        <v>0.00459706133267771</v>
      </c>
      <c r="AN689" s="16">
        <f t="shared" si="229"/>
        <v>0.0284209764462609</v>
      </c>
      <c r="AO689" s="16">
        <f t="shared" si="230"/>
        <v>0.0311041092119888</v>
      </c>
      <c r="AP689" s="16">
        <f t="shared" si="231"/>
        <v>0.0330047318588924</v>
      </c>
      <c r="AQ689" s="12">
        <f t="shared" si="232"/>
        <v>493304926.75</v>
      </c>
      <c r="AR689" s="12">
        <f t="shared" si="233"/>
        <v>329549513.58</v>
      </c>
      <c r="AS689" s="12">
        <f>AR689-VLOOKUP(A689,[1]选股结果!$A$2:$BJ$3005,48,FALSE)*0.08</f>
        <v>195879387.4544</v>
      </c>
      <c r="AT689" s="12">
        <f t="shared" si="214"/>
        <v>432593090.39</v>
      </c>
      <c r="AU689" s="12">
        <f t="shared" si="215"/>
        <v>390261349.94</v>
      </c>
      <c r="AV689" s="12">
        <f t="shared" si="216"/>
        <v>312313791.55</v>
      </c>
      <c r="AW689" s="12">
        <f t="shared" si="217"/>
        <v>342693242.42</v>
      </c>
      <c r="AX689" s="12">
        <f t="shared" si="218"/>
        <v>-6161512.5</v>
      </c>
      <c r="AY689" s="21">
        <f t="shared" si="219"/>
        <v>6886052807.53</v>
      </c>
    </row>
    <row r="690" spans="1:51">
      <c r="A690" s="5" t="s">
        <v>1427</v>
      </c>
      <c r="B690" s="5" t="s">
        <v>1428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20"/>
        <v>7368275516.61</v>
      </c>
      <c r="AF690" s="9">
        <f t="shared" si="221"/>
        <v>6892011158.16</v>
      </c>
      <c r="AG690" s="9">
        <f t="shared" si="222"/>
        <v>789984945.680001</v>
      </c>
      <c r="AH690" s="9">
        <f t="shared" si="223"/>
        <v>792024529.450001</v>
      </c>
      <c r="AI690" s="9">
        <f t="shared" si="224"/>
        <v>714762868.520001</v>
      </c>
      <c r="AJ690" s="12">
        <f t="shared" si="225"/>
        <v>1318403561.95</v>
      </c>
      <c r="AK690" s="16">
        <f t="shared" si="226"/>
        <v>0.178929731791106</v>
      </c>
      <c r="AL690" s="9">
        <f t="shared" si="227"/>
        <v>893464004.75</v>
      </c>
      <c r="AM690" s="16">
        <f t="shared" si="228"/>
        <v>0.00404224072822174</v>
      </c>
      <c r="AN690" s="16">
        <f t="shared" si="229"/>
        <v>0.0522567838393142</v>
      </c>
      <c r="AO690" s="16">
        <f t="shared" si="230"/>
        <v>0.0278665352587776</v>
      </c>
      <c r="AP690" s="16">
        <f t="shared" si="231"/>
        <v>0.0362612369254788</v>
      </c>
      <c r="AQ690" s="12">
        <f t="shared" si="232"/>
        <v>424939557.2</v>
      </c>
      <c r="AR690" s="12">
        <f t="shared" si="233"/>
        <v>392876510.82</v>
      </c>
      <c r="AS690" s="12">
        <f>AR690-VLOOKUP(A690,[1]选股结果!$A$2:$BJ$3005,48,FALSE)*0.08</f>
        <v>-197389524.5992</v>
      </c>
      <c r="AT690" s="12">
        <f t="shared" si="214"/>
        <v>347677896.27</v>
      </c>
      <c r="AU690" s="12">
        <f t="shared" si="215"/>
        <v>470138171.75</v>
      </c>
      <c r="AV690" s="12">
        <f t="shared" si="216"/>
        <v>389798357.19</v>
      </c>
      <c r="AW690" s="12">
        <f t="shared" si="217"/>
        <v>789984945.680001</v>
      </c>
      <c r="AX690" s="12">
        <f t="shared" si="218"/>
        <v>142939726.26</v>
      </c>
      <c r="AY690" s="21">
        <f t="shared" si="219"/>
        <v>6937209772.71</v>
      </c>
    </row>
    <row r="691" spans="1:51">
      <c r="A691" s="5" t="s">
        <v>1429</v>
      </c>
      <c r="B691" s="5" t="s">
        <v>1430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20"/>
        <v>7354887333.68</v>
      </c>
      <c r="AF691" s="9">
        <f t="shared" si="221"/>
        <v>6923747479.57</v>
      </c>
      <c r="AG691" s="9">
        <f t="shared" si="222"/>
        <v>516668804.5</v>
      </c>
      <c r="AH691" s="9">
        <f t="shared" si="223"/>
        <v>514021030.42</v>
      </c>
      <c r="AI691" s="9">
        <f t="shared" si="224"/>
        <v>405856422.79</v>
      </c>
      <c r="AJ691" s="12">
        <f t="shared" si="225"/>
        <v>1734005404.72</v>
      </c>
      <c r="AK691" s="16">
        <f t="shared" si="226"/>
        <v>0.235762334084919</v>
      </c>
      <c r="AL691" s="9">
        <f t="shared" si="227"/>
        <v>1270990364.35</v>
      </c>
      <c r="AM691" s="16">
        <f t="shared" si="228"/>
        <v>0.00743225077693329</v>
      </c>
      <c r="AN691" s="16">
        <f t="shared" si="229"/>
        <v>0.0977558790870367</v>
      </c>
      <c r="AO691" s="16">
        <f t="shared" si="230"/>
        <v>0.0414337369920694</v>
      </c>
      <c r="AP691" s="16">
        <f t="shared" si="231"/>
        <v>0.0244295960629079</v>
      </c>
      <c r="AQ691" s="12">
        <f t="shared" si="232"/>
        <v>463015040.37</v>
      </c>
      <c r="AR691" s="12">
        <f t="shared" si="233"/>
        <v>310049120.16</v>
      </c>
      <c r="AS691" s="12">
        <f>AR691-VLOOKUP(A691,[1]选股结果!$A$2:$BJ$3005,48,FALSE)*0.08</f>
        <v>-70966401.6488</v>
      </c>
      <c r="AT691" s="12">
        <f t="shared" si="214"/>
        <v>354850432.74</v>
      </c>
      <c r="AU691" s="12">
        <f t="shared" si="215"/>
        <v>418213727.79</v>
      </c>
      <c r="AV691" s="12">
        <f t="shared" si="216"/>
        <v>364332458.39</v>
      </c>
      <c r="AW691" s="12">
        <f t="shared" si="217"/>
        <v>516668804.5</v>
      </c>
      <c r="AX691" s="12">
        <f t="shared" si="218"/>
        <v>123597289.24</v>
      </c>
      <c r="AY691" s="21">
        <f t="shared" si="219"/>
        <v>6878946166.99</v>
      </c>
    </row>
    <row r="692" spans="1:51">
      <c r="A692" s="5" t="s">
        <v>1431</v>
      </c>
      <c r="B692" s="5" t="s">
        <v>1432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20"/>
        <v>7348279699.86</v>
      </c>
      <c r="AF692" s="9">
        <f t="shared" si="221"/>
        <v>4920416508.48</v>
      </c>
      <c r="AG692" s="9">
        <f t="shared" si="222"/>
        <v>2425718313.35</v>
      </c>
      <c r="AH692" s="9">
        <f t="shared" si="223"/>
        <v>2423588191.07</v>
      </c>
      <c r="AI692" s="9">
        <f t="shared" si="224"/>
        <v>1815987241.44</v>
      </c>
      <c r="AJ692" s="12">
        <f t="shared" si="225"/>
        <v>2549619817.04</v>
      </c>
      <c r="AK692" s="16">
        <f t="shared" si="226"/>
        <v>0.34696825939935</v>
      </c>
      <c r="AL692" s="9">
        <f t="shared" si="227"/>
        <v>113513094.04</v>
      </c>
      <c r="AM692" s="16">
        <f t="shared" si="228"/>
        <v>0.00630443154754746</v>
      </c>
      <c r="AN692" s="16">
        <f t="shared" si="229"/>
        <v>0.000282327247292931</v>
      </c>
      <c r="AO692" s="16">
        <f t="shared" si="230"/>
        <v>0.00744337895862103</v>
      </c>
      <c r="AP692" s="16">
        <f t="shared" si="231"/>
        <v>0.000808679483187502</v>
      </c>
      <c r="AQ692" s="12">
        <f t="shared" si="232"/>
        <v>2436106723</v>
      </c>
      <c r="AR692" s="12">
        <f t="shared" si="233"/>
        <v>1815788927.18</v>
      </c>
      <c r="AS692" s="12">
        <f>AR692-VLOOKUP(A692,[1]选股结果!$A$2:$BJ$3005,48,FALSE)*0.08</f>
        <v>1182011570.9696</v>
      </c>
      <c r="AT692" s="12">
        <f t="shared" si="214"/>
        <v>1828505773.37</v>
      </c>
      <c r="AU692" s="12">
        <f t="shared" si="215"/>
        <v>2423389876.81</v>
      </c>
      <c r="AV692" s="12">
        <f t="shared" si="216"/>
        <v>2418301876.83</v>
      </c>
      <c r="AW692" s="12">
        <f t="shared" si="217"/>
        <v>2425718313.35</v>
      </c>
      <c r="AX692" s="12">
        <f t="shared" si="218"/>
        <v>198314.26</v>
      </c>
      <c r="AY692" s="21">
        <f t="shared" si="219"/>
        <v>4907699662.29</v>
      </c>
    </row>
    <row r="693" spans="1:51">
      <c r="A693" s="5" t="s">
        <v>1433</v>
      </c>
      <c r="B693" s="5" t="s">
        <v>1434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20"/>
        <v>7324820123.22</v>
      </c>
      <c r="AF693" s="9">
        <f t="shared" si="221"/>
        <v>7022508573.85</v>
      </c>
      <c r="AG693" s="9">
        <f t="shared" si="222"/>
        <v>387516240.990001</v>
      </c>
      <c r="AH693" s="9">
        <f t="shared" si="223"/>
        <v>406490775.820001</v>
      </c>
      <c r="AI693" s="9">
        <f t="shared" si="224"/>
        <v>337244321.300001</v>
      </c>
      <c r="AJ693" s="12">
        <f t="shared" si="225"/>
        <v>1395220854.86</v>
      </c>
      <c r="AK693" s="16">
        <f t="shared" si="226"/>
        <v>0.19047851433745</v>
      </c>
      <c r="AL693" s="9">
        <f t="shared" si="227"/>
        <v>1066875419.24</v>
      </c>
      <c r="AM693" s="16">
        <f t="shared" si="228"/>
        <v>0.00454987874778683</v>
      </c>
      <c r="AN693" s="16">
        <f t="shared" si="229"/>
        <v>0.0399160834043076</v>
      </c>
      <c r="AO693" s="16">
        <f t="shared" si="230"/>
        <v>0.0672268335462591</v>
      </c>
      <c r="AP693" s="16">
        <f t="shared" si="231"/>
        <v>0.0401682356372539</v>
      </c>
      <c r="AQ693" s="12">
        <f t="shared" si="232"/>
        <v>328345435.620001</v>
      </c>
      <c r="AR693" s="12">
        <f t="shared" si="233"/>
        <v>278544413.870001</v>
      </c>
      <c r="AS693" s="12">
        <f>AR693-VLOOKUP(A693,[1]选股结果!$A$2:$BJ$3005,48,FALSE)*0.08</f>
        <v>-381681490.996399</v>
      </c>
      <c r="AT693" s="12">
        <f t="shared" si="214"/>
        <v>259098981.100001</v>
      </c>
      <c r="AU693" s="12">
        <f t="shared" si="215"/>
        <v>347790868.390001</v>
      </c>
      <c r="AV693" s="12">
        <f t="shared" si="216"/>
        <v>295586508.27</v>
      </c>
      <c r="AW693" s="12">
        <f t="shared" si="217"/>
        <v>387516240.990001</v>
      </c>
      <c r="AX693" s="12">
        <f t="shared" si="218"/>
        <v>58924217.79</v>
      </c>
      <c r="AY693" s="21">
        <f t="shared" si="219"/>
        <v>7041954006.62</v>
      </c>
    </row>
    <row r="694" spans="1:51">
      <c r="A694" s="5" t="s">
        <v>1435</v>
      </c>
      <c r="B694" s="5" t="s">
        <v>1436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20"/>
        <v>7280061937.36</v>
      </c>
      <c r="AF694" s="9">
        <f t="shared" si="221"/>
        <v>7111648966.33</v>
      </c>
      <c r="AG694" s="9">
        <f t="shared" si="222"/>
        <v>330065235.67</v>
      </c>
      <c r="AH694" s="9">
        <f t="shared" si="223"/>
        <v>341107578.47</v>
      </c>
      <c r="AI694" s="9">
        <f t="shared" si="224"/>
        <v>327596898.73</v>
      </c>
      <c r="AJ694" s="12">
        <f t="shared" si="225"/>
        <v>525242823.57</v>
      </c>
      <c r="AK694" s="16">
        <f t="shared" si="226"/>
        <v>0.0721481256738416</v>
      </c>
      <c r="AL694" s="9">
        <f t="shared" si="227"/>
        <v>339306166.56</v>
      </c>
      <c r="AM694" s="16">
        <f t="shared" si="228"/>
        <v>0.00189878826841586</v>
      </c>
      <c r="AN694" s="16">
        <f t="shared" si="229"/>
        <v>0</v>
      </c>
      <c r="AO694" s="16">
        <f t="shared" si="230"/>
        <v>0.0108731860087313</v>
      </c>
      <c r="AP694" s="16">
        <f t="shared" si="231"/>
        <v>0.0349043502261943</v>
      </c>
      <c r="AQ694" s="12">
        <f t="shared" si="232"/>
        <v>185936657.01</v>
      </c>
      <c r="AR694" s="12">
        <f t="shared" si="233"/>
        <v>162682720.06</v>
      </c>
      <c r="AS694" s="12">
        <f>AR694-VLOOKUP(A694,[1]选股结果!$A$2:$BJ$3005,48,FALSE)*0.08</f>
        <v>-365358514.4024</v>
      </c>
      <c r="AT694" s="12">
        <f t="shared" si="214"/>
        <v>172425977.27</v>
      </c>
      <c r="AU694" s="12">
        <f t="shared" si="215"/>
        <v>176193399.8</v>
      </c>
      <c r="AV694" s="12">
        <f t="shared" si="216"/>
        <v>129542602.61</v>
      </c>
      <c r="AW694" s="12">
        <f t="shared" si="217"/>
        <v>330065235.67</v>
      </c>
      <c r="AX694" s="12">
        <f t="shared" si="218"/>
        <v>112126469.44</v>
      </c>
      <c r="AY694" s="21">
        <f t="shared" si="219"/>
        <v>7101905709.12</v>
      </c>
    </row>
    <row r="695" spans="1:51">
      <c r="A695" s="5" t="s">
        <v>1437</v>
      </c>
      <c r="B695" s="5" t="s">
        <v>1438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20"/>
        <v>7273063101.18</v>
      </c>
      <c r="AF695" s="9">
        <f t="shared" si="221"/>
        <v>6716761568.38</v>
      </c>
      <c r="AG695" s="9">
        <f t="shared" si="222"/>
        <v>577122497.87</v>
      </c>
      <c r="AH695" s="9">
        <f t="shared" si="223"/>
        <v>574612906.31</v>
      </c>
      <c r="AI695" s="9">
        <f t="shared" si="224"/>
        <v>451101939.3</v>
      </c>
      <c r="AJ695" s="12">
        <f t="shared" si="225"/>
        <v>1600037518.89</v>
      </c>
      <c r="AK695" s="16">
        <f t="shared" si="226"/>
        <v>0.21999500026755</v>
      </c>
      <c r="AL695" s="9">
        <f t="shared" si="227"/>
        <v>963329191.82</v>
      </c>
      <c r="AM695" s="16">
        <f t="shared" si="228"/>
        <v>0.0140600288059386</v>
      </c>
      <c r="AN695" s="16">
        <f t="shared" si="229"/>
        <v>0.0241038100977781</v>
      </c>
      <c r="AO695" s="16">
        <f t="shared" si="230"/>
        <v>0.0628233909871988</v>
      </c>
      <c r="AP695" s="16">
        <f t="shared" si="231"/>
        <v>0.0311193649362507</v>
      </c>
      <c r="AQ695" s="12">
        <f t="shared" si="232"/>
        <v>636708327.07</v>
      </c>
      <c r="AR695" s="12">
        <f t="shared" si="233"/>
        <v>430280974.23</v>
      </c>
      <c r="AS695" s="12">
        <f>AR695-VLOOKUP(A695,[1]选股结果!$A$2:$BJ$3005,48,FALSE)*0.08</f>
        <v>-287437.194800019</v>
      </c>
      <c r="AT695" s="12">
        <f t="shared" si="214"/>
        <v>513197360.06</v>
      </c>
      <c r="AU695" s="12">
        <f t="shared" si="215"/>
        <v>553791941.24</v>
      </c>
      <c r="AV695" s="12">
        <f t="shared" si="216"/>
        <v>537510823.44</v>
      </c>
      <c r="AW695" s="12">
        <f t="shared" si="217"/>
        <v>577122497.87</v>
      </c>
      <c r="AX695" s="12">
        <f t="shared" si="218"/>
        <v>1577263.25</v>
      </c>
      <c r="AY695" s="21">
        <f t="shared" si="219"/>
        <v>6633845182.55</v>
      </c>
    </row>
    <row r="696" spans="1:51">
      <c r="A696" s="5" t="s">
        <v>1439</v>
      </c>
      <c r="B696" s="5" t="s">
        <v>1440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20"/>
        <v>7259857935.91</v>
      </c>
      <c r="AF696" s="9">
        <f t="shared" si="221"/>
        <v>6884947468.54</v>
      </c>
      <c r="AG696" s="9">
        <f t="shared" si="222"/>
        <v>357329007.23</v>
      </c>
      <c r="AH696" s="9">
        <f t="shared" si="223"/>
        <v>357654866.56</v>
      </c>
      <c r="AI696" s="9">
        <f t="shared" si="224"/>
        <v>261694821.98</v>
      </c>
      <c r="AJ696" s="12">
        <f t="shared" si="225"/>
        <v>860752678.04</v>
      </c>
      <c r="AK696" s="16">
        <f t="shared" si="226"/>
        <v>0.118563294989891</v>
      </c>
      <c r="AL696" s="9">
        <f t="shared" si="227"/>
        <v>457710443.71</v>
      </c>
      <c r="AM696" s="16">
        <f t="shared" si="228"/>
        <v>0.0217598917092581</v>
      </c>
      <c r="AN696" s="16">
        <f t="shared" si="229"/>
        <v>0.0309049161513484</v>
      </c>
      <c r="AO696" s="16">
        <f t="shared" si="230"/>
        <v>0.00973377889400012</v>
      </c>
      <c r="AP696" s="16">
        <f t="shared" si="231"/>
        <v>0.000447997150731066</v>
      </c>
      <c r="AQ696" s="12">
        <f t="shared" si="232"/>
        <v>403042234.33</v>
      </c>
      <c r="AR696" s="12">
        <f t="shared" si="233"/>
        <v>277497249.99</v>
      </c>
      <c r="AS696" s="12">
        <f>AR696-VLOOKUP(A696,[1]选股结果!$A$2:$BJ$3005,48,FALSE)*0.08</f>
        <v>29531371.7684</v>
      </c>
      <c r="AT696" s="12">
        <f t="shared" si="214"/>
        <v>307082189.75</v>
      </c>
      <c r="AU696" s="12">
        <f t="shared" si="215"/>
        <v>373457294.57</v>
      </c>
      <c r="AV696" s="12">
        <f t="shared" si="216"/>
        <v>373110489.16</v>
      </c>
      <c r="AW696" s="12">
        <f t="shared" si="217"/>
        <v>357329007.23</v>
      </c>
      <c r="AX696" s="12">
        <f t="shared" si="218"/>
        <v>-1279944.19</v>
      </c>
      <c r="AY696" s="21">
        <f t="shared" si="219"/>
        <v>6855362528.78</v>
      </c>
    </row>
    <row r="697" spans="1:51">
      <c r="A697" s="5" t="s">
        <v>1441</v>
      </c>
      <c r="B697" s="5" t="s">
        <v>1442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20"/>
        <v>7247422058.46</v>
      </c>
      <c r="AF697" s="9">
        <f t="shared" si="221"/>
        <v>6856124685.91</v>
      </c>
      <c r="AG697" s="9">
        <f t="shared" si="222"/>
        <v>442873043.359999</v>
      </c>
      <c r="AH697" s="9">
        <f t="shared" si="223"/>
        <v>443203396.119999</v>
      </c>
      <c r="AI697" s="9">
        <f t="shared" si="224"/>
        <v>405673035.019999</v>
      </c>
      <c r="AJ697" s="12">
        <f t="shared" si="225"/>
        <v>1082103856.9</v>
      </c>
      <c r="AK697" s="16">
        <f t="shared" si="226"/>
        <v>0.149308795344249</v>
      </c>
      <c r="AL697" s="9">
        <f t="shared" si="227"/>
        <v>492319849.05</v>
      </c>
      <c r="AM697" s="16">
        <f t="shared" si="228"/>
        <v>0.000944336923501083</v>
      </c>
      <c r="AN697" s="16">
        <f t="shared" si="229"/>
        <v>0.0172107673520127</v>
      </c>
      <c r="AO697" s="16">
        <f t="shared" si="230"/>
        <v>0.0439980917390862</v>
      </c>
      <c r="AP697" s="16">
        <f t="shared" si="231"/>
        <v>0.0056964517075155</v>
      </c>
      <c r="AQ697" s="12">
        <f t="shared" si="232"/>
        <v>589784007.85</v>
      </c>
      <c r="AR697" s="12">
        <f t="shared" si="233"/>
        <v>353182195.96</v>
      </c>
      <c r="AS697" s="12">
        <f>AR697-VLOOKUP(A697,[1]选股结果!$A$2:$BJ$3005,48,FALSE)*0.08</f>
        <v>-92517174.0992</v>
      </c>
      <c r="AT697" s="12">
        <f t="shared" si="214"/>
        <v>552253646.75</v>
      </c>
      <c r="AU697" s="12">
        <f t="shared" si="215"/>
        <v>390712557.06</v>
      </c>
      <c r="AV697" s="12">
        <f t="shared" si="216"/>
        <v>604095449.559999</v>
      </c>
      <c r="AW697" s="12">
        <f t="shared" si="217"/>
        <v>442873043.359999</v>
      </c>
      <c r="AX697" s="12">
        <f t="shared" si="218"/>
        <v>37849044.59</v>
      </c>
      <c r="AY697" s="21">
        <f t="shared" si="219"/>
        <v>6657053235.12</v>
      </c>
    </row>
    <row r="698" spans="1:51">
      <c r="A698" s="5" t="s">
        <v>1443</v>
      </c>
      <c r="B698" s="5" t="s">
        <v>1444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20"/>
        <v>7246759875.36</v>
      </c>
      <c r="AF698" s="9">
        <f t="shared" si="221"/>
        <v>7123040895</v>
      </c>
      <c r="AG698" s="9">
        <f t="shared" si="222"/>
        <v>133523744.36</v>
      </c>
      <c r="AH698" s="9">
        <f t="shared" si="223"/>
        <v>133443951.48</v>
      </c>
      <c r="AI698" s="9">
        <f t="shared" si="224"/>
        <v>129663538.21</v>
      </c>
      <c r="AJ698" s="12">
        <f t="shared" si="225"/>
        <v>977272787.61</v>
      </c>
      <c r="AK698" s="16">
        <f t="shared" si="226"/>
        <v>0.1348565157972</v>
      </c>
      <c r="AL698" s="9">
        <f t="shared" si="227"/>
        <v>821928415.41</v>
      </c>
      <c r="AM698" s="16">
        <f t="shared" si="228"/>
        <v>0.00455699319806143</v>
      </c>
      <c r="AN698" s="16">
        <f t="shared" si="229"/>
        <v>0.0343627483293186</v>
      </c>
      <c r="AO698" s="16">
        <f t="shared" si="230"/>
        <v>0.0390379816615555</v>
      </c>
      <c r="AP698" s="16">
        <f t="shared" si="231"/>
        <v>0.0346596753625043</v>
      </c>
      <c r="AQ698" s="12">
        <f t="shared" si="232"/>
        <v>155344372.199999</v>
      </c>
      <c r="AR698" s="12">
        <f t="shared" si="233"/>
        <v>114121396.769999</v>
      </c>
      <c r="AS698" s="12">
        <f>AR698-VLOOKUP(A698,[1]选股结果!$A$2:$BJ$3005,48,FALSE)*0.08</f>
        <v>-235749568.498801</v>
      </c>
      <c r="AT698" s="12">
        <f t="shared" si="214"/>
        <v>151563958.929999</v>
      </c>
      <c r="AU698" s="12">
        <f t="shared" si="215"/>
        <v>117901810.039999</v>
      </c>
      <c r="AV698" s="12">
        <f t="shared" si="216"/>
        <v>61110754.3899997</v>
      </c>
      <c r="AW698" s="12">
        <f t="shared" si="217"/>
        <v>133523744.36</v>
      </c>
      <c r="AX698" s="12">
        <f t="shared" si="218"/>
        <v>-1450147.40999999</v>
      </c>
      <c r="AY698" s="21">
        <f t="shared" si="219"/>
        <v>7085598332.84</v>
      </c>
    </row>
    <row r="699" spans="1:51">
      <c r="A699" s="5" t="s">
        <v>1445</v>
      </c>
      <c r="B699" s="5" t="s">
        <v>1446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20"/>
        <v>7243776965.55</v>
      </c>
      <c r="AF699" s="9">
        <f t="shared" si="221"/>
        <v>6226563072.86</v>
      </c>
      <c r="AG699" s="9">
        <f t="shared" si="222"/>
        <v>1040820799.94</v>
      </c>
      <c r="AH699" s="9">
        <f t="shared" si="223"/>
        <v>1039000321.38</v>
      </c>
      <c r="AI699" s="9">
        <f t="shared" si="224"/>
        <v>853154890.17</v>
      </c>
      <c r="AJ699" s="12">
        <f t="shared" si="225"/>
        <v>2546378259.16</v>
      </c>
      <c r="AK699" s="16">
        <f t="shared" si="226"/>
        <v>0.351526319939181</v>
      </c>
      <c r="AL699" s="9">
        <f t="shared" si="227"/>
        <v>1496953203.26</v>
      </c>
      <c r="AM699" s="16">
        <f t="shared" si="228"/>
        <v>0.00845092511146248</v>
      </c>
      <c r="AN699" s="16">
        <f t="shared" si="229"/>
        <v>0.0953679126131885</v>
      </c>
      <c r="AO699" s="16">
        <f t="shared" si="230"/>
        <v>0.073010844582215</v>
      </c>
      <c r="AP699" s="16">
        <f t="shared" si="231"/>
        <v>0.0287162566060875</v>
      </c>
      <c r="AQ699" s="12">
        <f t="shared" si="232"/>
        <v>1049425055.9</v>
      </c>
      <c r="AR699" s="12">
        <f t="shared" si="233"/>
        <v>823344195.88</v>
      </c>
      <c r="AS699" s="12">
        <f>AR699-VLOOKUP(A699,[1]选股结果!$A$2:$BJ$3005,48,FALSE)*0.08</f>
        <v>315057580.532</v>
      </c>
      <c r="AT699" s="12">
        <f t="shared" si="214"/>
        <v>863579624.69</v>
      </c>
      <c r="AU699" s="12">
        <f t="shared" si="215"/>
        <v>1009189627.09</v>
      </c>
      <c r="AV699" s="12">
        <f t="shared" si="216"/>
        <v>974711394.05</v>
      </c>
      <c r="AW699" s="12">
        <f t="shared" si="217"/>
        <v>1040820799.94</v>
      </c>
      <c r="AX699" s="12">
        <f t="shared" si="218"/>
        <v>54000356.94</v>
      </c>
      <c r="AY699" s="21">
        <f t="shared" si="219"/>
        <v>6186327644.05</v>
      </c>
    </row>
    <row r="700" spans="1:51">
      <c r="A700" s="5" t="s">
        <v>1447</v>
      </c>
      <c r="B700" s="5" t="s">
        <v>1448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20"/>
        <v>7235787944.88</v>
      </c>
      <c r="AF700" s="9">
        <f t="shared" si="221"/>
        <v>6902884804.19</v>
      </c>
      <c r="AG700" s="9">
        <f t="shared" si="222"/>
        <v>301281703.660001</v>
      </c>
      <c r="AH700" s="9">
        <f t="shared" si="223"/>
        <v>302037949.190001</v>
      </c>
      <c r="AI700" s="9">
        <f t="shared" si="224"/>
        <v>229310097.870001</v>
      </c>
      <c r="AJ700" s="12">
        <f t="shared" si="225"/>
        <v>749981119.75</v>
      </c>
      <c r="AK700" s="16">
        <f t="shared" si="226"/>
        <v>0.10364885282199</v>
      </c>
      <c r="AL700" s="9">
        <f t="shared" si="227"/>
        <v>382999086.19</v>
      </c>
      <c r="AM700" s="16">
        <f t="shared" si="228"/>
        <v>0.00278794390516575</v>
      </c>
      <c r="AN700" s="16">
        <f t="shared" si="229"/>
        <v>0.0404889416303726</v>
      </c>
      <c r="AO700" s="16">
        <f t="shared" si="230"/>
        <v>0.00975884943117567</v>
      </c>
      <c r="AP700" s="16">
        <f t="shared" si="231"/>
        <v>0</v>
      </c>
      <c r="AQ700" s="12">
        <f t="shared" si="232"/>
        <v>366982033.56</v>
      </c>
      <c r="AR700" s="12">
        <f t="shared" si="233"/>
        <v>260931534.9</v>
      </c>
      <c r="AS700" s="12">
        <f>AR700-VLOOKUP(A700,[1]选股结果!$A$2:$BJ$3005,48,FALSE)*0.08</f>
        <v>88374677.9096</v>
      </c>
      <c r="AT700" s="12">
        <f t="shared" si="214"/>
        <v>294254182.24</v>
      </c>
      <c r="AU700" s="12">
        <f t="shared" si="215"/>
        <v>333659386.22</v>
      </c>
      <c r="AV700" s="12">
        <f t="shared" si="216"/>
        <v>300916892.84</v>
      </c>
      <c r="AW700" s="12">
        <f t="shared" si="217"/>
        <v>301281703.660001</v>
      </c>
      <c r="AX700" s="12">
        <f t="shared" si="218"/>
        <v>0</v>
      </c>
      <c r="AY700" s="21">
        <f t="shared" si="219"/>
        <v>6869562156.85</v>
      </c>
    </row>
    <row r="701" spans="1:51">
      <c r="A701" s="5" t="s">
        <v>1449</v>
      </c>
      <c r="B701" s="5" t="s">
        <v>1450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20"/>
        <v>7205344878.06</v>
      </c>
      <c r="AF701" s="9">
        <f t="shared" si="221"/>
        <v>6821934870.2</v>
      </c>
      <c r="AG701" s="9">
        <f t="shared" si="222"/>
        <v>338339255.030001</v>
      </c>
      <c r="AH701" s="9">
        <f t="shared" si="223"/>
        <v>349332562.090001</v>
      </c>
      <c r="AI701" s="9">
        <f t="shared" si="224"/>
        <v>275907259.470001</v>
      </c>
      <c r="AJ701" s="12">
        <f t="shared" si="225"/>
        <v>896749853.17</v>
      </c>
      <c r="AK701" s="16">
        <f t="shared" si="226"/>
        <v>0.124456201381917</v>
      </c>
      <c r="AL701" s="9">
        <f t="shared" si="227"/>
        <v>467702682.23</v>
      </c>
      <c r="AM701" s="16">
        <f t="shared" si="228"/>
        <v>0.0115269575371613</v>
      </c>
      <c r="AN701" s="16">
        <f t="shared" si="229"/>
        <v>0.00217017059344564</v>
      </c>
      <c r="AO701" s="16">
        <f t="shared" si="230"/>
        <v>0.012937398543385</v>
      </c>
      <c r="AP701" s="16">
        <f t="shared" si="231"/>
        <v>0.0350341909862844</v>
      </c>
      <c r="AQ701" s="12">
        <f t="shared" si="232"/>
        <v>429047170.94</v>
      </c>
      <c r="AR701" s="12">
        <f t="shared" si="233"/>
        <v>286626401.94</v>
      </c>
      <c r="AS701" s="12">
        <f>AR701-VLOOKUP(A701,[1]选股结果!$A$2:$BJ$3005,48,FALSE)*0.08</f>
        <v>-10171595.7232</v>
      </c>
      <c r="AT701" s="12">
        <f t="shared" si="214"/>
        <v>355621868.32</v>
      </c>
      <c r="AU701" s="12">
        <f t="shared" si="215"/>
        <v>360051704.56</v>
      </c>
      <c r="AV701" s="12">
        <f t="shared" si="216"/>
        <v>277726836.87</v>
      </c>
      <c r="AW701" s="12">
        <f t="shared" si="217"/>
        <v>338339255.030001</v>
      </c>
      <c r="AX701" s="12">
        <f t="shared" si="218"/>
        <v>2655582.8</v>
      </c>
      <c r="AY701" s="21">
        <f t="shared" si="219"/>
        <v>6752939403.82</v>
      </c>
    </row>
    <row r="702" spans="1:51">
      <c r="A702" s="5" t="s">
        <v>1451</v>
      </c>
      <c r="B702" s="5" t="s">
        <v>1452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20"/>
        <v>7192661181.89</v>
      </c>
      <c r="AF702" s="9">
        <f t="shared" si="221"/>
        <v>7063258537.28</v>
      </c>
      <c r="AG702" s="9">
        <f t="shared" si="222"/>
        <v>134272718.140001</v>
      </c>
      <c r="AH702" s="9">
        <f t="shared" si="223"/>
        <v>273321575.010001</v>
      </c>
      <c r="AI702" s="9">
        <f t="shared" si="224"/>
        <v>225925419.950001</v>
      </c>
      <c r="AJ702" s="12">
        <f t="shared" si="225"/>
        <v>779572203.05</v>
      </c>
      <c r="AK702" s="16">
        <f t="shared" si="226"/>
        <v>0.108384391164266</v>
      </c>
      <c r="AL702" s="9">
        <f t="shared" si="227"/>
        <v>437684450.72</v>
      </c>
      <c r="AM702" s="16">
        <f t="shared" si="228"/>
        <v>0.00900388656747247</v>
      </c>
      <c r="AN702" s="16">
        <f t="shared" si="229"/>
        <v>0.0123717952298453</v>
      </c>
      <c r="AO702" s="16">
        <f t="shared" si="230"/>
        <v>0.0253653421948147</v>
      </c>
      <c r="AP702" s="16">
        <f t="shared" si="231"/>
        <v>0.0336684747697745</v>
      </c>
      <c r="AQ702" s="12">
        <f t="shared" si="232"/>
        <v>341887752.33</v>
      </c>
      <c r="AR702" s="12">
        <f t="shared" si="233"/>
        <v>222680319.23</v>
      </c>
      <c r="AS702" s="12">
        <f>AR702-VLOOKUP(A702,[1]选股结果!$A$2:$BJ$3005,48,FALSE)*0.08</f>
        <v>-167871948.0188</v>
      </c>
      <c r="AT702" s="12">
        <f t="shared" si="214"/>
        <v>294491597.27</v>
      </c>
      <c r="AU702" s="12">
        <f t="shared" si="215"/>
        <v>270076474.29</v>
      </c>
      <c r="AV702" s="12">
        <f t="shared" si="216"/>
        <v>107676948.1</v>
      </c>
      <c r="AW702" s="12">
        <f t="shared" si="217"/>
        <v>134272718.140001</v>
      </c>
      <c r="AX702" s="12">
        <f t="shared" si="218"/>
        <v>522787.58</v>
      </c>
      <c r="AY702" s="21">
        <f t="shared" si="219"/>
        <v>6991447259.24</v>
      </c>
    </row>
    <row r="703" spans="1:51">
      <c r="A703" s="5" t="s">
        <v>1453</v>
      </c>
      <c r="B703" s="5" t="s">
        <v>1454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20"/>
        <v>7182561041.3</v>
      </c>
      <c r="AF703" s="9">
        <f t="shared" si="221"/>
        <v>4983903299.72</v>
      </c>
      <c r="AG703" s="9">
        <f t="shared" si="222"/>
        <v>2201955844.87</v>
      </c>
      <c r="AH703" s="9">
        <f t="shared" si="223"/>
        <v>2214969184.57</v>
      </c>
      <c r="AI703" s="9">
        <f t="shared" si="224"/>
        <v>1933013077.85</v>
      </c>
      <c r="AJ703" s="12">
        <f t="shared" si="225"/>
        <v>3016588298.79</v>
      </c>
      <c r="AK703" s="16">
        <f t="shared" si="226"/>
        <v>0.419987840193004</v>
      </c>
      <c r="AL703" s="9">
        <f t="shared" si="227"/>
        <v>790050743.05</v>
      </c>
      <c r="AM703" s="16">
        <f t="shared" si="228"/>
        <v>0.00840561007735936</v>
      </c>
      <c r="AN703" s="16">
        <f t="shared" si="229"/>
        <v>0.00862340552539037</v>
      </c>
      <c r="AO703" s="16">
        <f t="shared" si="230"/>
        <v>0.0247332911420474</v>
      </c>
      <c r="AP703" s="16">
        <f t="shared" si="231"/>
        <v>0.0672663709785269</v>
      </c>
      <c r="AQ703" s="12">
        <f t="shared" si="232"/>
        <v>2226537555.74</v>
      </c>
      <c r="AR703" s="12">
        <f t="shared" si="233"/>
        <v>1909756024.81</v>
      </c>
      <c r="AS703" s="12">
        <f>AR703-VLOOKUP(A703,[1]选股结果!$A$2:$BJ$3005,48,FALSE)*0.08</f>
        <v>1229817477.4012</v>
      </c>
      <c r="AT703" s="12">
        <f t="shared" si="214"/>
        <v>1944581449.02</v>
      </c>
      <c r="AU703" s="12">
        <f t="shared" si="215"/>
        <v>2191712131.53</v>
      </c>
      <c r="AV703" s="12">
        <f t="shared" si="216"/>
        <v>2207451073.58</v>
      </c>
      <c r="AW703" s="12">
        <f t="shared" si="217"/>
        <v>2201955844.87</v>
      </c>
      <c r="AX703" s="12">
        <f t="shared" si="218"/>
        <v>6439709.78</v>
      </c>
      <c r="AY703" s="21">
        <f t="shared" si="219"/>
        <v>4949077875.51</v>
      </c>
    </row>
    <row r="704" spans="1:51">
      <c r="A704" s="5" t="s">
        <v>1455</v>
      </c>
      <c r="B704" s="5" t="s">
        <v>1456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20"/>
        <v>7175838975.77</v>
      </c>
      <c r="AF704" s="9">
        <f t="shared" si="221"/>
        <v>5375779283.44</v>
      </c>
      <c r="AG704" s="9">
        <f t="shared" si="222"/>
        <v>1889927340.17</v>
      </c>
      <c r="AH704" s="9">
        <f t="shared" si="223"/>
        <v>1878807293.32</v>
      </c>
      <c r="AI704" s="9">
        <f t="shared" si="224"/>
        <v>1415309473.43</v>
      </c>
      <c r="AJ704" s="12">
        <f t="shared" si="225"/>
        <v>2206490312.44</v>
      </c>
      <c r="AK704" s="16">
        <f t="shared" si="226"/>
        <v>0.307488827423588</v>
      </c>
      <c r="AL704" s="9">
        <f t="shared" si="227"/>
        <v>359385277.09</v>
      </c>
      <c r="AM704" s="16">
        <f t="shared" si="228"/>
        <v>0.00539843733406005</v>
      </c>
      <c r="AN704" s="16">
        <f t="shared" si="229"/>
        <v>0.0149481968257921</v>
      </c>
      <c r="AO704" s="16">
        <f t="shared" si="230"/>
        <v>0.0232393349423098</v>
      </c>
      <c r="AP704" s="16">
        <f t="shared" si="231"/>
        <v>0.00475724501556794</v>
      </c>
      <c r="AQ704" s="12">
        <f t="shared" si="232"/>
        <v>1847105035.35</v>
      </c>
      <c r="AR704" s="12">
        <f t="shared" si="233"/>
        <v>1324079715.43</v>
      </c>
      <c r="AS704" s="12">
        <f>AR704-VLOOKUP(A704,[1]选股结果!$A$2:$BJ$3005,48,FALSE)*0.08</f>
        <v>994681060.3388</v>
      </c>
      <c r="AT704" s="12">
        <f t="shared" si="214"/>
        <v>1383607215.46</v>
      </c>
      <c r="AU704" s="12">
        <f t="shared" si="215"/>
        <v>1787577535.32</v>
      </c>
      <c r="AV704" s="12">
        <f t="shared" si="216"/>
        <v>1790860494.71</v>
      </c>
      <c r="AW704" s="12">
        <f t="shared" si="217"/>
        <v>1889927340.17</v>
      </c>
      <c r="AX704" s="12">
        <f t="shared" si="218"/>
        <v>69606846.09</v>
      </c>
      <c r="AY704" s="21">
        <f t="shared" si="219"/>
        <v>5316251783.41</v>
      </c>
    </row>
    <row r="705" spans="1:51">
      <c r="A705" s="5" t="s">
        <v>1457</v>
      </c>
      <c r="B705" s="5" t="s">
        <v>1458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20"/>
        <v>7170962000</v>
      </c>
      <c r="AF705" s="9">
        <f t="shared" si="221"/>
        <v>76514000</v>
      </c>
      <c r="AG705" s="9">
        <f t="shared" si="222"/>
        <v>5116682000</v>
      </c>
      <c r="AH705" s="9">
        <f t="shared" si="223"/>
        <v>5130533000</v>
      </c>
      <c r="AI705" s="9">
        <f t="shared" si="224"/>
        <v>4979166000</v>
      </c>
      <c r="AJ705" s="12">
        <f t="shared" si="225"/>
        <v>7170962000</v>
      </c>
      <c r="AK705" s="16">
        <f t="shared" si="226"/>
        <v>1</v>
      </c>
      <c r="AL705" s="9">
        <f t="shared" si="227"/>
        <v>62953000</v>
      </c>
      <c r="AM705" s="16">
        <f t="shared" si="228"/>
        <v>0.0106699770546825</v>
      </c>
      <c r="AN705" s="16">
        <f t="shared" si="229"/>
        <v>0</v>
      </c>
      <c r="AO705" s="16">
        <f t="shared" si="230"/>
        <v>0</v>
      </c>
      <c r="AP705" s="16">
        <f t="shared" si="231"/>
        <v>0</v>
      </c>
      <c r="AQ705" s="12">
        <f t="shared" si="232"/>
        <v>7108009000</v>
      </c>
      <c r="AR705" s="12">
        <f t="shared" si="233"/>
        <v>6956642000</v>
      </c>
      <c r="AS705" s="12">
        <f>AR705-VLOOKUP(A705,[1]选股结果!$A$2:$BJ$3005,48,FALSE)*0.08</f>
        <v>4451309200</v>
      </c>
      <c r="AT705" s="12">
        <f t="shared" si="214"/>
        <v>6956642000</v>
      </c>
      <c r="AU705" s="12">
        <f t="shared" si="215"/>
        <v>7108009000</v>
      </c>
      <c r="AV705" s="12">
        <f t="shared" si="216"/>
        <v>4199719000</v>
      </c>
      <c r="AW705" s="12">
        <f t="shared" si="217"/>
        <v>5116682000</v>
      </c>
      <c r="AX705" s="12">
        <f t="shared" si="218"/>
        <v>848921000</v>
      </c>
      <c r="AY705" s="21">
        <f t="shared" si="219"/>
        <v>76514000</v>
      </c>
    </row>
    <row r="706" spans="1:51">
      <c r="A706" s="5" t="s">
        <v>1459</v>
      </c>
      <c r="B706" s="5" t="s">
        <v>1460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20"/>
        <v>7150108264.49</v>
      </c>
      <c r="AF706" s="9">
        <f t="shared" si="221"/>
        <v>6436466200.25</v>
      </c>
      <c r="AG706" s="9">
        <f t="shared" si="222"/>
        <v>685130659.769999</v>
      </c>
      <c r="AH706" s="9">
        <f t="shared" si="223"/>
        <v>684739004.789999</v>
      </c>
      <c r="AI706" s="9">
        <f t="shared" si="224"/>
        <v>669624263.129999</v>
      </c>
      <c r="AJ706" s="12">
        <f t="shared" si="225"/>
        <v>1950287605.58</v>
      </c>
      <c r="AK706" s="16">
        <f t="shared" si="226"/>
        <v>0.272763367131911</v>
      </c>
      <c r="AL706" s="9">
        <f t="shared" si="227"/>
        <v>1381057289.06</v>
      </c>
      <c r="AM706" s="16">
        <f t="shared" si="228"/>
        <v>0.00531783227099319</v>
      </c>
      <c r="AN706" s="16">
        <f t="shared" si="229"/>
        <v>0.113259580977514</v>
      </c>
      <c r="AO706" s="16">
        <f t="shared" si="230"/>
        <v>0.0722458074453849</v>
      </c>
      <c r="AP706" s="16">
        <f t="shared" si="231"/>
        <v>0.000527510366343947</v>
      </c>
      <c r="AQ706" s="12">
        <f t="shared" si="232"/>
        <v>569230316.52</v>
      </c>
      <c r="AR706" s="12">
        <f t="shared" si="233"/>
        <v>685648477.09</v>
      </c>
      <c r="AS706" s="12">
        <f>AR706-VLOOKUP(A706,[1]选股结果!$A$2:$BJ$3005,48,FALSE)*0.08</f>
        <v>-224814933.6596</v>
      </c>
      <c r="AT706" s="12">
        <f t="shared" si="214"/>
        <v>554115574.86</v>
      </c>
      <c r="AU706" s="12">
        <f t="shared" si="215"/>
        <v>700763218.75</v>
      </c>
      <c r="AV706" s="12">
        <f t="shared" si="216"/>
        <v>551033172.85</v>
      </c>
      <c r="AW706" s="12">
        <f t="shared" si="217"/>
        <v>685130659.769999</v>
      </c>
      <c r="AX706" s="12">
        <f t="shared" si="218"/>
        <v>1484674.05</v>
      </c>
      <c r="AY706" s="21">
        <f t="shared" si="219"/>
        <v>6567999102.48</v>
      </c>
    </row>
    <row r="707" spans="1:51">
      <c r="A707" s="5" t="s">
        <v>1461</v>
      </c>
      <c r="B707" s="5" t="s">
        <v>1462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20"/>
        <v>7134643184.87</v>
      </c>
      <c r="AF707" s="9">
        <f t="shared" si="221"/>
        <v>6359680376.47</v>
      </c>
      <c r="AG707" s="9">
        <f t="shared" si="222"/>
        <v>956150379.63</v>
      </c>
      <c r="AH707" s="9">
        <f t="shared" si="223"/>
        <v>954267673.64</v>
      </c>
      <c r="AI707" s="9">
        <f t="shared" si="224"/>
        <v>787518665.29</v>
      </c>
      <c r="AJ707" s="12">
        <f t="shared" si="225"/>
        <v>1302970755.62</v>
      </c>
      <c r="AK707" s="16">
        <f t="shared" si="226"/>
        <v>0.182625917212388</v>
      </c>
      <c r="AL707" s="9">
        <f t="shared" si="227"/>
        <v>335326103.73</v>
      </c>
      <c r="AM707" s="16">
        <f t="shared" si="228"/>
        <v>0.00559389484040851</v>
      </c>
      <c r="AN707" s="16">
        <f t="shared" si="229"/>
        <v>0.00133765637225401</v>
      </c>
      <c r="AO707" s="16">
        <f t="shared" si="230"/>
        <v>0.0398059803918806</v>
      </c>
      <c r="AP707" s="16">
        <f t="shared" si="231"/>
        <v>0</v>
      </c>
      <c r="AQ707" s="12">
        <f t="shared" si="232"/>
        <v>967644651.89</v>
      </c>
      <c r="AR707" s="12">
        <f t="shared" si="233"/>
        <v>606343307.66</v>
      </c>
      <c r="AS707" s="12">
        <f>AR707-VLOOKUP(A707,[1]选股结果!$A$2:$BJ$3005,48,FALSE)*0.08</f>
        <v>-262463410.5424</v>
      </c>
      <c r="AT707" s="12">
        <f t="shared" ref="AT707:AT770" si="234">AQ707-AD707</f>
        <v>800895643.54</v>
      </c>
      <c r="AU707" s="12">
        <f t="shared" ref="AU707:AU770" si="235">AQ707-S707</f>
        <v>773092316.01</v>
      </c>
      <c r="AV707" s="12">
        <f t="shared" ref="AV707:AV770" si="236">AJ707-O707-P707-Q707-R707-X707-Y707+Z707-H707</f>
        <v>683307263.54</v>
      </c>
      <c r="AW707" s="12">
        <f t="shared" ref="AW707:AW770" si="237">AG707</f>
        <v>956150379.63</v>
      </c>
      <c r="AX707" s="12">
        <f t="shared" ref="AX707:AX770" si="238">T707-U707+V707+W707+AA707</f>
        <v>143767415.76</v>
      </c>
      <c r="AY707" s="21">
        <f t="shared" ref="AY707:AY770" si="239">AF707-S707</f>
        <v>6165128040.59</v>
      </c>
    </row>
    <row r="708" spans="1:51">
      <c r="A708" s="5" t="s">
        <v>1463</v>
      </c>
      <c r="B708" s="5" t="s">
        <v>1464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20"/>
        <v>7123764841.74</v>
      </c>
      <c r="AF708" s="9">
        <f t="shared" si="221"/>
        <v>6093227087.41</v>
      </c>
      <c r="AG708" s="9">
        <f t="shared" si="222"/>
        <v>1026499603.25</v>
      </c>
      <c r="AH708" s="9">
        <f t="shared" si="223"/>
        <v>1035630651.03</v>
      </c>
      <c r="AI708" s="9">
        <f t="shared" si="224"/>
        <v>837170107.32</v>
      </c>
      <c r="AJ708" s="12">
        <f t="shared" si="225"/>
        <v>1968652473.29</v>
      </c>
      <c r="AK708" s="16">
        <f t="shared" si="226"/>
        <v>0.276350008320762</v>
      </c>
      <c r="AL708" s="9">
        <f t="shared" si="227"/>
        <v>608796885.09</v>
      </c>
      <c r="AM708" s="16">
        <f t="shared" si="228"/>
        <v>0.00684321847969546</v>
      </c>
      <c r="AN708" s="16">
        <f t="shared" si="229"/>
        <v>0.0113773306194935</v>
      </c>
      <c r="AO708" s="16">
        <f t="shared" si="230"/>
        <v>0.0554314976311808</v>
      </c>
      <c r="AP708" s="16">
        <f t="shared" si="231"/>
        <v>0.0123855015122101</v>
      </c>
      <c r="AQ708" s="12">
        <f t="shared" si="232"/>
        <v>1359855588.2</v>
      </c>
      <c r="AR708" s="12">
        <f t="shared" si="233"/>
        <v>836191586.77</v>
      </c>
      <c r="AS708" s="12">
        <f>AR708-VLOOKUP(A708,[1]选股结果!$A$2:$BJ$3005,48,FALSE)*0.08</f>
        <v>97447313.7644</v>
      </c>
      <c r="AT708" s="12">
        <f t="shared" si="234"/>
        <v>1161395044.49</v>
      </c>
      <c r="AU708" s="12">
        <f t="shared" si="235"/>
        <v>1034652130.48</v>
      </c>
      <c r="AV708" s="12">
        <f t="shared" si="236"/>
        <v>965263255.73</v>
      </c>
      <c r="AW708" s="12">
        <f t="shared" si="237"/>
        <v>1026499603.25</v>
      </c>
      <c r="AX708" s="12">
        <f t="shared" si="238"/>
        <v>388611.609999999</v>
      </c>
      <c r="AY708" s="21">
        <f t="shared" si="239"/>
        <v>5768023629.69</v>
      </c>
    </row>
    <row r="709" spans="1:51">
      <c r="A709" s="5" t="s">
        <v>1465</v>
      </c>
      <c r="B709" s="5" t="s">
        <v>1466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20"/>
        <v>7120835737.78</v>
      </c>
      <c r="AF709" s="9">
        <f t="shared" si="221"/>
        <v>7006358156.96</v>
      </c>
      <c r="AG709" s="9">
        <f t="shared" si="222"/>
        <v>159304514.65</v>
      </c>
      <c r="AH709" s="9">
        <f t="shared" si="223"/>
        <v>155982407.96</v>
      </c>
      <c r="AI709" s="9">
        <f t="shared" si="224"/>
        <v>135519396.47</v>
      </c>
      <c r="AJ709" s="12">
        <f t="shared" si="225"/>
        <v>636437310.09</v>
      </c>
      <c r="AK709" s="16">
        <f t="shared" si="226"/>
        <v>0.0893767717057909</v>
      </c>
      <c r="AL709" s="9">
        <f t="shared" si="227"/>
        <v>367926659.81</v>
      </c>
      <c r="AM709" s="16">
        <f t="shared" si="228"/>
        <v>0.00135500329389821</v>
      </c>
      <c r="AN709" s="16">
        <f t="shared" si="229"/>
        <v>0.00279322006888491</v>
      </c>
      <c r="AO709" s="16">
        <f t="shared" si="230"/>
        <v>0.0249462228369532</v>
      </c>
      <c r="AP709" s="16">
        <f t="shared" si="231"/>
        <v>0.0221080483593742</v>
      </c>
      <c r="AQ709" s="12">
        <f t="shared" si="232"/>
        <v>268510650.28</v>
      </c>
      <c r="AR709" s="12">
        <f t="shared" si="233"/>
        <v>90692462.6400001</v>
      </c>
      <c r="AS709" s="12">
        <f>AR709-VLOOKUP(A709,[1]选股结果!$A$2:$BJ$3005,48,FALSE)*0.08</f>
        <v>-225324057.5432</v>
      </c>
      <c r="AT709" s="12">
        <f t="shared" si="234"/>
        <v>248047638.79</v>
      </c>
      <c r="AU709" s="12">
        <f t="shared" si="235"/>
        <v>111155474.13</v>
      </c>
      <c r="AV709" s="12">
        <f t="shared" si="236"/>
        <v>175788679.52</v>
      </c>
      <c r="AW709" s="12">
        <f t="shared" si="237"/>
        <v>159304514.65</v>
      </c>
      <c r="AX709" s="12">
        <f t="shared" si="238"/>
        <v>29737229.3</v>
      </c>
      <c r="AY709" s="21">
        <f t="shared" si="239"/>
        <v>6849002980.81</v>
      </c>
    </row>
    <row r="710" spans="1:51">
      <c r="A710" s="5" t="s">
        <v>1467</v>
      </c>
      <c r="B710" s="5" t="s">
        <v>1468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20"/>
        <v>7091612117.91</v>
      </c>
      <c r="AF710" s="9">
        <f t="shared" si="221"/>
        <v>6685603470.04</v>
      </c>
      <c r="AG710" s="9">
        <f t="shared" si="222"/>
        <v>126824342.230001</v>
      </c>
      <c r="AH710" s="9">
        <f t="shared" si="223"/>
        <v>128229777.290001</v>
      </c>
      <c r="AI710" s="9">
        <f t="shared" si="224"/>
        <v>143895212.800001</v>
      </c>
      <c r="AJ710" s="12">
        <f t="shared" si="225"/>
        <v>1286830175</v>
      </c>
      <c r="AK710" s="16">
        <f t="shared" si="226"/>
        <v>0.181458059691404</v>
      </c>
      <c r="AL710" s="9">
        <f t="shared" si="227"/>
        <v>995656590.22</v>
      </c>
      <c r="AM710" s="16">
        <f t="shared" si="228"/>
        <v>0.00338195497740622</v>
      </c>
      <c r="AN710" s="16">
        <f t="shared" si="229"/>
        <v>0.0422503379934298</v>
      </c>
      <c r="AO710" s="16">
        <f t="shared" si="230"/>
        <v>0.0209264454150287</v>
      </c>
      <c r="AP710" s="16">
        <f t="shared" si="231"/>
        <v>0.05320112619346</v>
      </c>
      <c r="AQ710" s="12">
        <f t="shared" si="232"/>
        <v>291173584.78</v>
      </c>
      <c r="AR710" s="12">
        <f t="shared" si="233"/>
        <v>275308000.05</v>
      </c>
      <c r="AS710" s="12">
        <f>AR710-VLOOKUP(A710,[1]选股结果!$A$2:$BJ$3005,48,FALSE)*0.08</f>
        <v>-181529158.9084</v>
      </c>
      <c r="AT710" s="12">
        <f t="shared" si="234"/>
        <v>306839020.29</v>
      </c>
      <c r="AU710" s="12">
        <f t="shared" si="235"/>
        <v>259642564.54</v>
      </c>
      <c r="AV710" s="12">
        <f t="shared" si="236"/>
        <v>101779876.61</v>
      </c>
      <c r="AW710" s="12">
        <f t="shared" si="237"/>
        <v>126824342.230001</v>
      </c>
      <c r="AX710" s="12">
        <f t="shared" si="238"/>
        <v>24202249.6</v>
      </c>
      <c r="AY710" s="21">
        <f t="shared" si="239"/>
        <v>6654072449.8</v>
      </c>
    </row>
    <row r="711" spans="1:51">
      <c r="A711" s="5" t="s">
        <v>1469</v>
      </c>
      <c r="B711" s="5" t="s">
        <v>1470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20"/>
        <v>7070851819.18</v>
      </c>
      <c r="AF711" s="9">
        <f t="shared" si="221"/>
        <v>5554983345.32</v>
      </c>
      <c r="AG711" s="9">
        <f t="shared" si="222"/>
        <v>1530776395.9</v>
      </c>
      <c r="AH711" s="9">
        <f t="shared" si="223"/>
        <v>1530514842.27</v>
      </c>
      <c r="AI711" s="9">
        <f t="shared" si="224"/>
        <v>1294178404.97</v>
      </c>
      <c r="AJ711" s="12">
        <f t="shared" si="225"/>
        <v>3967122204.89</v>
      </c>
      <c r="AK711" s="16">
        <f t="shared" si="226"/>
        <v>0.561052940485757</v>
      </c>
      <c r="AL711" s="9">
        <f t="shared" si="227"/>
        <v>2565360504.85</v>
      </c>
      <c r="AM711" s="16">
        <f t="shared" si="228"/>
        <v>0.0071034343661051</v>
      </c>
      <c r="AN711" s="16">
        <f t="shared" si="229"/>
        <v>0.288709580773925</v>
      </c>
      <c r="AO711" s="16">
        <f t="shared" si="230"/>
        <v>0.0341078010057872</v>
      </c>
      <c r="AP711" s="16">
        <f t="shared" si="231"/>
        <v>0.0328500376093212</v>
      </c>
      <c r="AQ711" s="12">
        <f t="shared" si="232"/>
        <v>1401761700.04</v>
      </c>
      <c r="AR711" s="12">
        <f t="shared" si="233"/>
        <v>1279270482.93</v>
      </c>
      <c r="AS711" s="12">
        <f>AR711-VLOOKUP(A711,[1]选股结果!$A$2:$BJ$3005,48,FALSE)*0.08</f>
        <v>583205061.2396</v>
      </c>
      <c r="AT711" s="12">
        <f t="shared" si="234"/>
        <v>1165425262.74</v>
      </c>
      <c r="AU711" s="12">
        <f t="shared" si="235"/>
        <v>1515606920.23</v>
      </c>
      <c r="AV711" s="12">
        <f t="shared" si="236"/>
        <v>1353371680.33</v>
      </c>
      <c r="AW711" s="12">
        <f t="shared" si="237"/>
        <v>1530776395.9</v>
      </c>
      <c r="AX711" s="12">
        <f t="shared" si="238"/>
        <v>59369450.3</v>
      </c>
      <c r="AY711" s="21">
        <f t="shared" si="239"/>
        <v>5668828565.51</v>
      </c>
    </row>
    <row r="712" spans="1:51">
      <c r="A712" s="5" t="s">
        <v>1471</v>
      </c>
      <c r="B712" s="5" t="s">
        <v>1472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20"/>
        <v>7068419409.94</v>
      </c>
      <c r="AF712" s="9">
        <f t="shared" si="221"/>
        <v>4690189627.36</v>
      </c>
      <c r="AG712" s="9">
        <f t="shared" si="222"/>
        <v>2388489589.98</v>
      </c>
      <c r="AH712" s="9">
        <f t="shared" si="223"/>
        <v>2388680510.63</v>
      </c>
      <c r="AI712" s="9">
        <f t="shared" si="224"/>
        <v>2017380430.34</v>
      </c>
      <c r="AJ712" s="12">
        <f t="shared" si="225"/>
        <v>2858518235.44</v>
      </c>
      <c r="AK712" s="16">
        <f t="shared" si="226"/>
        <v>0.404406992519458</v>
      </c>
      <c r="AL712" s="9">
        <f t="shared" si="227"/>
        <v>409780678.2</v>
      </c>
      <c r="AM712" s="16">
        <f t="shared" si="228"/>
        <v>0.00970339473822793</v>
      </c>
      <c r="AN712" s="16">
        <f t="shared" si="229"/>
        <v>0.00528239014899046</v>
      </c>
      <c r="AO712" s="16">
        <f t="shared" si="230"/>
        <v>0.0396281612132546</v>
      </c>
      <c r="AP712" s="16">
        <f t="shared" si="231"/>
        <v>0.00338651695545089</v>
      </c>
      <c r="AQ712" s="12">
        <f t="shared" si="232"/>
        <v>2448737557.24</v>
      </c>
      <c r="AR712" s="12">
        <f t="shared" si="233"/>
        <v>2007120622.94</v>
      </c>
      <c r="AS712" s="12">
        <f>AR712-VLOOKUP(A712,[1]选股结果!$A$2:$BJ$3005,48,FALSE)*0.08</f>
        <v>948697068.5528</v>
      </c>
      <c r="AT712" s="12">
        <f t="shared" si="234"/>
        <v>2077437476.95</v>
      </c>
      <c r="AU712" s="12">
        <f t="shared" si="235"/>
        <v>2378420703.23</v>
      </c>
      <c r="AV712" s="12">
        <f t="shared" si="236"/>
        <v>2385011474.33</v>
      </c>
      <c r="AW712" s="12">
        <f t="shared" si="237"/>
        <v>2388489589.98</v>
      </c>
      <c r="AX712" s="12">
        <f t="shared" si="238"/>
        <v>2512667.63</v>
      </c>
      <c r="AY712" s="21">
        <f t="shared" si="239"/>
        <v>4619872773.35</v>
      </c>
    </row>
    <row r="713" spans="1:51">
      <c r="A713" s="5" t="s">
        <v>1473</v>
      </c>
      <c r="B713" s="5" t="s">
        <v>1474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20"/>
        <v>7064944316.17</v>
      </c>
      <c r="AF713" s="9">
        <f t="shared" si="221"/>
        <v>6747673611.3</v>
      </c>
      <c r="AG713" s="9">
        <f t="shared" si="222"/>
        <v>308859107.000001</v>
      </c>
      <c r="AH713" s="9">
        <f t="shared" si="223"/>
        <v>309680341.880001</v>
      </c>
      <c r="AI713" s="9">
        <f t="shared" si="224"/>
        <v>225424953.450001</v>
      </c>
      <c r="AJ713" s="12">
        <f t="shared" si="225"/>
        <v>390218858.22</v>
      </c>
      <c r="AK713" s="16">
        <f t="shared" si="226"/>
        <v>0.0552331116505591</v>
      </c>
      <c r="AL713" s="9">
        <f t="shared" si="227"/>
        <v>75635054.76</v>
      </c>
      <c r="AM713" s="16">
        <f t="shared" si="228"/>
        <v>0.00131114413156786</v>
      </c>
      <c r="AN713" s="16">
        <f t="shared" si="229"/>
        <v>0.00313397422246112</v>
      </c>
      <c r="AO713" s="16">
        <f t="shared" si="230"/>
        <v>0.00534558966495487</v>
      </c>
      <c r="AP713" s="16">
        <f t="shared" si="231"/>
        <v>0.000110899748807185</v>
      </c>
      <c r="AQ713" s="12">
        <f t="shared" si="232"/>
        <v>314583803.46</v>
      </c>
      <c r="AR713" s="12">
        <f t="shared" si="233"/>
        <v>227334569.2</v>
      </c>
      <c r="AS713" s="12">
        <f>AR713-VLOOKUP(A713,[1]选股结果!$A$2:$BJ$3005,48,FALSE)*0.08</f>
        <v>-17338521.232</v>
      </c>
      <c r="AT713" s="12">
        <f t="shared" si="234"/>
        <v>230328415.03</v>
      </c>
      <c r="AU713" s="12">
        <f t="shared" si="235"/>
        <v>311589957.63</v>
      </c>
      <c r="AV713" s="12">
        <f t="shared" si="236"/>
        <v>300944491.59</v>
      </c>
      <c r="AW713" s="12">
        <f t="shared" si="237"/>
        <v>308859107.000001</v>
      </c>
      <c r="AX713" s="12">
        <f t="shared" si="238"/>
        <v>481198.57</v>
      </c>
      <c r="AY713" s="21">
        <f t="shared" si="239"/>
        <v>6744679765.47</v>
      </c>
    </row>
    <row r="714" spans="1:51">
      <c r="A714" s="5" t="s">
        <v>1475</v>
      </c>
      <c r="B714" s="5" t="s">
        <v>1476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20"/>
        <v>7058417420.2</v>
      </c>
      <c r="AF714" s="9">
        <f t="shared" si="221"/>
        <v>6301243180.6</v>
      </c>
      <c r="AG714" s="9">
        <f t="shared" si="222"/>
        <v>662357087.350001</v>
      </c>
      <c r="AH714" s="9">
        <f t="shared" si="223"/>
        <v>641541207.000001</v>
      </c>
      <c r="AI714" s="9">
        <f t="shared" si="224"/>
        <v>658299611.980001</v>
      </c>
      <c r="AJ714" s="12">
        <f t="shared" si="225"/>
        <v>2615033635.63</v>
      </c>
      <c r="AK714" s="16">
        <f t="shared" si="226"/>
        <v>0.370484413141424</v>
      </c>
      <c r="AL714" s="9">
        <f t="shared" si="227"/>
        <v>1956326127.5</v>
      </c>
      <c r="AM714" s="16">
        <f t="shared" si="228"/>
        <v>0.00369902267260077</v>
      </c>
      <c r="AN714" s="16">
        <f t="shared" si="229"/>
        <v>0.13357013597154</v>
      </c>
      <c r="AO714" s="16">
        <f t="shared" si="230"/>
        <v>0.133479831897403</v>
      </c>
      <c r="AP714" s="16">
        <f t="shared" si="231"/>
        <v>0.000325273113407757</v>
      </c>
      <c r="AQ714" s="12">
        <f t="shared" si="232"/>
        <v>658707508.13</v>
      </c>
      <c r="AR714" s="12">
        <f t="shared" si="233"/>
        <v>730961821.83</v>
      </c>
      <c r="AS714" s="12">
        <f>AR714-VLOOKUP(A714,[1]选股结果!$A$2:$BJ$3005,48,FALSE)*0.08</f>
        <v>-112601886.6932</v>
      </c>
      <c r="AT714" s="12">
        <f t="shared" si="234"/>
        <v>675465913.11</v>
      </c>
      <c r="AU714" s="12">
        <f t="shared" si="235"/>
        <v>714203416.85</v>
      </c>
      <c r="AV714" s="12">
        <f t="shared" si="236"/>
        <v>593681583.77</v>
      </c>
      <c r="AW714" s="12">
        <f t="shared" si="237"/>
        <v>662357087.350001</v>
      </c>
      <c r="AX714" s="12">
        <f t="shared" si="238"/>
        <v>1811114.32</v>
      </c>
      <c r="AY714" s="21">
        <f t="shared" si="239"/>
        <v>6356739089.32</v>
      </c>
    </row>
    <row r="715" spans="1:51">
      <c r="A715" s="5" t="s">
        <v>1477</v>
      </c>
      <c r="B715" s="5" t="s">
        <v>1478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40">C715</f>
        <v>7053758123.88</v>
      </c>
      <c r="AF715" s="9">
        <f t="shared" ref="AF715:AF778" si="241">(G715+O715+P715+Q715+R715)+S715</f>
        <v>5262072766.37</v>
      </c>
      <c r="AG715" s="9">
        <f t="shared" ref="AG715:AG778" si="242">AE715-AF715+T715+V715+W715-X715-Y715+Z715+AA715</f>
        <v>2791859075.4</v>
      </c>
      <c r="AH715" s="9">
        <f t="shared" ref="AH715:AH778" si="243">AG715+AB715-AC715</f>
        <v>2784745995.51</v>
      </c>
      <c r="AI715" s="9">
        <f t="shared" ref="AI715:AI778" si="244">AH715-AD715</f>
        <v>2510389964.54</v>
      </c>
      <c r="AJ715" s="12">
        <f t="shared" si="225"/>
        <v>2507427388.48</v>
      </c>
      <c r="AK715" s="16">
        <f t="shared" si="226"/>
        <v>0.355473967840105</v>
      </c>
      <c r="AL715" s="9">
        <f t="shared" si="227"/>
        <v>578737785.71</v>
      </c>
      <c r="AM715" s="16">
        <f t="shared" si="228"/>
        <v>0.00630620789496705</v>
      </c>
      <c r="AN715" s="16">
        <f t="shared" si="229"/>
        <v>0.00536771496343474</v>
      </c>
      <c r="AO715" s="16">
        <f t="shared" si="230"/>
        <v>0.0402322371941354</v>
      </c>
      <c r="AP715" s="16">
        <f t="shared" si="231"/>
        <v>0.0284979465923943</v>
      </c>
      <c r="AQ715" s="12">
        <f t="shared" si="232"/>
        <v>1928689602.77</v>
      </c>
      <c r="AR715" s="12">
        <f t="shared" si="233"/>
        <v>1505742661.27</v>
      </c>
      <c r="AS715" s="12">
        <f>AR715-VLOOKUP(A715,[1]选股结果!$A$2:$BJ$3005,48,FALSE)*0.08</f>
        <v>-40421879.9484</v>
      </c>
      <c r="AT715" s="12">
        <f t="shared" si="234"/>
        <v>1654333571.8</v>
      </c>
      <c r="AU715" s="12">
        <f t="shared" si="235"/>
        <v>1780098692.24</v>
      </c>
      <c r="AV715" s="12">
        <f t="shared" si="236"/>
        <v>1731351757.61</v>
      </c>
      <c r="AW715" s="12">
        <f t="shared" si="237"/>
        <v>2791859075.4</v>
      </c>
      <c r="AX715" s="12">
        <f t="shared" si="238"/>
        <v>1026483254.92</v>
      </c>
      <c r="AY715" s="21">
        <f t="shared" si="239"/>
        <v>5113481855.84</v>
      </c>
    </row>
    <row r="716" spans="1:51">
      <c r="A716" s="5" t="s">
        <v>1479</v>
      </c>
      <c r="B716" s="5" t="s">
        <v>1480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40"/>
        <v>7037118537.93</v>
      </c>
      <c r="AF716" s="9">
        <f t="shared" si="241"/>
        <v>6527083299.58</v>
      </c>
      <c r="AG716" s="9">
        <f t="shared" si="242"/>
        <v>541422289.44</v>
      </c>
      <c r="AH716" s="9">
        <f t="shared" si="243"/>
        <v>542083882.5</v>
      </c>
      <c r="AI716" s="9">
        <f t="shared" si="244"/>
        <v>447802334.16</v>
      </c>
      <c r="AJ716" s="12">
        <f t="shared" si="225"/>
        <v>865912120.92</v>
      </c>
      <c r="AK716" s="16">
        <f t="shared" si="226"/>
        <v>0.123049244694791</v>
      </c>
      <c r="AL716" s="9">
        <f t="shared" si="227"/>
        <v>362260240.89</v>
      </c>
      <c r="AM716" s="16">
        <f t="shared" si="228"/>
        <v>0.00392801238760019</v>
      </c>
      <c r="AN716" s="16">
        <f t="shared" si="229"/>
        <v>0.0100507631111761</v>
      </c>
      <c r="AO716" s="16">
        <f t="shared" si="230"/>
        <v>0.0189871650946075</v>
      </c>
      <c r="AP716" s="16">
        <f t="shared" si="231"/>
        <v>0.0186065648282394</v>
      </c>
      <c r="AQ716" s="12">
        <f t="shared" si="232"/>
        <v>503651880.03</v>
      </c>
      <c r="AR716" s="12">
        <f t="shared" si="233"/>
        <v>416415283.07</v>
      </c>
      <c r="AS716" s="12">
        <f>AR716-VLOOKUP(A716,[1]选股结果!$A$2:$BJ$3005,48,FALSE)*0.08</f>
        <v>-12615186.7132</v>
      </c>
      <c r="AT716" s="12">
        <f t="shared" si="234"/>
        <v>409370331.69</v>
      </c>
      <c r="AU716" s="12">
        <f t="shared" si="235"/>
        <v>510696831.41</v>
      </c>
      <c r="AV716" s="12">
        <f t="shared" si="236"/>
        <v>474643716.67</v>
      </c>
      <c r="AW716" s="12">
        <f t="shared" si="237"/>
        <v>541422289.44</v>
      </c>
      <c r="AX716" s="12">
        <f t="shared" si="238"/>
        <v>35397008.4</v>
      </c>
      <c r="AY716" s="21">
        <f t="shared" si="239"/>
        <v>6534128250.96</v>
      </c>
    </row>
    <row r="717" spans="1:51">
      <c r="A717" s="5" t="s">
        <v>1481</v>
      </c>
      <c r="B717" s="5" t="s">
        <v>1482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40"/>
        <v>7031953663</v>
      </c>
      <c r="AF717" s="9">
        <f t="shared" si="241"/>
        <v>6428336085.06</v>
      </c>
      <c r="AG717" s="9">
        <f t="shared" si="242"/>
        <v>648347113.58</v>
      </c>
      <c r="AH717" s="9">
        <f t="shared" si="243"/>
        <v>652759824.12</v>
      </c>
      <c r="AI717" s="9">
        <f t="shared" si="244"/>
        <v>557540537.99</v>
      </c>
      <c r="AJ717" s="12">
        <f t="shared" si="225"/>
        <v>2104695820.55</v>
      </c>
      <c r="AK717" s="16">
        <f t="shared" si="226"/>
        <v>0.299304563342655</v>
      </c>
      <c r="AL717" s="9">
        <f t="shared" si="227"/>
        <v>1527020034.62</v>
      </c>
      <c r="AM717" s="16">
        <f t="shared" si="228"/>
        <v>0.00397564507956002</v>
      </c>
      <c r="AN717" s="16">
        <f t="shared" si="229"/>
        <v>0.14742882464156</v>
      </c>
      <c r="AO717" s="16">
        <f t="shared" si="230"/>
        <v>0.032791262330592</v>
      </c>
      <c r="AP717" s="16">
        <f t="shared" si="231"/>
        <v>0.0322183166183358</v>
      </c>
      <c r="AQ717" s="12">
        <f t="shared" si="232"/>
        <v>577675785.93</v>
      </c>
      <c r="AR717" s="12">
        <f t="shared" si="233"/>
        <v>503191819.46</v>
      </c>
      <c r="AS717" s="12">
        <f>AR717-VLOOKUP(A717,[1]选股结果!$A$2:$BJ$3005,48,FALSE)*0.08</f>
        <v>168403312.8256</v>
      </c>
      <c r="AT717" s="12">
        <f t="shared" si="234"/>
        <v>482456499.8</v>
      </c>
      <c r="AU717" s="12">
        <f t="shared" si="235"/>
        <v>598411105.59</v>
      </c>
      <c r="AV717" s="12">
        <f t="shared" si="236"/>
        <v>559207854.49</v>
      </c>
      <c r="AW717" s="12">
        <f t="shared" si="237"/>
        <v>648347113.58</v>
      </c>
      <c r="AX717" s="12">
        <f t="shared" si="238"/>
        <v>56133462.64</v>
      </c>
      <c r="AY717" s="21">
        <f t="shared" si="239"/>
        <v>6449071404.72</v>
      </c>
    </row>
    <row r="718" spans="1:51">
      <c r="A718" s="5" t="s">
        <v>1483</v>
      </c>
      <c r="B718" s="5" t="s">
        <v>1484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40"/>
        <v>7030885364.38</v>
      </c>
      <c r="AF718" s="9">
        <f t="shared" si="241"/>
        <v>6891876739.89</v>
      </c>
      <c r="AG718" s="9">
        <f t="shared" si="242"/>
        <v>30195457.3700007</v>
      </c>
      <c r="AH718" s="9">
        <f t="shared" si="243"/>
        <v>3385191.7700007</v>
      </c>
      <c r="AI718" s="9">
        <f t="shared" si="244"/>
        <v>-23349348.4999993</v>
      </c>
      <c r="AJ718" s="12">
        <f t="shared" si="225"/>
        <v>862946646.14</v>
      </c>
      <c r="AK718" s="16">
        <f t="shared" si="226"/>
        <v>0.122736554703605</v>
      </c>
      <c r="AL718" s="9">
        <f t="shared" si="227"/>
        <v>456081916.21</v>
      </c>
      <c r="AM718" s="16">
        <f t="shared" si="228"/>
        <v>0.00443150886058395</v>
      </c>
      <c r="AN718" s="16">
        <f t="shared" si="229"/>
        <v>0.0163840297231411</v>
      </c>
      <c r="AO718" s="16">
        <f t="shared" si="230"/>
        <v>0.0203142018462699</v>
      </c>
      <c r="AP718" s="16">
        <f t="shared" si="231"/>
        <v>0.0274985672628797</v>
      </c>
      <c r="AQ718" s="12">
        <f t="shared" si="232"/>
        <v>406864729.93</v>
      </c>
      <c r="AR718" s="12">
        <f t="shared" si="233"/>
        <v>138709932.15</v>
      </c>
      <c r="AS718" s="12">
        <f>AR718-VLOOKUP(A718,[1]选股结果!$A$2:$BJ$3005,48,FALSE)*0.08</f>
        <v>-358613233.2948</v>
      </c>
      <c r="AT718" s="12">
        <f t="shared" si="234"/>
        <v>380130189.66</v>
      </c>
      <c r="AU718" s="12">
        <f t="shared" si="235"/>
        <v>165444472.42</v>
      </c>
      <c r="AV718" s="12">
        <f t="shared" si="236"/>
        <v>53695186.2000003</v>
      </c>
      <c r="AW718" s="12">
        <f t="shared" si="237"/>
        <v>30195457.3700007</v>
      </c>
      <c r="AX718" s="12">
        <f t="shared" si="238"/>
        <v>-10186488.99</v>
      </c>
      <c r="AY718" s="21">
        <f t="shared" si="239"/>
        <v>6650456482.38</v>
      </c>
    </row>
    <row r="719" spans="1:51">
      <c r="A719" s="5" t="s">
        <v>1485</v>
      </c>
      <c r="B719" s="5" t="s">
        <v>1486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40"/>
        <v>7009492709.16</v>
      </c>
      <c r="AF719" s="9">
        <f t="shared" si="241"/>
        <v>6182826518.7</v>
      </c>
      <c r="AG719" s="9">
        <f t="shared" si="242"/>
        <v>821538969.07</v>
      </c>
      <c r="AH719" s="9">
        <f t="shared" si="243"/>
        <v>830394961.5</v>
      </c>
      <c r="AI719" s="9">
        <f t="shared" si="244"/>
        <v>574096000.22</v>
      </c>
      <c r="AJ719" s="12">
        <f t="shared" si="225"/>
        <v>2788254393.48</v>
      </c>
      <c r="AK719" s="16">
        <f t="shared" si="226"/>
        <v>0.39778262267629</v>
      </c>
      <c r="AL719" s="9">
        <f t="shared" si="227"/>
        <v>1724704148.85</v>
      </c>
      <c r="AM719" s="16">
        <f t="shared" si="228"/>
        <v>0.0266409495719953</v>
      </c>
      <c r="AN719" s="16">
        <f t="shared" si="229"/>
        <v>0.11878158138348</v>
      </c>
      <c r="AO719" s="16">
        <f t="shared" si="230"/>
        <v>0.1011843972579</v>
      </c>
      <c r="AP719" s="16">
        <f t="shared" si="231"/>
        <v>0</v>
      </c>
      <c r="AQ719" s="12">
        <f t="shared" si="232"/>
        <v>1063550244.63</v>
      </c>
      <c r="AR719" s="12">
        <f t="shared" si="233"/>
        <v>574252545.67</v>
      </c>
      <c r="AS719" s="12">
        <f>AR719-VLOOKUP(A719,[1]选股结果!$A$2:$BJ$3005,48,FALSE)*0.08</f>
        <v>-296068142.922</v>
      </c>
      <c r="AT719" s="12">
        <f t="shared" si="234"/>
        <v>807251283.35</v>
      </c>
      <c r="AU719" s="12">
        <f t="shared" si="235"/>
        <v>830551506.95</v>
      </c>
      <c r="AV719" s="12">
        <f t="shared" si="236"/>
        <v>694822747.75</v>
      </c>
      <c r="AW719" s="12">
        <f t="shared" si="237"/>
        <v>821538969.07</v>
      </c>
      <c r="AX719" s="12">
        <f t="shared" si="238"/>
        <v>12514242.28</v>
      </c>
      <c r="AY719" s="21">
        <f t="shared" si="239"/>
        <v>5949827781.02</v>
      </c>
    </row>
    <row r="720" spans="1:51">
      <c r="A720" s="5" t="s">
        <v>1487</v>
      </c>
      <c r="B720" s="5" t="s">
        <v>1488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40"/>
        <v>7008553568.4</v>
      </c>
      <c r="AF720" s="9">
        <f t="shared" si="241"/>
        <v>6238509200.12</v>
      </c>
      <c r="AG720" s="9">
        <f t="shared" si="242"/>
        <v>807476886.05</v>
      </c>
      <c r="AH720" s="9">
        <f t="shared" si="243"/>
        <v>768267787.2</v>
      </c>
      <c r="AI720" s="9">
        <f t="shared" si="244"/>
        <v>555623384.26</v>
      </c>
      <c r="AJ720" s="12">
        <f t="shared" si="225"/>
        <v>1565581068.99</v>
      </c>
      <c r="AK720" s="16">
        <f t="shared" si="226"/>
        <v>0.223381480031608</v>
      </c>
      <c r="AL720" s="9">
        <f t="shared" si="227"/>
        <v>758866212.58</v>
      </c>
      <c r="AM720" s="16">
        <f t="shared" si="228"/>
        <v>0.0261116160665629</v>
      </c>
      <c r="AN720" s="16">
        <f t="shared" si="229"/>
        <v>0.0129915076301238</v>
      </c>
      <c r="AO720" s="16">
        <f t="shared" si="230"/>
        <v>0.0600892587279094</v>
      </c>
      <c r="AP720" s="16">
        <f t="shared" si="231"/>
        <v>0.00409830285802571</v>
      </c>
      <c r="AQ720" s="12">
        <f t="shared" si="232"/>
        <v>806714856.41</v>
      </c>
      <c r="AR720" s="12">
        <f t="shared" si="233"/>
        <v>522452053.68</v>
      </c>
      <c r="AS720" s="12">
        <f>AR720-VLOOKUP(A720,[1]选股结果!$A$2:$BJ$3005,48,FALSE)*0.08</f>
        <v>-337355989.7704</v>
      </c>
      <c r="AT720" s="12">
        <f t="shared" si="234"/>
        <v>594070453.47</v>
      </c>
      <c r="AU720" s="12">
        <f t="shared" si="235"/>
        <v>735096456.62</v>
      </c>
      <c r="AV720" s="12">
        <f t="shared" si="236"/>
        <v>801511475.83</v>
      </c>
      <c r="AW720" s="12">
        <f t="shared" si="237"/>
        <v>807476886.05</v>
      </c>
      <c r="AX720" s="12">
        <f t="shared" si="238"/>
        <v>0</v>
      </c>
      <c r="AY720" s="21">
        <f t="shared" si="239"/>
        <v>6166890800.33</v>
      </c>
    </row>
    <row r="721" spans="1:51">
      <c r="A721" s="5" t="s">
        <v>1489</v>
      </c>
      <c r="B721" s="5" t="s">
        <v>1490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40"/>
        <v>7002576151.81</v>
      </c>
      <c r="AF721" s="9">
        <f t="shared" si="241"/>
        <v>6925774956.61</v>
      </c>
      <c r="AG721" s="9">
        <f t="shared" si="242"/>
        <v>43020421.0200008</v>
      </c>
      <c r="AH721" s="9">
        <f t="shared" si="243"/>
        <v>43426136.3200008</v>
      </c>
      <c r="AI721" s="9">
        <f t="shared" si="244"/>
        <v>37715098.2300008</v>
      </c>
      <c r="AJ721" s="12">
        <f t="shared" si="225"/>
        <v>1352222967.99</v>
      </c>
      <c r="AK721" s="16">
        <f t="shared" si="226"/>
        <v>0.193103643384226</v>
      </c>
      <c r="AL721" s="9">
        <f t="shared" si="227"/>
        <v>1184135677.46</v>
      </c>
      <c r="AM721" s="16">
        <f t="shared" si="228"/>
        <v>0.00260133244610151</v>
      </c>
      <c r="AN721" s="16">
        <f t="shared" si="229"/>
        <v>0.0214443934252947</v>
      </c>
      <c r="AO721" s="16">
        <f t="shared" si="230"/>
        <v>0.12790886947634</v>
      </c>
      <c r="AP721" s="16">
        <f t="shared" si="231"/>
        <v>0.018764638774551</v>
      </c>
      <c r="AQ721" s="12">
        <f t="shared" si="232"/>
        <v>168087290.530001</v>
      </c>
      <c r="AR721" s="12">
        <f t="shared" si="233"/>
        <v>82428917.1700007</v>
      </c>
      <c r="AS721" s="12">
        <f>AR721-VLOOKUP(A721,[1]选股结果!$A$2:$BJ$3005,48,FALSE)*0.08</f>
        <v>-196399974.367599</v>
      </c>
      <c r="AT721" s="12">
        <f t="shared" si="234"/>
        <v>162376252.440001</v>
      </c>
      <c r="AU721" s="12">
        <f t="shared" si="235"/>
        <v>88139955.2600007</v>
      </c>
      <c r="AV721" s="12">
        <f t="shared" si="236"/>
        <v>40512030.5200008</v>
      </c>
      <c r="AW721" s="12">
        <f t="shared" si="237"/>
        <v>43020421.0200008</v>
      </c>
      <c r="AX721" s="12">
        <f t="shared" si="238"/>
        <v>0</v>
      </c>
      <c r="AY721" s="21">
        <f t="shared" si="239"/>
        <v>6845827621.34</v>
      </c>
    </row>
    <row r="722" spans="1:51">
      <c r="A722" s="5" t="s">
        <v>1491</v>
      </c>
      <c r="B722" s="5" t="s">
        <v>1492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40"/>
        <v>7000457648.44</v>
      </c>
      <c r="AF722" s="9">
        <f t="shared" si="241"/>
        <v>6730008114.9</v>
      </c>
      <c r="AG722" s="9">
        <f t="shared" si="242"/>
        <v>372045513.349999</v>
      </c>
      <c r="AH722" s="9">
        <f t="shared" si="243"/>
        <v>370675530.189999</v>
      </c>
      <c r="AI722" s="9">
        <f t="shared" si="244"/>
        <v>319508930.059999</v>
      </c>
      <c r="AJ722" s="12">
        <f t="shared" si="225"/>
        <v>2082420566.26</v>
      </c>
      <c r="AK722" s="16">
        <f t="shared" si="226"/>
        <v>0.297469204277531</v>
      </c>
      <c r="AL722" s="9">
        <f t="shared" si="227"/>
        <v>1756179578.54</v>
      </c>
      <c r="AM722" s="16">
        <f t="shared" si="228"/>
        <v>0.00503844924308056</v>
      </c>
      <c r="AN722" s="16">
        <f t="shared" si="229"/>
        <v>0.22929999009532</v>
      </c>
      <c r="AO722" s="16">
        <f t="shared" si="230"/>
        <v>0.0163322572797049</v>
      </c>
      <c r="AP722" s="16">
        <f t="shared" si="231"/>
        <v>0</v>
      </c>
      <c r="AQ722" s="12">
        <f t="shared" si="232"/>
        <v>326240987.719999</v>
      </c>
      <c r="AR722" s="12">
        <f t="shared" si="233"/>
        <v>217912950.249999</v>
      </c>
      <c r="AS722" s="12">
        <f>AR722-VLOOKUP(A722,[1]选股结果!$A$2:$BJ$3005,48,FALSE)*0.08</f>
        <v>-68326457.293201</v>
      </c>
      <c r="AT722" s="12">
        <f t="shared" si="234"/>
        <v>275074387.589999</v>
      </c>
      <c r="AU722" s="12">
        <f t="shared" si="235"/>
        <v>269079550.379999</v>
      </c>
      <c r="AV722" s="12">
        <f t="shared" si="236"/>
        <v>325655255.869999</v>
      </c>
      <c r="AW722" s="12">
        <f t="shared" si="237"/>
        <v>372045513.349999</v>
      </c>
      <c r="AX722" s="12">
        <f t="shared" si="238"/>
        <v>4757761.41</v>
      </c>
      <c r="AY722" s="21">
        <f t="shared" si="239"/>
        <v>6672846677.56</v>
      </c>
    </row>
    <row r="723" spans="1:51">
      <c r="A723" s="5" t="s">
        <v>1493</v>
      </c>
      <c r="B723" s="5" t="s">
        <v>1494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40"/>
        <v>6936901675.87</v>
      </c>
      <c r="AF723" s="9">
        <f t="shared" si="241"/>
        <v>6300140596.68</v>
      </c>
      <c r="AG723" s="9">
        <f t="shared" si="242"/>
        <v>612419145.65</v>
      </c>
      <c r="AH723" s="9">
        <f t="shared" si="243"/>
        <v>615979640.61</v>
      </c>
      <c r="AI723" s="9">
        <f t="shared" si="244"/>
        <v>555249375.79</v>
      </c>
      <c r="AJ723" s="12">
        <f t="shared" si="225"/>
        <v>2011504992.88</v>
      </c>
      <c r="AK723" s="16">
        <f t="shared" si="226"/>
        <v>0.289971674224102</v>
      </c>
      <c r="AL723" s="9">
        <f t="shared" si="227"/>
        <v>1254996110.61</v>
      </c>
      <c r="AM723" s="16">
        <f t="shared" si="228"/>
        <v>0.00381521454052911</v>
      </c>
      <c r="AN723" s="16">
        <f t="shared" si="229"/>
        <v>0.0100991392084585</v>
      </c>
      <c r="AO723" s="16">
        <f t="shared" si="230"/>
        <v>0.0881563866541764</v>
      </c>
      <c r="AP723" s="16">
        <f t="shared" si="231"/>
        <v>0.0800571586306001</v>
      </c>
      <c r="AQ723" s="12">
        <f t="shared" si="232"/>
        <v>756508882.27</v>
      </c>
      <c r="AR723" s="12">
        <f t="shared" si="233"/>
        <v>584438031.79</v>
      </c>
      <c r="AS723" s="12">
        <f>AR723-VLOOKUP(A723,[1]选股结果!$A$2:$BJ$3005,48,FALSE)*0.08</f>
        <v>-295785900.2844</v>
      </c>
      <c r="AT723" s="12">
        <f t="shared" si="234"/>
        <v>695778617.45</v>
      </c>
      <c r="AU723" s="12">
        <f t="shared" si="235"/>
        <v>645168296.61</v>
      </c>
      <c r="AV723" s="12">
        <f t="shared" si="236"/>
        <v>576176714.18</v>
      </c>
      <c r="AW723" s="12">
        <f t="shared" si="237"/>
        <v>612419145.65</v>
      </c>
      <c r="AX723" s="12">
        <f t="shared" si="238"/>
        <v>119608.42</v>
      </c>
      <c r="AY723" s="21">
        <f t="shared" si="239"/>
        <v>6188800011.02</v>
      </c>
    </row>
    <row r="724" spans="1:51">
      <c r="A724" s="5" t="s">
        <v>1495</v>
      </c>
      <c r="B724" s="5" t="s">
        <v>1496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40"/>
        <v>6932529884.89</v>
      </c>
      <c r="AF724" s="9">
        <f t="shared" si="241"/>
        <v>5771444748.94</v>
      </c>
      <c r="AG724" s="9">
        <f t="shared" si="242"/>
        <v>1062589865.34</v>
      </c>
      <c r="AH724" s="9">
        <f t="shared" si="243"/>
        <v>1063631971.78</v>
      </c>
      <c r="AI724" s="9">
        <f t="shared" si="244"/>
        <v>1058060077.04</v>
      </c>
      <c r="AJ724" s="12">
        <f t="shared" si="225"/>
        <v>2628985772.52</v>
      </c>
      <c r="AK724" s="16">
        <f t="shared" si="226"/>
        <v>0.37922458556581</v>
      </c>
      <c r="AL724" s="9">
        <f t="shared" si="227"/>
        <v>1534855601.08</v>
      </c>
      <c r="AM724" s="16">
        <f t="shared" si="228"/>
        <v>0.00588926851783024</v>
      </c>
      <c r="AN724" s="16">
        <f t="shared" si="229"/>
        <v>0.0961583450729801</v>
      </c>
      <c r="AO724" s="16">
        <f t="shared" si="230"/>
        <v>0.112969655932818</v>
      </c>
      <c r="AP724" s="16">
        <f t="shared" si="231"/>
        <v>0</v>
      </c>
      <c r="AQ724" s="12">
        <f t="shared" si="232"/>
        <v>1094130171.44</v>
      </c>
      <c r="AR724" s="12">
        <f t="shared" si="233"/>
        <v>1111271286.87</v>
      </c>
      <c r="AS724" s="12">
        <f>AR724-VLOOKUP(A724,[1]选股结果!$A$2:$BJ$3005,48,FALSE)*0.08</f>
        <v>157118514.4924</v>
      </c>
      <c r="AT724" s="12">
        <f t="shared" si="234"/>
        <v>1088558276.7</v>
      </c>
      <c r="AU724" s="12">
        <f t="shared" si="235"/>
        <v>1116843181.61</v>
      </c>
      <c r="AV724" s="12">
        <f t="shared" si="236"/>
        <v>985963177.48</v>
      </c>
      <c r="AW724" s="12">
        <f t="shared" si="237"/>
        <v>1062589865.34</v>
      </c>
      <c r="AX724" s="12">
        <f t="shared" si="238"/>
        <v>50587386.93</v>
      </c>
      <c r="AY724" s="21">
        <f t="shared" si="239"/>
        <v>5794157759.11</v>
      </c>
    </row>
    <row r="725" spans="1:51">
      <c r="A725" s="5" t="s">
        <v>1497</v>
      </c>
      <c r="B725" s="5" t="s">
        <v>1498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40"/>
        <v>6920691531.33</v>
      </c>
      <c r="AF725" s="9">
        <f t="shared" si="241"/>
        <v>6150053585.03</v>
      </c>
      <c r="AG725" s="9">
        <f t="shared" si="242"/>
        <v>1032172557.39</v>
      </c>
      <c r="AH725" s="9">
        <f t="shared" si="243"/>
        <v>1034732614.49</v>
      </c>
      <c r="AI725" s="9">
        <f t="shared" si="244"/>
        <v>1018286696.06</v>
      </c>
      <c r="AJ725" s="12">
        <f t="shared" si="225"/>
        <v>1762912713.19</v>
      </c>
      <c r="AK725" s="16">
        <f t="shared" si="226"/>
        <v>0.254730716606756</v>
      </c>
      <c r="AL725" s="9">
        <f t="shared" si="227"/>
        <v>988012664.34</v>
      </c>
      <c r="AM725" s="16">
        <f t="shared" si="228"/>
        <v>0.00420759313548019</v>
      </c>
      <c r="AN725" s="16">
        <f t="shared" si="229"/>
        <v>0.0496947753621242</v>
      </c>
      <c r="AO725" s="16">
        <f t="shared" si="230"/>
        <v>0.0563217012917627</v>
      </c>
      <c r="AP725" s="16">
        <f t="shared" si="231"/>
        <v>0.0280332185781897</v>
      </c>
      <c r="AQ725" s="12">
        <f t="shared" si="232"/>
        <v>774900048.85</v>
      </c>
      <c r="AR725" s="12">
        <f t="shared" si="233"/>
        <v>723015408.28</v>
      </c>
      <c r="AS725" s="12">
        <f>AR725-VLOOKUP(A725,[1]选股结果!$A$2:$BJ$3005,48,FALSE)*0.08</f>
        <v>198487207.508</v>
      </c>
      <c r="AT725" s="12">
        <f t="shared" si="234"/>
        <v>758454130.42</v>
      </c>
      <c r="AU725" s="12">
        <f t="shared" si="235"/>
        <v>739461326.71</v>
      </c>
      <c r="AV725" s="12">
        <f t="shared" si="236"/>
        <v>651968458.009999</v>
      </c>
      <c r="AW725" s="12">
        <f t="shared" si="237"/>
        <v>1032172557.39</v>
      </c>
      <c r="AX725" s="12">
        <f t="shared" si="238"/>
        <v>25193196.41</v>
      </c>
      <c r="AY725" s="21">
        <f t="shared" si="239"/>
        <v>6114614862.89</v>
      </c>
    </row>
    <row r="726" spans="1:51">
      <c r="A726" s="5" t="s">
        <v>1499</v>
      </c>
      <c r="B726" s="5" t="s">
        <v>1500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40"/>
        <v>6916946032.46</v>
      </c>
      <c r="AF726" s="9">
        <f t="shared" si="241"/>
        <v>8313274780.12</v>
      </c>
      <c r="AG726" s="9">
        <f t="shared" si="242"/>
        <v>-1579950830.07</v>
      </c>
      <c r="AH726" s="9">
        <f t="shared" si="243"/>
        <v>-1576269802.93</v>
      </c>
      <c r="AI726" s="9">
        <f t="shared" si="244"/>
        <v>-1586037310.41</v>
      </c>
      <c r="AJ726" s="12">
        <f t="shared" si="225"/>
        <v>-629173703.94</v>
      </c>
      <c r="AK726" s="16">
        <f t="shared" si="226"/>
        <v>-0.0909611989145786</v>
      </c>
      <c r="AL726" s="9">
        <f t="shared" si="227"/>
        <v>134965295.9</v>
      </c>
      <c r="AM726" s="16">
        <f t="shared" si="228"/>
        <v>0.0138768179135067</v>
      </c>
      <c r="AN726" s="16">
        <f t="shared" si="229"/>
        <v>0.000653993622152228</v>
      </c>
      <c r="AO726" s="16">
        <f t="shared" si="230"/>
        <v>0.00449998983278608</v>
      </c>
      <c r="AP726" s="16">
        <f t="shared" si="231"/>
        <v>0.0010003062012527</v>
      </c>
      <c r="AQ726" s="12">
        <f t="shared" si="232"/>
        <v>-764138999.84</v>
      </c>
      <c r="AR726" s="12">
        <f t="shared" si="233"/>
        <v>-1402507461.01</v>
      </c>
      <c r="AS726" s="12">
        <f>AR726-VLOOKUP(A726,[1]选股结果!$A$2:$BJ$3005,48,FALSE)*0.08</f>
        <v>-1348986113.95</v>
      </c>
      <c r="AT726" s="12">
        <f t="shared" si="234"/>
        <v>-773906507.32</v>
      </c>
      <c r="AU726" s="12">
        <f t="shared" si="235"/>
        <v>-1392739953.53</v>
      </c>
      <c r="AV726" s="12">
        <f t="shared" si="236"/>
        <v>-1396257091.17</v>
      </c>
      <c r="AW726" s="12">
        <f t="shared" si="237"/>
        <v>-1579950830.07</v>
      </c>
      <c r="AX726" s="12">
        <f t="shared" si="238"/>
        <v>0</v>
      </c>
      <c r="AY726" s="21">
        <f t="shared" si="239"/>
        <v>7684673826.43</v>
      </c>
    </row>
    <row r="727" spans="1:51">
      <c r="A727" s="5" t="s">
        <v>1501</v>
      </c>
      <c r="B727" s="5" t="s">
        <v>1502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40"/>
        <v>6909720457.7</v>
      </c>
      <c r="AF727" s="9">
        <f t="shared" si="241"/>
        <v>5770519509.97</v>
      </c>
      <c r="AG727" s="9">
        <f t="shared" si="242"/>
        <v>1142017455.16</v>
      </c>
      <c r="AH727" s="9">
        <f t="shared" si="243"/>
        <v>1115051127.57</v>
      </c>
      <c r="AI727" s="9">
        <f t="shared" si="244"/>
        <v>817669760.46</v>
      </c>
      <c r="AJ727" s="12">
        <f t="shared" si="225"/>
        <v>1730759138.85</v>
      </c>
      <c r="AK727" s="16">
        <f t="shared" si="226"/>
        <v>0.250481788582531</v>
      </c>
      <c r="AL727" s="9">
        <f t="shared" si="227"/>
        <v>448584014.29</v>
      </c>
      <c r="AM727" s="16">
        <f t="shared" si="228"/>
        <v>0.00718186315840023</v>
      </c>
      <c r="AN727" s="16">
        <f t="shared" si="229"/>
        <v>0.00109400081179495</v>
      </c>
      <c r="AO727" s="16">
        <f t="shared" si="230"/>
        <v>0.0527421886820161</v>
      </c>
      <c r="AP727" s="16">
        <f t="shared" si="231"/>
        <v>0</v>
      </c>
      <c r="AQ727" s="12">
        <f t="shared" si="232"/>
        <v>1282175124.56</v>
      </c>
      <c r="AR727" s="12">
        <f t="shared" si="233"/>
        <v>814853253.029999</v>
      </c>
      <c r="AS727" s="12">
        <f>AR727-VLOOKUP(A727,[1]选股结果!$A$2:$BJ$3005,48,FALSE)*0.08</f>
        <v>-72131057.0868009</v>
      </c>
      <c r="AT727" s="12">
        <f t="shared" si="234"/>
        <v>984793757.449999</v>
      </c>
      <c r="AU727" s="12">
        <f t="shared" si="235"/>
        <v>1112234620.14</v>
      </c>
      <c r="AV727" s="12">
        <f t="shared" si="236"/>
        <v>1090817381.27</v>
      </c>
      <c r="AW727" s="12">
        <f t="shared" si="237"/>
        <v>1142017455.16</v>
      </c>
      <c r="AX727" s="12">
        <f t="shared" si="238"/>
        <v>-38416298.44</v>
      </c>
      <c r="AY727" s="21">
        <f t="shared" si="239"/>
        <v>5600579005.55</v>
      </c>
    </row>
    <row r="728" spans="1:51">
      <c r="A728" s="5" t="s">
        <v>1503</v>
      </c>
      <c r="B728" s="5" t="s">
        <v>1504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40"/>
        <v>6908665744.13</v>
      </c>
      <c r="AF728" s="9">
        <f t="shared" si="241"/>
        <v>5878958595.94</v>
      </c>
      <c r="AG728" s="9">
        <f t="shared" si="242"/>
        <v>1060398967.18</v>
      </c>
      <c r="AH728" s="9">
        <f t="shared" si="243"/>
        <v>1065542451.83</v>
      </c>
      <c r="AI728" s="9">
        <f t="shared" si="244"/>
        <v>821882769.53</v>
      </c>
      <c r="AJ728" s="12">
        <f t="shared" si="225"/>
        <v>1817687452.52</v>
      </c>
      <c r="AK728" s="16">
        <f t="shared" si="226"/>
        <v>0.263102532361536</v>
      </c>
      <c r="AL728" s="9">
        <f t="shared" si="227"/>
        <v>751053792.91</v>
      </c>
      <c r="AM728" s="16">
        <f t="shared" si="228"/>
        <v>0.0437040000330806</v>
      </c>
      <c r="AN728" s="16">
        <f t="shared" si="229"/>
        <v>0.0266154584430768</v>
      </c>
      <c r="AO728" s="16">
        <f t="shared" si="230"/>
        <v>0.0268270674648683</v>
      </c>
      <c r="AP728" s="16">
        <f t="shared" si="231"/>
        <v>0.00688922254639975</v>
      </c>
      <c r="AQ728" s="12">
        <f t="shared" si="232"/>
        <v>1066633659.61</v>
      </c>
      <c r="AR728" s="12">
        <f t="shared" si="233"/>
        <v>753741884.72</v>
      </c>
      <c r="AS728" s="12">
        <f>AR728-VLOOKUP(A728,[1]选股结果!$A$2:$BJ$3005,48,FALSE)*0.08</f>
        <v>5775814.2744</v>
      </c>
      <c r="AT728" s="12">
        <f t="shared" si="234"/>
        <v>822973977.31</v>
      </c>
      <c r="AU728" s="12">
        <f t="shared" si="235"/>
        <v>997401567.02</v>
      </c>
      <c r="AV728" s="12">
        <f t="shared" si="236"/>
        <v>955095420.73</v>
      </c>
      <c r="AW728" s="12">
        <f t="shared" si="237"/>
        <v>1060398967.18</v>
      </c>
      <c r="AX728" s="12">
        <f t="shared" si="238"/>
        <v>56874451.79</v>
      </c>
      <c r="AY728" s="21">
        <f t="shared" si="239"/>
        <v>5809726503.35</v>
      </c>
    </row>
    <row r="729" spans="1:51">
      <c r="A729" s="5" t="s">
        <v>1505</v>
      </c>
      <c r="B729" s="5" t="s">
        <v>1506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40"/>
        <v>6894292648.91</v>
      </c>
      <c r="AF729" s="9">
        <f t="shared" si="241"/>
        <v>6803800819.95</v>
      </c>
      <c r="AG729" s="9">
        <f t="shared" si="242"/>
        <v>-47246355.449999</v>
      </c>
      <c r="AH729" s="9">
        <f t="shared" si="243"/>
        <v>-47557327.519999</v>
      </c>
      <c r="AI729" s="9">
        <f t="shared" si="244"/>
        <v>-60214674.299999</v>
      </c>
      <c r="AJ729" s="12">
        <f t="shared" si="225"/>
        <v>300705081.32</v>
      </c>
      <c r="AK729" s="16">
        <f t="shared" si="226"/>
        <v>0.0436165240777155</v>
      </c>
      <c r="AL729" s="9">
        <f t="shared" si="227"/>
        <v>172538132.7</v>
      </c>
      <c r="AM729" s="16">
        <f t="shared" si="228"/>
        <v>0.00113098320699119</v>
      </c>
      <c r="AN729" s="16">
        <f t="shared" si="229"/>
        <v>0.00338886259545334</v>
      </c>
      <c r="AO729" s="16">
        <f t="shared" si="230"/>
        <v>0.0152344127495959</v>
      </c>
      <c r="AP729" s="16">
        <f t="shared" si="231"/>
        <v>0.00523452973318527</v>
      </c>
      <c r="AQ729" s="12">
        <f t="shared" si="232"/>
        <v>128166948.62</v>
      </c>
      <c r="AR729" s="12">
        <f t="shared" si="233"/>
        <v>77576368.8599997</v>
      </c>
      <c r="AS729" s="12">
        <f>AR729-VLOOKUP(A729,[1]选股结果!$A$2:$BJ$3005,48,FALSE)*0.08</f>
        <v>-221958452.8568</v>
      </c>
      <c r="AT729" s="12">
        <f t="shared" si="234"/>
        <v>115509601.84</v>
      </c>
      <c r="AU729" s="12">
        <f t="shared" si="235"/>
        <v>90233715.6399997</v>
      </c>
      <c r="AV729" s="12">
        <f t="shared" si="236"/>
        <v>-21227320.2500003</v>
      </c>
      <c r="AW729" s="12">
        <f t="shared" si="237"/>
        <v>-47246355.449999</v>
      </c>
      <c r="AX729" s="12">
        <f t="shared" si="238"/>
        <v>-25621277.18</v>
      </c>
      <c r="AY729" s="21">
        <f t="shared" si="239"/>
        <v>6765867586.97</v>
      </c>
    </row>
    <row r="730" spans="1:51">
      <c r="A730" s="5" t="s">
        <v>1507</v>
      </c>
      <c r="B730" s="5" t="s">
        <v>1508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40"/>
        <v>6884829419.91</v>
      </c>
      <c r="AF730" s="9">
        <f t="shared" si="241"/>
        <v>6641787981.27</v>
      </c>
      <c r="AG730" s="9">
        <f t="shared" si="242"/>
        <v>266679151.12</v>
      </c>
      <c r="AH730" s="9">
        <f t="shared" si="243"/>
        <v>267154525.5</v>
      </c>
      <c r="AI730" s="9">
        <f t="shared" si="244"/>
        <v>225983650.4</v>
      </c>
      <c r="AJ730" s="12">
        <f t="shared" si="225"/>
        <v>856143984.92</v>
      </c>
      <c r="AK730" s="16">
        <f t="shared" si="226"/>
        <v>0.12435224356382</v>
      </c>
      <c r="AL730" s="9">
        <f t="shared" si="227"/>
        <v>528394034.18</v>
      </c>
      <c r="AM730" s="16">
        <f t="shared" si="228"/>
        <v>0.00362195283849545</v>
      </c>
      <c r="AN730" s="16">
        <f t="shared" si="229"/>
        <v>0.0329887266071102</v>
      </c>
      <c r="AO730" s="16">
        <f t="shared" si="230"/>
        <v>0.0189941893421245</v>
      </c>
      <c r="AP730" s="16">
        <f t="shared" si="231"/>
        <v>0.0208327253635683</v>
      </c>
      <c r="AQ730" s="12">
        <f t="shared" si="232"/>
        <v>327749950.74</v>
      </c>
      <c r="AR730" s="12">
        <f t="shared" si="233"/>
        <v>199736326.36</v>
      </c>
      <c r="AS730" s="12">
        <f>AR730-VLOOKUP(A730,[1]选股结果!$A$2:$BJ$3005,48,FALSE)*0.08</f>
        <v>-161860334.5592</v>
      </c>
      <c r="AT730" s="12">
        <f t="shared" si="234"/>
        <v>286579075.64</v>
      </c>
      <c r="AU730" s="12">
        <f t="shared" si="235"/>
        <v>240907201.46</v>
      </c>
      <c r="AV730" s="12">
        <f t="shared" si="236"/>
        <v>225873902.7</v>
      </c>
      <c r="AW730" s="12">
        <f t="shared" si="237"/>
        <v>266679151.12</v>
      </c>
      <c r="AX730" s="12">
        <f t="shared" si="238"/>
        <v>50586144.22</v>
      </c>
      <c r="AY730" s="21">
        <f t="shared" si="239"/>
        <v>6554945231.99</v>
      </c>
    </row>
    <row r="731" spans="1:51">
      <c r="A731" s="5" t="s">
        <v>1509</v>
      </c>
      <c r="B731" s="5" t="s">
        <v>1510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40"/>
        <v>6879680940.38</v>
      </c>
      <c r="AF731" s="9">
        <f t="shared" si="241"/>
        <v>6102795340.16</v>
      </c>
      <c r="AG731" s="9">
        <f t="shared" si="242"/>
        <v>646376873.679999</v>
      </c>
      <c r="AH731" s="9">
        <f t="shared" si="243"/>
        <v>631459930.109999</v>
      </c>
      <c r="AI731" s="9">
        <f t="shared" si="244"/>
        <v>602599257.839999</v>
      </c>
      <c r="AJ731" s="12">
        <f t="shared" si="225"/>
        <v>2265729057.39</v>
      </c>
      <c r="AK731" s="16">
        <f t="shared" si="226"/>
        <v>0.329336356878325</v>
      </c>
      <c r="AL731" s="9">
        <f t="shared" si="227"/>
        <v>1611829175.4</v>
      </c>
      <c r="AM731" s="16">
        <f t="shared" si="228"/>
        <v>0.00679610374306362</v>
      </c>
      <c r="AN731" s="16">
        <f t="shared" si="229"/>
        <v>0.116776811893202</v>
      </c>
      <c r="AO731" s="16">
        <f t="shared" si="230"/>
        <v>0.0971319995608822</v>
      </c>
      <c r="AP731" s="16">
        <f t="shared" si="231"/>
        <v>0.00255979527577151</v>
      </c>
      <c r="AQ731" s="12">
        <f t="shared" si="232"/>
        <v>653899881.99</v>
      </c>
      <c r="AR731" s="12">
        <f t="shared" si="233"/>
        <v>672185725.85</v>
      </c>
      <c r="AS731" s="12">
        <f>AR731-VLOOKUP(A731,[1]选股结果!$A$2:$BJ$3005,48,FALSE)*0.08</f>
        <v>-67296703.8892</v>
      </c>
      <c r="AT731" s="12">
        <f t="shared" si="234"/>
        <v>625039209.72</v>
      </c>
      <c r="AU731" s="12">
        <f t="shared" si="235"/>
        <v>701046398.12</v>
      </c>
      <c r="AV731" s="12">
        <f t="shared" si="236"/>
        <v>577812643.300001</v>
      </c>
      <c r="AW731" s="12">
        <f t="shared" si="237"/>
        <v>646376873.679999</v>
      </c>
      <c r="AX731" s="12">
        <f t="shared" si="238"/>
        <v>21221964.25</v>
      </c>
      <c r="AY731" s="21">
        <f t="shared" si="239"/>
        <v>6149941856.29</v>
      </c>
    </row>
    <row r="732" spans="1:51">
      <c r="A732" s="5" t="s">
        <v>1511</v>
      </c>
      <c r="B732" s="5" t="s">
        <v>1512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40"/>
        <v>6876614310.04</v>
      </c>
      <c r="AF732" s="9">
        <f t="shared" si="241"/>
        <v>3221150.15</v>
      </c>
      <c r="AG732" s="9">
        <f t="shared" si="242"/>
        <v>6918335567.1</v>
      </c>
      <c r="AH732" s="9">
        <f t="shared" si="243"/>
        <v>6915422556.31</v>
      </c>
      <c r="AI732" s="9">
        <f t="shared" si="244"/>
        <v>6858958687.71</v>
      </c>
      <c r="AJ732" s="12">
        <f t="shared" si="225"/>
        <v>6876614310.04</v>
      </c>
      <c r="AK732" s="16">
        <f t="shared" si="226"/>
        <v>1</v>
      </c>
      <c r="AL732" s="9">
        <f t="shared" si="227"/>
        <v>6134160.94</v>
      </c>
      <c r="AM732" s="16">
        <f t="shared" si="228"/>
        <v>0.000468420941581245</v>
      </c>
      <c r="AN732" s="16">
        <f t="shared" si="229"/>
        <v>0</v>
      </c>
      <c r="AO732" s="16">
        <f t="shared" si="230"/>
        <v>0</v>
      </c>
      <c r="AP732" s="16">
        <f t="shared" si="231"/>
        <v>0</v>
      </c>
      <c r="AQ732" s="12">
        <f t="shared" si="232"/>
        <v>6870480149.1</v>
      </c>
      <c r="AR732" s="12">
        <f t="shared" si="233"/>
        <v>6814016280.5</v>
      </c>
      <c r="AS732" s="12">
        <f>AR732-VLOOKUP(A732,[1]选股结果!$A$2:$BJ$3005,48,FALSE)*0.08</f>
        <v>6575843264.0024</v>
      </c>
      <c r="AT732" s="12">
        <f t="shared" si="234"/>
        <v>6814016280.5</v>
      </c>
      <c r="AU732" s="12">
        <f t="shared" si="235"/>
        <v>6870480149.1</v>
      </c>
      <c r="AV732" s="12">
        <f t="shared" si="236"/>
        <v>6860718799.6</v>
      </c>
      <c r="AW732" s="12">
        <f t="shared" si="237"/>
        <v>6918335567.1</v>
      </c>
      <c r="AX732" s="12">
        <f t="shared" si="238"/>
        <v>58329106.14</v>
      </c>
      <c r="AY732" s="21">
        <f t="shared" si="239"/>
        <v>3221150.15</v>
      </c>
    </row>
    <row r="733" spans="1:51">
      <c r="A733" s="5" t="s">
        <v>1513</v>
      </c>
      <c r="B733" s="5" t="s">
        <v>1514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40"/>
        <v>6875302884.13</v>
      </c>
      <c r="AF733" s="9">
        <f t="shared" si="241"/>
        <v>5848107126.32</v>
      </c>
      <c r="AG733" s="9">
        <f t="shared" si="242"/>
        <v>1053072558.3</v>
      </c>
      <c r="AH733" s="9">
        <f t="shared" si="243"/>
        <v>1053867434.4</v>
      </c>
      <c r="AI733" s="9">
        <f t="shared" si="244"/>
        <v>884059141.44</v>
      </c>
      <c r="AJ733" s="12">
        <f t="shared" si="225"/>
        <v>3972737787.36</v>
      </c>
      <c r="AK733" s="16">
        <f t="shared" si="226"/>
        <v>0.577827312383593</v>
      </c>
      <c r="AL733" s="9">
        <f t="shared" si="227"/>
        <v>2971105388.53</v>
      </c>
      <c r="AM733" s="16">
        <f t="shared" si="228"/>
        <v>0.0127998015422903</v>
      </c>
      <c r="AN733" s="16">
        <f t="shared" si="229"/>
        <v>0.297659467175454</v>
      </c>
      <c r="AO733" s="16">
        <f t="shared" si="230"/>
        <v>0.0826304698882933</v>
      </c>
      <c r="AP733" s="16">
        <f t="shared" si="231"/>
        <v>0.0387459155893914</v>
      </c>
      <c r="AQ733" s="12">
        <f t="shared" si="232"/>
        <v>1001632398.83</v>
      </c>
      <c r="AR733" s="12">
        <f t="shared" si="233"/>
        <v>855282995.08</v>
      </c>
      <c r="AS733" s="12">
        <f>AR733-VLOOKUP(A733,[1]选股结果!$A$2:$BJ$3005,48,FALSE)*0.08</f>
        <v>66026460.6408</v>
      </c>
      <c r="AT733" s="12">
        <f t="shared" si="234"/>
        <v>831824105.87</v>
      </c>
      <c r="AU733" s="12">
        <f t="shared" si="235"/>
        <v>1025091288.04</v>
      </c>
      <c r="AV733" s="12">
        <f t="shared" si="236"/>
        <v>980814625.82</v>
      </c>
      <c r="AW733" s="12">
        <f t="shared" si="237"/>
        <v>1053072558.3</v>
      </c>
      <c r="AX733" s="12">
        <f t="shared" si="238"/>
        <v>27571938.19</v>
      </c>
      <c r="AY733" s="21">
        <f t="shared" si="239"/>
        <v>5871566015.53</v>
      </c>
    </row>
    <row r="734" spans="1:51">
      <c r="A734" s="5" t="s">
        <v>1515</v>
      </c>
      <c r="B734" s="5" t="s">
        <v>1516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40"/>
        <v>6870325510.27</v>
      </c>
      <c r="AF734" s="9">
        <f t="shared" si="241"/>
        <v>6694092138.28</v>
      </c>
      <c r="AG734" s="9">
        <f t="shared" si="242"/>
        <v>209720168.070001</v>
      </c>
      <c r="AH734" s="9">
        <f t="shared" si="243"/>
        <v>215985337.350001</v>
      </c>
      <c r="AI734" s="9">
        <f t="shared" si="244"/>
        <v>174749306.340001</v>
      </c>
      <c r="AJ734" s="12">
        <f t="shared" ref="AJ734:AJ797" si="245">C734-G734</f>
        <v>447393977.160001</v>
      </c>
      <c r="AK734" s="16">
        <f t="shared" ref="AK734:AK797" si="246">AJ734/C734</f>
        <v>0.0651197641933007</v>
      </c>
      <c r="AL734" s="9">
        <f t="shared" ref="AL734:AL797" si="247">O734+P734+Q734+R734+Y734-AB734+AC734</f>
        <v>189321594.67</v>
      </c>
      <c r="AM734" s="16">
        <f t="shared" ref="AM734:AM797" si="248">O734/C734</f>
        <v>0.00279897709668261</v>
      </c>
      <c r="AN734" s="16">
        <f t="shared" ref="AN734:AN797" si="249">P734/C734</f>
        <v>0.00210119635938948</v>
      </c>
      <c r="AO734" s="16">
        <f t="shared" ref="AO734:AO797" si="250">Q734/C734</f>
        <v>0.0187185809926706</v>
      </c>
      <c r="AP734" s="16">
        <f t="shared" ref="AP734:AP797" si="251">R734/C734</f>
        <v>0.00147889054817152</v>
      </c>
      <c r="AQ734" s="12">
        <f t="shared" ref="AQ734:AQ797" si="252">C734-G734-AL734</f>
        <v>258072382.490001</v>
      </c>
      <c r="AR734" s="12">
        <f t="shared" ref="AR734:AR797" si="253">AQ734-S734-AD734</f>
        <v>118104736.980001</v>
      </c>
      <c r="AS734" s="12">
        <f>AR734-VLOOKUP(A734,[1]选股结果!$A$2:$BJ$3005,48,FALSE)*0.08</f>
        <v>-98834623.963199</v>
      </c>
      <c r="AT734" s="12">
        <f t="shared" si="234"/>
        <v>216836351.480001</v>
      </c>
      <c r="AU734" s="12">
        <f t="shared" si="235"/>
        <v>159340767.990001</v>
      </c>
      <c r="AV734" s="12">
        <f t="shared" si="236"/>
        <v>196336957.040001</v>
      </c>
      <c r="AW734" s="12">
        <f t="shared" si="237"/>
        <v>209720168.070001</v>
      </c>
      <c r="AX734" s="12">
        <f t="shared" si="238"/>
        <v>14199460</v>
      </c>
      <c r="AY734" s="21">
        <f t="shared" si="239"/>
        <v>6595360523.78</v>
      </c>
    </row>
    <row r="735" spans="1:51">
      <c r="A735" s="5" t="s">
        <v>1517</v>
      </c>
      <c r="B735" s="5" t="s">
        <v>1518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40"/>
        <v>6843628268.16</v>
      </c>
      <c r="AF735" s="9">
        <f t="shared" si="241"/>
        <v>6999949607.17</v>
      </c>
      <c r="AG735" s="9">
        <f t="shared" si="242"/>
        <v>-94325010.8600012</v>
      </c>
      <c r="AH735" s="9">
        <f t="shared" si="243"/>
        <v>-90646676.2100012</v>
      </c>
      <c r="AI735" s="9">
        <f t="shared" si="244"/>
        <v>-79390245.6600012</v>
      </c>
      <c r="AJ735" s="12">
        <f t="shared" si="245"/>
        <v>639503502.23</v>
      </c>
      <c r="AK735" s="16">
        <f t="shared" si="246"/>
        <v>0.0934450962518364</v>
      </c>
      <c r="AL735" s="9">
        <f t="shared" si="247"/>
        <v>852055911.94</v>
      </c>
      <c r="AM735" s="16">
        <f t="shared" si="248"/>
        <v>0.00116344495317551</v>
      </c>
      <c r="AN735" s="16">
        <f t="shared" si="249"/>
        <v>0.0159888349180338</v>
      </c>
      <c r="AO735" s="16">
        <f t="shared" si="250"/>
        <v>0.0450156951880773</v>
      </c>
      <c r="AP735" s="16">
        <f t="shared" si="251"/>
        <v>0.0609694963476127</v>
      </c>
      <c r="AQ735" s="12">
        <f t="shared" si="252"/>
        <v>-212552409.710001</v>
      </c>
      <c r="AR735" s="12">
        <f t="shared" si="253"/>
        <v>-154413740.210001</v>
      </c>
      <c r="AS735" s="12">
        <f>AR735-VLOOKUP(A735,[1]选股结果!$A$2:$BJ$3005,48,FALSE)*0.08</f>
        <v>-1394355763.4876</v>
      </c>
      <c r="AT735" s="12">
        <f t="shared" si="234"/>
        <v>-201295979.160001</v>
      </c>
      <c r="AU735" s="12">
        <f t="shared" si="235"/>
        <v>-165670170.760001</v>
      </c>
      <c r="AV735" s="12">
        <f t="shared" si="236"/>
        <v>-318673414.95</v>
      </c>
      <c r="AW735" s="12">
        <f t="shared" si="237"/>
        <v>-94325010.8600012</v>
      </c>
      <c r="AX735" s="12">
        <f t="shared" si="238"/>
        <v>73676398.28</v>
      </c>
      <c r="AY735" s="21">
        <f t="shared" si="239"/>
        <v>7046831846.12</v>
      </c>
    </row>
    <row r="736" spans="1:51">
      <c r="A736" s="5" t="s">
        <v>1519</v>
      </c>
      <c r="B736" s="5" t="s">
        <v>1520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40"/>
        <v>6843411380.99</v>
      </c>
      <c r="AF736" s="9">
        <f t="shared" si="241"/>
        <v>6695583316.6</v>
      </c>
      <c r="AG736" s="9">
        <f t="shared" si="242"/>
        <v>143418947.94</v>
      </c>
      <c r="AH736" s="9">
        <f t="shared" si="243"/>
        <v>142783620.62</v>
      </c>
      <c r="AI736" s="9">
        <f t="shared" si="244"/>
        <v>112719062.86</v>
      </c>
      <c r="AJ736" s="12">
        <f t="shared" si="245"/>
        <v>665304245.67</v>
      </c>
      <c r="AK736" s="16">
        <f t="shared" si="246"/>
        <v>0.097218215978966</v>
      </c>
      <c r="AL736" s="9">
        <f t="shared" si="247"/>
        <v>511965447.59</v>
      </c>
      <c r="AM736" s="16">
        <f t="shared" si="248"/>
        <v>0.00184871536952229</v>
      </c>
      <c r="AN736" s="16">
        <f t="shared" si="249"/>
        <v>0.0429799484226608</v>
      </c>
      <c r="AO736" s="16">
        <f t="shared" si="250"/>
        <v>0.0201861439681587</v>
      </c>
      <c r="AP736" s="16">
        <f t="shared" si="251"/>
        <v>0.00972001927792586</v>
      </c>
      <c r="AQ736" s="12">
        <f t="shared" si="252"/>
        <v>153338798.08</v>
      </c>
      <c r="AR736" s="12">
        <f t="shared" si="253"/>
        <v>117239224.95</v>
      </c>
      <c r="AS736" s="12">
        <f>AR736-VLOOKUP(A736,[1]选股结果!$A$2:$BJ$3005,48,FALSE)*0.08</f>
        <v>-168981905.026</v>
      </c>
      <c r="AT736" s="12">
        <f t="shared" si="234"/>
        <v>123274240.32</v>
      </c>
      <c r="AU736" s="12">
        <f t="shared" si="235"/>
        <v>147303782.71</v>
      </c>
      <c r="AV736" s="12">
        <f t="shared" si="236"/>
        <v>86634119.9300001</v>
      </c>
      <c r="AW736" s="12">
        <f t="shared" si="237"/>
        <v>143418947.94</v>
      </c>
      <c r="AX736" s="12">
        <f t="shared" si="238"/>
        <v>-122877.989999999</v>
      </c>
      <c r="AY736" s="21">
        <f t="shared" si="239"/>
        <v>6689548301.23</v>
      </c>
    </row>
    <row r="737" spans="1:51">
      <c r="A737" s="5" t="s">
        <v>1521</v>
      </c>
      <c r="B737" s="5" t="s">
        <v>1522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40"/>
        <v>6811651988.14</v>
      </c>
      <c r="AF737" s="9">
        <f t="shared" si="241"/>
        <v>5966861959.15</v>
      </c>
      <c r="AG737" s="9">
        <f t="shared" si="242"/>
        <v>822490069.540001</v>
      </c>
      <c r="AH737" s="9">
        <f t="shared" si="243"/>
        <v>805961392.020001</v>
      </c>
      <c r="AI737" s="9">
        <f t="shared" si="244"/>
        <v>637354034.730001</v>
      </c>
      <c r="AJ737" s="12">
        <f t="shared" si="245"/>
        <v>2834530720.72</v>
      </c>
      <c r="AK737" s="16">
        <f t="shared" si="246"/>
        <v>0.416129703287147</v>
      </c>
      <c r="AL737" s="9">
        <f t="shared" si="247"/>
        <v>2061177028.73</v>
      </c>
      <c r="AM737" s="16">
        <f t="shared" si="248"/>
        <v>0.00802665021424995</v>
      </c>
      <c r="AN737" s="16">
        <f t="shared" si="249"/>
        <v>0.137968789834876</v>
      </c>
      <c r="AO737" s="16">
        <f t="shared" si="250"/>
        <v>0.036829713146943</v>
      </c>
      <c r="AP737" s="16">
        <f t="shared" si="251"/>
        <v>0.101685687765023</v>
      </c>
      <c r="AQ737" s="12">
        <f t="shared" si="252"/>
        <v>773353691.99</v>
      </c>
      <c r="AR737" s="12">
        <f t="shared" si="253"/>
        <v>552994478.45</v>
      </c>
      <c r="AS737" s="12">
        <f>AR737-VLOOKUP(A737,[1]选股结果!$A$2:$BJ$3005,48,FALSE)*0.08</f>
        <v>-123523640.2188</v>
      </c>
      <c r="AT737" s="12">
        <f t="shared" si="234"/>
        <v>604746334.7</v>
      </c>
      <c r="AU737" s="12">
        <f t="shared" si="235"/>
        <v>721601835.74</v>
      </c>
      <c r="AV737" s="12">
        <f t="shared" si="236"/>
        <v>744964932</v>
      </c>
      <c r="AW737" s="12">
        <f t="shared" si="237"/>
        <v>822490069.540001</v>
      </c>
      <c r="AX737" s="12">
        <f t="shared" si="238"/>
        <v>97930939.28</v>
      </c>
      <c r="AY737" s="21">
        <f t="shared" si="239"/>
        <v>5915110102.9</v>
      </c>
    </row>
    <row r="738" spans="1:51">
      <c r="A738" s="5" t="s">
        <v>1523</v>
      </c>
      <c r="B738" s="5" t="s">
        <v>1524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40"/>
        <v>6788542423</v>
      </c>
      <c r="AF738" s="9">
        <f t="shared" si="241"/>
        <v>6483410937</v>
      </c>
      <c r="AG738" s="9">
        <f t="shared" si="242"/>
        <v>542099569</v>
      </c>
      <c r="AH738" s="9">
        <f t="shared" si="243"/>
        <v>570896008</v>
      </c>
      <c r="AI738" s="9">
        <f t="shared" si="244"/>
        <v>530370716</v>
      </c>
      <c r="AJ738" s="12">
        <f t="shared" si="245"/>
        <v>1578799939</v>
      </c>
      <c r="AK738" s="16">
        <f t="shared" si="246"/>
        <v>0.23256832477778</v>
      </c>
      <c r="AL738" s="9">
        <f t="shared" si="247"/>
        <v>1222637635</v>
      </c>
      <c r="AM738" s="16">
        <f t="shared" si="248"/>
        <v>0.00368119699971712</v>
      </c>
      <c r="AN738" s="16">
        <f t="shared" si="249"/>
        <v>0.0613592690514442</v>
      </c>
      <c r="AO738" s="16">
        <f t="shared" si="250"/>
        <v>0.062159532150868</v>
      </c>
      <c r="AP738" s="16">
        <f t="shared" si="251"/>
        <v>0.0471543795492018</v>
      </c>
      <c r="AQ738" s="12">
        <f t="shared" si="252"/>
        <v>356162304</v>
      </c>
      <c r="AR738" s="12">
        <f t="shared" si="253"/>
        <v>225580649</v>
      </c>
      <c r="AS738" s="12">
        <f>AR738-VLOOKUP(A738,[1]选股结果!$A$2:$BJ$3005,48,FALSE)*0.08</f>
        <v>-536812766.68</v>
      </c>
      <c r="AT738" s="12">
        <f t="shared" si="234"/>
        <v>315637012</v>
      </c>
      <c r="AU738" s="12">
        <f t="shared" si="235"/>
        <v>266105941</v>
      </c>
      <c r="AV738" s="12">
        <f t="shared" si="236"/>
        <v>201658652</v>
      </c>
      <c r="AW738" s="12">
        <f t="shared" si="237"/>
        <v>542099569</v>
      </c>
      <c r="AX738" s="12">
        <f t="shared" si="238"/>
        <v>330351121</v>
      </c>
      <c r="AY738" s="21">
        <f t="shared" si="239"/>
        <v>6393354574</v>
      </c>
    </row>
    <row r="739" spans="1:51">
      <c r="A739" s="5" t="s">
        <v>1525</v>
      </c>
      <c r="B739" s="5" t="s">
        <v>1526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40"/>
        <v>6778055620.54</v>
      </c>
      <c r="AF739" s="9">
        <f t="shared" si="241"/>
        <v>6144833420.57</v>
      </c>
      <c r="AG739" s="9">
        <f t="shared" si="242"/>
        <v>641321259.409999</v>
      </c>
      <c r="AH739" s="9">
        <f t="shared" si="243"/>
        <v>641907134.589999</v>
      </c>
      <c r="AI739" s="9">
        <f t="shared" si="244"/>
        <v>594769269.299999</v>
      </c>
      <c r="AJ739" s="12">
        <f t="shared" si="245"/>
        <v>2261718296.3</v>
      </c>
      <c r="AK739" s="16">
        <f t="shared" si="246"/>
        <v>0.333682463366952</v>
      </c>
      <c r="AL739" s="9">
        <f t="shared" si="247"/>
        <v>1528230829.21</v>
      </c>
      <c r="AM739" s="16">
        <f t="shared" si="248"/>
        <v>0.00218369495894175</v>
      </c>
      <c r="AN739" s="16">
        <f t="shared" si="249"/>
        <v>0.0459999199453545</v>
      </c>
      <c r="AO739" s="16">
        <f t="shared" si="250"/>
        <v>0.0771958041380478</v>
      </c>
      <c r="AP739" s="16">
        <f t="shared" si="251"/>
        <v>0.101880258721598</v>
      </c>
      <c r="AQ739" s="12">
        <f t="shared" si="252"/>
        <v>733487467.09</v>
      </c>
      <c r="AR739" s="12">
        <f t="shared" si="253"/>
        <v>598232241.66</v>
      </c>
      <c r="AS739" s="12">
        <f>AR739-VLOOKUP(A739,[1]选股结果!$A$2:$BJ$3005,48,FALSE)*0.08</f>
        <v>-286718624.968</v>
      </c>
      <c r="AT739" s="12">
        <f t="shared" si="234"/>
        <v>686349601.8</v>
      </c>
      <c r="AU739" s="12">
        <f t="shared" si="235"/>
        <v>645370106.95</v>
      </c>
      <c r="AV739" s="12">
        <f t="shared" si="236"/>
        <v>646914845.61</v>
      </c>
      <c r="AW739" s="12">
        <f t="shared" si="237"/>
        <v>641321259.409999</v>
      </c>
      <c r="AX739" s="12">
        <f t="shared" si="238"/>
        <v>4358989.55</v>
      </c>
      <c r="AY739" s="21">
        <f t="shared" si="239"/>
        <v>6056716060.43</v>
      </c>
    </row>
    <row r="740" spans="1:51">
      <c r="A740" s="5" t="s">
        <v>1527</v>
      </c>
      <c r="B740" s="5" t="s">
        <v>1528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40"/>
        <v>6773088805.26</v>
      </c>
      <c r="AF740" s="9">
        <f t="shared" si="241"/>
        <v>6196435243.65</v>
      </c>
      <c r="AG740" s="9">
        <f t="shared" si="242"/>
        <v>617106727.130001</v>
      </c>
      <c r="AH740" s="9">
        <f t="shared" si="243"/>
        <v>621552517.150001</v>
      </c>
      <c r="AI740" s="9">
        <f t="shared" si="244"/>
        <v>478915002.550001</v>
      </c>
      <c r="AJ740" s="12">
        <f t="shared" si="245"/>
        <v>1786915817.16</v>
      </c>
      <c r="AK740" s="16">
        <f t="shared" si="246"/>
        <v>0.263825836119597</v>
      </c>
      <c r="AL740" s="9">
        <f t="shared" si="247"/>
        <v>983078852.99</v>
      </c>
      <c r="AM740" s="16">
        <f t="shared" si="248"/>
        <v>0.00386748996405554</v>
      </c>
      <c r="AN740" s="16">
        <f t="shared" si="249"/>
        <v>0.0891132188642299</v>
      </c>
      <c r="AO740" s="16">
        <f t="shared" si="250"/>
        <v>0.0406975696990612</v>
      </c>
      <c r="AP740" s="16">
        <f t="shared" si="251"/>
        <v>0.0121229462023639</v>
      </c>
      <c r="AQ740" s="12">
        <f t="shared" si="252"/>
        <v>803836964.17</v>
      </c>
      <c r="AR740" s="12">
        <f t="shared" si="253"/>
        <v>438461837.03</v>
      </c>
      <c r="AS740" s="12">
        <f>AR740-VLOOKUP(A740,[1]选股结果!$A$2:$BJ$3005,48,FALSE)*0.08</f>
        <v>166079416.95</v>
      </c>
      <c r="AT740" s="12">
        <f t="shared" si="234"/>
        <v>661199449.57</v>
      </c>
      <c r="AU740" s="12">
        <f t="shared" si="235"/>
        <v>581099351.63</v>
      </c>
      <c r="AV740" s="12">
        <f t="shared" si="236"/>
        <v>520063576.35</v>
      </c>
      <c r="AW740" s="12">
        <f t="shared" si="237"/>
        <v>617106727.130001</v>
      </c>
      <c r="AX740" s="12">
        <f t="shared" si="238"/>
        <v>3595880.87</v>
      </c>
      <c r="AY740" s="21">
        <f t="shared" si="239"/>
        <v>5973697631.11</v>
      </c>
    </row>
    <row r="741" spans="1:51">
      <c r="A741" s="5" t="s">
        <v>1529</v>
      </c>
      <c r="B741" s="5" t="s">
        <v>1530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40"/>
        <v>6761894773.07</v>
      </c>
      <c r="AF741" s="9">
        <f t="shared" si="241"/>
        <v>7663459185.43</v>
      </c>
      <c r="AG741" s="9">
        <f t="shared" si="242"/>
        <v>-894000040.370001</v>
      </c>
      <c r="AH741" s="9">
        <f t="shared" si="243"/>
        <v>-886525871.580001</v>
      </c>
      <c r="AI741" s="9">
        <f t="shared" si="244"/>
        <v>-907071913.550001</v>
      </c>
      <c r="AJ741" s="12">
        <f t="shared" si="245"/>
        <v>-353527365.990001</v>
      </c>
      <c r="AK741" s="16">
        <f t="shared" si="246"/>
        <v>-0.0522822933296689</v>
      </c>
      <c r="AL741" s="9">
        <f t="shared" si="247"/>
        <v>164949282.14</v>
      </c>
      <c r="AM741" s="16">
        <f t="shared" si="248"/>
        <v>0.00897447047855321</v>
      </c>
      <c r="AN741" s="16">
        <f t="shared" si="249"/>
        <v>0.00141200294154609</v>
      </c>
      <c r="AO741" s="16">
        <f t="shared" si="250"/>
        <v>0.0132568160224862</v>
      </c>
      <c r="AP741" s="16">
        <f t="shared" si="251"/>
        <v>0.0018559909686826</v>
      </c>
      <c r="AQ741" s="12">
        <f t="shared" si="252"/>
        <v>-518476648.130001</v>
      </c>
      <c r="AR741" s="12">
        <f t="shared" si="253"/>
        <v>-914636285.540001</v>
      </c>
      <c r="AS741" s="12">
        <f>AR741-VLOOKUP(A741,[1]选股结果!$A$2:$BJ$3005,48,FALSE)*0.08</f>
        <v>-1086769226.724</v>
      </c>
      <c r="AT741" s="12">
        <f t="shared" si="234"/>
        <v>-539022690.100001</v>
      </c>
      <c r="AU741" s="12">
        <f t="shared" si="235"/>
        <v>-894090243.570001</v>
      </c>
      <c r="AV741" s="12">
        <f t="shared" si="236"/>
        <v>-900734794.030001</v>
      </c>
      <c r="AW741" s="12">
        <f t="shared" si="237"/>
        <v>-894000040.370001</v>
      </c>
      <c r="AX741" s="12">
        <f t="shared" si="238"/>
        <v>7744526.72</v>
      </c>
      <c r="AY741" s="21">
        <f t="shared" si="239"/>
        <v>7287845589.99</v>
      </c>
    </row>
    <row r="742" spans="1:51">
      <c r="A742" s="5" t="s">
        <v>1531</v>
      </c>
      <c r="B742" s="5" t="s">
        <v>1532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40"/>
        <v>6759656883.93</v>
      </c>
      <c r="AF742" s="9">
        <f t="shared" si="241"/>
        <v>6018303107.99</v>
      </c>
      <c r="AG742" s="9">
        <f t="shared" si="242"/>
        <v>724691186.690001</v>
      </c>
      <c r="AH742" s="9">
        <f t="shared" si="243"/>
        <v>721206699.010001</v>
      </c>
      <c r="AI742" s="9">
        <f t="shared" si="244"/>
        <v>629787520.950001</v>
      </c>
      <c r="AJ742" s="12">
        <f t="shared" si="245"/>
        <v>1642823073.43</v>
      </c>
      <c r="AK742" s="16">
        <f t="shared" si="246"/>
        <v>0.243033500315016</v>
      </c>
      <c r="AL742" s="9">
        <f t="shared" si="247"/>
        <v>853659435.14</v>
      </c>
      <c r="AM742" s="16">
        <f t="shared" si="248"/>
        <v>0.00483886012879744</v>
      </c>
      <c r="AN742" s="16">
        <f t="shared" si="249"/>
        <v>0.0174242634755631</v>
      </c>
      <c r="AO742" s="16">
        <f t="shared" si="250"/>
        <v>0.0514945670345366</v>
      </c>
      <c r="AP742" s="16">
        <f t="shared" si="251"/>
        <v>0.0498458402143196</v>
      </c>
      <c r="AQ742" s="12">
        <f t="shared" si="252"/>
        <v>789163638.29</v>
      </c>
      <c r="AR742" s="12">
        <f t="shared" si="253"/>
        <v>631792620.95</v>
      </c>
      <c r="AS742" s="12">
        <f>AR742-VLOOKUP(A742,[1]选股结果!$A$2:$BJ$3005,48,FALSE)*0.08</f>
        <v>66660057.1140001</v>
      </c>
      <c r="AT742" s="12">
        <f t="shared" si="234"/>
        <v>697744460.23</v>
      </c>
      <c r="AU742" s="12">
        <f t="shared" si="235"/>
        <v>723211799.01</v>
      </c>
      <c r="AV742" s="12">
        <f t="shared" si="236"/>
        <v>761968909.75</v>
      </c>
      <c r="AW742" s="12">
        <f t="shared" si="237"/>
        <v>724691186.690001</v>
      </c>
      <c r="AX742" s="12">
        <f t="shared" si="238"/>
        <v>23784573.36</v>
      </c>
      <c r="AY742" s="21">
        <f t="shared" si="239"/>
        <v>5952351268.71</v>
      </c>
    </row>
    <row r="743" spans="1:51">
      <c r="A743" s="5" t="s">
        <v>1533</v>
      </c>
      <c r="B743" s="5" t="s">
        <v>1534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40"/>
        <v>6751666552.17</v>
      </c>
      <c r="AF743" s="9">
        <f t="shared" si="241"/>
        <v>6301531405.72</v>
      </c>
      <c r="AG743" s="9">
        <f t="shared" si="242"/>
        <v>432818706.059999</v>
      </c>
      <c r="AH743" s="9">
        <f t="shared" si="243"/>
        <v>434664736.599999</v>
      </c>
      <c r="AI743" s="9">
        <f t="shared" si="244"/>
        <v>419985879.999999</v>
      </c>
      <c r="AJ743" s="12">
        <f t="shared" si="245"/>
        <v>2052186749.32</v>
      </c>
      <c r="AK743" s="16">
        <f t="shared" si="246"/>
        <v>0.303952621691666</v>
      </c>
      <c r="AL743" s="9">
        <f t="shared" si="247"/>
        <v>1625999041.11</v>
      </c>
      <c r="AM743" s="16">
        <f t="shared" si="248"/>
        <v>0.00423906607633062</v>
      </c>
      <c r="AN743" s="16">
        <f t="shared" si="249"/>
        <v>0.104019400598846</v>
      </c>
      <c r="AO743" s="16">
        <f t="shared" si="250"/>
        <v>0.0380132976779653</v>
      </c>
      <c r="AP743" s="16">
        <f t="shared" si="251"/>
        <v>0.0927225871764642</v>
      </c>
      <c r="AQ743" s="12">
        <f t="shared" si="252"/>
        <v>426187708.21</v>
      </c>
      <c r="AR743" s="12">
        <f t="shared" si="253"/>
        <v>423067418.12</v>
      </c>
      <c r="AS743" s="12">
        <f>AR743-VLOOKUP(A743,[1]选股结果!$A$2:$BJ$3005,48,FALSE)*0.08</f>
        <v>-558100437.3536</v>
      </c>
      <c r="AT743" s="12">
        <f t="shared" si="234"/>
        <v>411508851.61</v>
      </c>
      <c r="AU743" s="12">
        <f t="shared" si="235"/>
        <v>437746274.72</v>
      </c>
      <c r="AV743" s="12">
        <f t="shared" si="236"/>
        <v>428919434.52</v>
      </c>
      <c r="AW743" s="12">
        <f t="shared" si="237"/>
        <v>432818706.059999</v>
      </c>
      <c r="AX743" s="12">
        <f t="shared" si="238"/>
        <v>-24340730.23</v>
      </c>
      <c r="AY743" s="21">
        <f t="shared" si="239"/>
        <v>6313089972.23</v>
      </c>
    </row>
    <row r="744" spans="1:51">
      <c r="A744" s="5" t="s">
        <v>1535</v>
      </c>
      <c r="B744" s="5" t="s">
        <v>1536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40"/>
        <v>6741044298.71</v>
      </c>
      <c r="AF744" s="9">
        <f t="shared" si="241"/>
        <v>6503978428.08</v>
      </c>
      <c r="AG744" s="9">
        <f t="shared" si="242"/>
        <v>475993055.3</v>
      </c>
      <c r="AH744" s="9">
        <f t="shared" si="243"/>
        <v>480114480.95</v>
      </c>
      <c r="AI744" s="9">
        <f t="shared" si="244"/>
        <v>412191326.56</v>
      </c>
      <c r="AJ744" s="12">
        <f t="shared" si="245"/>
        <v>910901427.76</v>
      </c>
      <c r="AK744" s="16">
        <f t="shared" si="246"/>
        <v>0.135127643046985</v>
      </c>
      <c r="AL744" s="9">
        <f t="shared" si="247"/>
        <v>610581632.97</v>
      </c>
      <c r="AM744" s="16">
        <f t="shared" si="248"/>
        <v>0.00344287321542173</v>
      </c>
      <c r="AN744" s="16">
        <f t="shared" si="249"/>
        <v>0.0156085098699225</v>
      </c>
      <c r="AO744" s="16">
        <f t="shared" si="250"/>
        <v>0.0334645197856316</v>
      </c>
      <c r="AP744" s="16">
        <f t="shared" si="251"/>
        <v>0.0375558117083501</v>
      </c>
      <c r="AQ744" s="12">
        <f t="shared" si="252"/>
        <v>300319794.79</v>
      </c>
      <c r="AR744" s="12">
        <f t="shared" si="253"/>
        <v>165738501.31</v>
      </c>
      <c r="AS744" s="12">
        <f>AR744-VLOOKUP(A744,[1]选股结果!$A$2:$BJ$3005,48,FALSE)*0.08</f>
        <v>-169213467.9372</v>
      </c>
      <c r="AT744" s="12">
        <f t="shared" si="234"/>
        <v>232396640.4</v>
      </c>
      <c r="AU744" s="12">
        <f t="shared" si="235"/>
        <v>233661655.7</v>
      </c>
      <c r="AV744" s="12">
        <f t="shared" si="236"/>
        <v>478885432.95</v>
      </c>
      <c r="AW744" s="12">
        <f t="shared" si="237"/>
        <v>475993055.3</v>
      </c>
      <c r="AX744" s="12">
        <f t="shared" si="238"/>
        <v>5986909.88</v>
      </c>
      <c r="AY744" s="21">
        <f t="shared" si="239"/>
        <v>6437320288.99</v>
      </c>
    </row>
    <row r="745" spans="1:51">
      <c r="A745" s="5" t="s">
        <v>1537</v>
      </c>
      <c r="B745" s="5" t="s">
        <v>1538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40"/>
        <v>6739494487.57</v>
      </c>
      <c r="AF745" s="9">
        <f t="shared" si="241"/>
        <v>6145844118.34</v>
      </c>
      <c r="AG745" s="9">
        <f t="shared" si="242"/>
        <v>665957195.570001</v>
      </c>
      <c r="AH745" s="9">
        <f t="shared" si="243"/>
        <v>656497406.530001</v>
      </c>
      <c r="AI745" s="9">
        <f t="shared" si="244"/>
        <v>602237627.520001</v>
      </c>
      <c r="AJ745" s="12">
        <f t="shared" si="245"/>
        <v>4006139029.68</v>
      </c>
      <c r="AK745" s="16">
        <f t="shared" si="246"/>
        <v>0.594427228491503</v>
      </c>
      <c r="AL745" s="9">
        <f t="shared" si="247"/>
        <v>3477031520.32</v>
      </c>
      <c r="AM745" s="16">
        <f t="shared" si="248"/>
        <v>0.0030013555241134</v>
      </c>
      <c r="AN745" s="16">
        <f t="shared" si="249"/>
        <v>0.212535066354281</v>
      </c>
      <c r="AO745" s="16">
        <f t="shared" si="250"/>
        <v>0.0752699603947456</v>
      </c>
      <c r="AP745" s="16">
        <f t="shared" si="251"/>
        <v>0.201520888705363</v>
      </c>
      <c r="AQ745" s="12">
        <f t="shared" si="252"/>
        <v>529107509.36</v>
      </c>
      <c r="AR745" s="12">
        <f t="shared" si="253"/>
        <v>380395998.74</v>
      </c>
      <c r="AS745" s="12">
        <f>AR745-VLOOKUP(A745,[1]选股结果!$A$2:$BJ$3005,48,FALSE)*0.08</f>
        <v>-486434424.5424</v>
      </c>
      <c r="AT745" s="12">
        <f t="shared" si="234"/>
        <v>474847730.35</v>
      </c>
      <c r="AU745" s="12">
        <f t="shared" si="235"/>
        <v>434655777.75</v>
      </c>
      <c r="AV745" s="12">
        <f t="shared" si="236"/>
        <v>412001889.499999</v>
      </c>
      <c r="AW745" s="12">
        <f t="shared" si="237"/>
        <v>665957195.570001</v>
      </c>
      <c r="AX745" s="12">
        <f t="shared" si="238"/>
        <v>222441414.65</v>
      </c>
      <c r="AY745" s="21">
        <f t="shared" si="239"/>
        <v>6051392386.73</v>
      </c>
    </row>
    <row r="746" spans="1:51">
      <c r="A746" s="5" t="s">
        <v>1539</v>
      </c>
      <c r="B746" s="5" t="s">
        <v>1540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40"/>
        <v>6686597375.52</v>
      </c>
      <c r="AF746" s="9">
        <f t="shared" si="241"/>
        <v>7012202765.51</v>
      </c>
      <c r="AG746" s="9">
        <f t="shared" si="242"/>
        <v>-355241435.800001</v>
      </c>
      <c r="AH746" s="9">
        <f t="shared" si="243"/>
        <v>-359786284.700001</v>
      </c>
      <c r="AI746" s="9">
        <f t="shared" si="244"/>
        <v>-260692428.120001</v>
      </c>
      <c r="AJ746" s="12">
        <f t="shared" si="245"/>
        <v>1407258734.63</v>
      </c>
      <c r="AK746" s="16">
        <f t="shared" si="246"/>
        <v>0.210459618786388</v>
      </c>
      <c r="AL746" s="9">
        <f t="shared" si="247"/>
        <v>1635514643.64</v>
      </c>
      <c r="AM746" s="16">
        <f t="shared" si="248"/>
        <v>0.00118633763400224</v>
      </c>
      <c r="AN746" s="16">
        <f t="shared" si="249"/>
        <v>0.155453209782825</v>
      </c>
      <c r="AO746" s="16">
        <f t="shared" si="250"/>
        <v>0.0615799164381388</v>
      </c>
      <c r="AP746" s="16">
        <f t="shared" si="251"/>
        <v>0.0264905227370932</v>
      </c>
      <c r="AQ746" s="12">
        <f t="shared" si="252"/>
        <v>-228255909.01</v>
      </c>
      <c r="AR746" s="12">
        <f t="shared" si="253"/>
        <v>-225749022.94</v>
      </c>
      <c r="AS746" s="12">
        <f>AR746-VLOOKUP(A746,[1]选股结果!$A$2:$BJ$3005,48,FALSE)*0.08</f>
        <v>-620141074.2984</v>
      </c>
      <c r="AT746" s="12">
        <f t="shared" si="234"/>
        <v>-129162052.43</v>
      </c>
      <c r="AU746" s="12">
        <f t="shared" si="235"/>
        <v>-324842879.52</v>
      </c>
      <c r="AV746" s="12">
        <f t="shared" si="236"/>
        <v>-331287313.69</v>
      </c>
      <c r="AW746" s="12">
        <f t="shared" si="237"/>
        <v>-355241435.800001</v>
      </c>
      <c r="AX746" s="12">
        <f t="shared" si="238"/>
        <v>-63100874.34</v>
      </c>
      <c r="AY746" s="21">
        <f t="shared" si="239"/>
        <v>6915615795</v>
      </c>
    </row>
    <row r="747" spans="1:51">
      <c r="A747" s="5" t="s">
        <v>1541</v>
      </c>
      <c r="B747" s="5" t="s">
        <v>1542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40"/>
        <v>6671828128.16</v>
      </c>
      <c r="AF747" s="9">
        <f t="shared" si="241"/>
        <v>7052493453.86</v>
      </c>
      <c r="AG747" s="9">
        <f t="shared" si="242"/>
        <v>-352658973.230001</v>
      </c>
      <c r="AH747" s="9">
        <f t="shared" si="243"/>
        <v>-350870165.910001</v>
      </c>
      <c r="AI747" s="9">
        <f t="shared" si="244"/>
        <v>-442553532.340001</v>
      </c>
      <c r="AJ747" s="12">
        <f t="shared" si="245"/>
        <v>1389093995.5</v>
      </c>
      <c r="AK747" s="16">
        <f t="shared" si="246"/>
        <v>0.20820290463374</v>
      </c>
      <c r="AL747" s="9">
        <f t="shared" si="247"/>
        <v>1151286504.44</v>
      </c>
      <c r="AM747" s="16">
        <f t="shared" si="248"/>
        <v>0.00395461431607299</v>
      </c>
      <c r="AN747" s="16">
        <f t="shared" si="249"/>
        <v>0.103482300262793</v>
      </c>
      <c r="AO747" s="16">
        <f t="shared" si="250"/>
        <v>0.0643312226207436</v>
      </c>
      <c r="AP747" s="16">
        <f t="shared" si="251"/>
        <v>0.00105935319888841</v>
      </c>
      <c r="AQ747" s="12">
        <f t="shared" si="252"/>
        <v>237807491.06</v>
      </c>
      <c r="AR747" s="12">
        <f t="shared" si="253"/>
        <v>-470559884.81</v>
      </c>
      <c r="AS747" s="12">
        <f>AR747-VLOOKUP(A747,[1]选股结果!$A$2:$BJ$3005,48,FALSE)*0.08</f>
        <v>-788681118.6532</v>
      </c>
      <c r="AT747" s="12">
        <f t="shared" si="234"/>
        <v>146124124.63</v>
      </c>
      <c r="AU747" s="12">
        <f t="shared" si="235"/>
        <v>-378876518.38</v>
      </c>
      <c r="AV747" s="12">
        <f t="shared" si="236"/>
        <v>-373113387.56</v>
      </c>
      <c r="AW747" s="12">
        <f t="shared" si="237"/>
        <v>-352658973.230001</v>
      </c>
      <c r="AX747" s="12">
        <f t="shared" si="238"/>
        <v>46863977.19</v>
      </c>
      <c r="AY747" s="21">
        <f t="shared" si="239"/>
        <v>6435809444.42</v>
      </c>
    </row>
    <row r="748" spans="1:51">
      <c r="A748" s="5" t="s">
        <v>1543</v>
      </c>
      <c r="B748" s="5" t="s">
        <v>1544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40"/>
        <v>6665307512.02</v>
      </c>
      <c r="AF748" s="9">
        <f t="shared" si="241"/>
        <v>6394065876.19</v>
      </c>
      <c r="AG748" s="9">
        <f t="shared" si="242"/>
        <v>229281177.380001</v>
      </c>
      <c r="AH748" s="9">
        <f t="shared" si="243"/>
        <v>230148888.380001</v>
      </c>
      <c r="AI748" s="9">
        <f t="shared" si="244"/>
        <v>170720522.290001</v>
      </c>
      <c r="AJ748" s="12">
        <f t="shared" si="245"/>
        <v>467495152.18</v>
      </c>
      <c r="AK748" s="16">
        <f t="shared" si="246"/>
        <v>0.0701385722019479</v>
      </c>
      <c r="AL748" s="9">
        <f t="shared" si="247"/>
        <v>203040855.21</v>
      </c>
      <c r="AM748" s="16">
        <f t="shared" si="248"/>
        <v>0.00484007810769755</v>
      </c>
      <c r="AN748" s="16">
        <f t="shared" si="249"/>
        <v>0.0101636894468608</v>
      </c>
      <c r="AO748" s="16">
        <f t="shared" si="250"/>
        <v>0.0089694406945497</v>
      </c>
      <c r="AP748" s="16">
        <f t="shared" si="251"/>
        <v>0</v>
      </c>
      <c r="AQ748" s="12">
        <f t="shared" si="252"/>
        <v>264454296.97</v>
      </c>
      <c r="AR748" s="12">
        <f t="shared" si="253"/>
        <v>168561219.56</v>
      </c>
      <c r="AS748" s="12">
        <f>AR748-VLOOKUP(A748,[1]选股结果!$A$2:$BJ$3005,48,FALSE)*0.08</f>
        <v>4029052.84239998</v>
      </c>
      <c r="AT748" s="12">
        <f t="shared" si="234"/>
        <v>205025930.88</v>
      </c>
      <c r="AU748" s="12">
        <f t="shared" si="235"/>
        <v>227989585.65</v>
      </c>
      <c r="AV748" s="12">
        <f t="shared" si="236"/>
        <v>263795784.48</v>
      </c>
      <c r="AW748" s="12">
        <f t="shared" si="237"/>
        <v>229281177.380001</v>
      </c>
      <c r="AX748" s="12">
        <f t="shared" si="238"/>
        <v>1950104.22</v>
      </c>
      <c r="AY748" s="21">
        <f t="shared" si="239"/>
        <v>6357601164.87</v>
      </c>
    </row>
    <row r="749" spans="1:51">
      <c r="A749" s="5" t="s">
        <v>1545</v>
      </c>
      <c r="B749" s="5" t="s">
        <v>1546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40"/>
        <v>6651294163.73</v>
      </c>
      <c r="AF749" s="9">
        <f t="shared" si="241"/>
        <v>6274197135.86</v>
      </c>
      <c r="AG749" s="9">
        <f t="shared" si="242"/>
        <v>543013107.66</v>
      </c>
      <c r="AH749" s="9">
        <f t="shared" si="243"/>
        <v>541917819.45</v>
      </c>
      <c r="AI749" s="9">
        <f t="shared" si="244"/>
        <v>473583663.45</v>
      </c>
      <c r="AJ749" s="12">
        <f t="shared" si="245"/>
        <v>1204707811.01</v>
      </c>
      <c r="AK749" s="16">
        <f t="shared" si="246"/>
        <v>0.18112382062116</v>
      </c>
      <c r="AL749" s="9">
        <f t="shared" si="247"/>
        <v>814522789.43</v>
      </c>
      <c r="AM749" s="16">
        <f t="shared" si="248"/>
        <v>0.00605531143692699</v>
      </c>
      <c r="AN749" s="16">
        <f t="shared" si="249"/>
        <v>0.0419530301383506</v>
      </c>
      <c r="AO749" s="16">
        <f t="shared" si="250"/>
        <v>0.0262813411175263</v>
      </c>
      <c r="AP749" s="16">
        <f t="shared" si="251"/>
        <v>0.0482818363366309</v>
      </c>
      <c r="AQ749" s="12">
        <f t="shared" si="252"/>
        <v>390185021.579999</v>
      </c>
      <c r="AR749" s="12">
        <f t="shared" si="253"/>
        <v>309499311.599999</v>
      </c>
      <c r="AS749" s="12">
        <f>AR749-VLOOKUP(A749,[1]选股结果!$A$2:$BJ$3005,48,FALSE)*0.08</f>
        <v>-573000899.608001</v>
      </c>
      <c r="AT749" s="12">
        <f t="shared" si="234"/>
        <v>321850865.579999</v>
      </c>
      <c r="AU749" s="12">
        <f t="shared" si="235"/>
        <v>377833467.599999</v>
      </c>
      <c r="AV749" s="12">
        <f t="shared" si="236"/>
        <v>357835871.519999</v>
      </c>
      <c r="AW749" s="12">
        <f t="shared" si="237"/>
        <v>543013107.66</v>
      </c>
      <c r="AX749" s="12">
        <f t="shared" si="238"/>
        <v>171179963.76</v>
      </c>
      <c r="AY749" s="21">
        <f t="shared" si="239"/>
        <v>6261845581.88</v>
      </c>
    </row>
    <row r="750" spans="1:51">
      <c r="A750" s="5" t="s">
        <v>1547</v>
      </c>
      <c r="B750" s="5" t="s">
        <v>1548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40"/>
        <v>6649796483.14</v>
      </c>
      <c r="AF750" s="9">
        <f t="shared" si="241"/>
        <v>6400896056.39</v>
      </c>
      <c r="AG750" s="9">
        <f t="shared" si="242"/>
        <v>275836694.83</v>
      </c>
      <c r="AH750" s="9">
        <f t="shared" si="243"/>
        <v>279822840.86</v>
      </c>
      <c r="AI750" s="9">
        <f t="shared" si="244"/>
        <v>247764055.74</v>
      </c>
      <c r="AJ750" s="12">
        <f t="shared" si="245"/>
        <v>1689710119.5</v>
      </c>
      <c r="AK750" s="16">
        <f t="shared" si="246"/>
        <v>0.254099523764993</v>
      </c>
      <c r="AL750" s="9">
        <f t="shared" si="247"/>
        <v>1347684249.31</v>
      </c>
      <c r="AM750" s="16">
        <f t="shared" si="248"/>
        <v>0.00495667821317082</v>
      </c>
      <c r="AN750" s="16">
        <f t="shared" si="249"/>
        <v>0.139706748700574</v>
      </c>
      <c r="AO750" s="16">
        <f t="shared" si="250"/>
        <v>0.0539883718020911</v>
      </c>
      <c r="AP750" s="16">
        <f t="shared" si="251"/>
        <v>0.00461312807809643</v>
      </c>
      <c r="AQ750" s="12">
        <f t="shared" si="252"/>
        <v>342025870.19</v>
      </c>
      <c r="AR750" s="12">
        <f t="shared" si="253"/>
        <v>220827787.66</v>
      </c>
      <c r="AS750" s="12">
        <f>AR750-VLOOKUP(A750,[1]选股结果!$A$2:$BJ$3005,48,FALSE)*0.08</f>
        <v>9527055.9736</v>
      </c>
      <c r="AT750" s="12">
        <f t="shared" si="234"/>
        <v>309967085.07</v>
      </c>
      <c r="AU750" s="12">
        <f t="shared" si="235"/>
        <v>252886572.78</v>
      </c>
      <c r="AV750" s="12">
        <f t="shared" si="236"/>
        <v>234152699.06</v>
      </c>
      <c r="AW750" s="12">
        <f t="shared" si="237"/>
        <v>275836694.83</v>
      </c>
      <c r="AX750" s="12">
        <f t="shared" si="238"/>
        <v>13950978.93</v>
      </c>
      <c r="AY750" s="21">
        <f t="shared" si="239"/>
        <v>6311756758.98</v>
      </c>
    </row>
    <row r="751" spans="1:51">
      <c r="A751" s="5" t="s">
        <v>1549</v>
      </c>
      <c r="B751" s="5" t="s">
        <v>1550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40"/>
        <v>6648061923.24</v>
      </c>
      <c r="AF751" s="9">
        <f t="shared" si="241"/>
        <v>45756585.73</v>
      </c>
      <c r="AG751" s="9">
        <f t="shared" si="242"/>
        <v>7878001412.68</v>
      </c>
      <c r="AH751" s="9">
        <f t="shared" si="243"/>
        <v>7879178003.1</v>
      </c>
      <c r="AI751" s="9">
        <f t="shared" si="244"/>
        <v>7170119130.44</v>
      </c>
      <c r="AJ751" s="12">
        <f t="shared" si="245"/>
        <v>6648061923.24</v>
      </c>
      <c r="AK751" s="16">
        <f t="shared" si="246"/>
        <v>1</v>
      </c>
      <c r="AL751" s="9">
        <f t="shared" si="247"/>
        <v>45378201.43</v>
      </c>
      <c r="AM751" s="16">
        <f t="shared" si="248"/>
        <v>0.00688269547701506</v>
      </c>
      <c r="AN751" s="16">
        <f t="shared" si="249"/>
        <v>0</v>
      </c>
      <c r="AO751" s="16">
        <f t="shared" si="250"/>
        <v>0</v>
      </c>
      <c r="AP751" s="16">
        <f t="shared" si="251"/>
        <v>0</v>
      </c>
      <c r="AQ751" s="12">
        <f t="shared" si="252"/>
        <v>6602683721.81</v>
      </c>
      <c r="AR751" s="12">
        <f t="shared" si="253"/>
        <v>5893624849.15</v>
      </c>
      <c r="AS751" s="12">
        <f>AR751-VLOOKUP(A751,[1]选股结果!$A$2:$BJ$3005,48,FALSE)*0.08</f>
        <v>3455441066.9884</v>
      </c>
      <c r="AT751" s="12">
        <f t="shared" si="234"/>
        <v>5893624849.15</v>
      </c>
      <c r="AU751" s="12">
        <f t="shared" si="235"/>
        <v>6602683721.81</v>
      </c>
      <c r="AV751" s="12">
        <f t="shared" si="236"/>
        <v>6638146448.46</v>
      </c>
      <c r="AW751" s="12">
        <f t="shared" si="237"/>
        <v>7878001412.68</v>
      </c>
      <c r="AX751" s="12">
        <f t="shared" si="238"/>
        <v>1120235654.5</v>
      </c>
      <c r="AY751" s="21">
        <f t="shared" si="239"/>
        <v>45756585.73</v>
      </c>
    </row>
    <row r="752" spans="1:51">
      <c r="A752" s="5" t="s">
        <v>1551</v>
      </c>
      <c r="B752" s="5" t="s">
        <v>1552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40"/>
        <v>6638953683.98</v>
      </c>
      <c r="AF752" s="9">
        <f t="shared" si="241"/>
        <v>5982077441.62</v>
      </c>
      <c r="AG752" s="9">
        <f t="shared" si="242"/>
        <v>550230397.520001</v>
      </c>
      <c r="AH752" s="9">
        <f t="shared" si="243"/>
        <v>542447616.170001</v>
      </c>
      <c r="AI752" s="9">
        <f t="shared" si="244"/>
        <v>478217019.480001</v>
      </c>
      <c r="AJ752" s="12">
        <f t="shared" si="245"/>
        <v>1015723570.36</v>
      </c>
      <c r="AK752" s="16">
        <f t="shared" si="246"/>
        <v>0.152994525750492</v>
      </c>
      <c r="AL752" s="9">
        <f t="shared" si="247"/>
        <v>433000936.84</v>
      </c>
      <c r="AM752" s="16">
        <f t="shared" si="248"/>
        <v>0.00205240328801804</v>
      </c>
      <c r="AN752" s="16">
        <f t="shared" si="249"/>
        <v>0.00649327132286255</v>
      </c>
      <c r="AO752" s="16">
        <f t="shared" si="250"/>
        <v>0.0114737418328146</v>
      </c>
      <c r="AP752" s="16">
        <f t="shared" si="251"/>
        <v>0.0286841916956765</v>
      </c>
      <c r="AQ752" s="12">
        <f t="shared" si="252"/>
        <v>582722633.52</v>
      </c>
      <c r="AR752" s="12">
        <f t="shared" si="253"/>
        <v>482985707.51</v>
      </c>
      <c r="AS752" s="12">
        <f>AR752-VLOOKUP(A752,[1]选股结果!$A$2:$BJ$3005,48,FALSE)*0.08</f>
        <v>202397640.8004</v>
      </c>
      <c r="AT752" s="12">
        <f t="shared" si="234"/>
        <v>518492036.83</v>
      </c>
      <c r="AU752" s="12">
        <f t="shared" si="235"/>
        <v>547216304.2</v>
      </c>
      <c r="AV752" s="12">
        <f t="shared" si="236"/>
        <v>542884352.169999</v>
      </c>
      <c r="AW752" s="12">
        <f t="shared" si="237"/>
        <v>550230397.520001</v>
      </c>
      <c r="AX752" s="12">
        <f t="shared" si="238"/>
        <v>434126.92</v>
      </c>
      <c r="AY752" s="21">
        <f t="shared" si="239"/>
        <v>5946571112.3</v>
      </c>
    </row>
    <row r="753" spans="1:51">
      <c r="A753" s="5" t="s">
        <v>1553</v>
      </c>
      <c r="B753" s="5" t="s">
        <v>1554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40"/>
        <v>6626131794.19</v>
      </c>
      <c r="AF753" s="9">
        <f t="shared" si="241"/>
        <v>4810537807.92</v>
      </c>
      <c r="AG753" s="9">
        <f t="shared" si="242"/>
        <v>2333853551.81</v>
      </c>
      <c r="AH753" s="9">
        <f t="shared" si="243"/>
        <v>2345419218.16</v>
      </c>
      <c r="AI753" s="9">
        <f t="shared" si="244"/>
        <v>1988049458.4</v>
      </c>
      <c r="AJ753" s="12">
        <f t="shared" si="245"/>
        <v>2754475261.05</v>
      </c>
      <c r="AK753" s="16">
        <f t="shared" si="246"/>
        <v>0.415698834041486</v>
      </c>
      <c r="AL753" s="9">
        <f t="shared" si="247"/>
        <v>338992291.41</v>
      </c>
      <c r="AM753" s="16">
        <f t="shared" si="248"/>
        <v>0.00841690832031174</v>
      </c>
      <c r="AN753" s="16">
        <f t="shared" si="249"/>
        <v>0.00674401019750055</v>
      </c>
      <c r="AO753" s="16">
        <f t="shared" si="250"/>
        <v>0.0347546123262933</v>
      </c>
      <c r="AP753" s="16">
        <f t="shared" si="251"/>
        <v>0.0038529130709995</v>
      </c>
      <c r="AQ753" s="12">
        <f t="shared" si="252"/>
        <v>2415482969.64</v>
      </c>
      <c r="AR753" s="12">
        <f t="shared" si="253"/>
        <v>1475508730.85</v>
      </c>
      <c r="AS753" s="12">
        <f>AR753-VLOOKUP(A753,[1]选股结果!$A$2:$BJ$3005,48,FALSE)*0.08</f>
        <v>-439376821.2132</v>
      </c>
      <c r="AT753" s="12">
        <f t="shared" si="234"/>
        <v>2058113209.88</v>
      </c>
      <c r="AU753" s="12">
        <f t="shared" si="235"/>
        <v>1832878490.61</v>
      </c>
      <c r="AV753" s="12">
        <f t="shared" si="236"/>
        <v>1749266462.62</v>
      </c>
      <c r="AW753" s="12">
        <f t="shared" si="237"/>
        <v>2333853551.81</v>
      </c>
      <c r="AX753" s="12">
        <f t="shared" si="238"/>
        <v>-11571436.8</v>
      </c>
      <c r="AY753" s="21">
        <f t="shared" si="239"/>
        <v>4227933328.89</v>
      </c>
    </row>
    <row r="754" spans="1:51">
      <c r="A754" s="5" t="s">
        <v>1555</v>
      </c>
      <c r="B754" s="5" t="s">
        <v>1556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40"/>
        <v>6623025300.84</v>
      </c>
      <c r="AF754" s="9">
        <f t="shared" si="241"/>
        <v>4634010208.29</v>
      </c>
      <c r="AG754" s="9">
        <f t="shared" si="242"/>
        <v>1854737963.66</v>
      </c>
      <c r="AH754" s="9">
        <f t="shared" si="243"/>
        <v>1885995102.77</v>
      </c>
      <c r="AI754" s="9">
        <f t="shared" si="244"/>
        <v>1616641242.83</v>
      </c>
      <c r="AJ754" s="12">
        <f t="shared" si="245"/>
        <v>2580467642.34</v>
      </c>
      <c r="AK754" s="16">
        <f t="shared" si="246"/>
        <v>0.389620683166154</v>
      </c>
      <c r="AL754" s="9">
        <f t="shared" si="247"/>
        <v>627700214.01</v>
      </c>
      <c r="AM754" s="16">
        <f t="shared" si="248"/>
        <v>0.00735886295252693</v>
      </c>
      <c r="AN754" s="16">
        <f t="shared" si="249"/>
        <v>0.0103267282130608</v>
      </c>
      <c r="AO754" s="16">
        <f t="shared" si="250"/>
        <v>0.0343152762003152</v>
      </c>
      <c r="AP754" s="16">
        <f t="shared" si="251"/>
        <v>0.0325166497254187</v>
      </c>
      <c r="AQ754" s="12">
        <f t="shared" si="252"/>
        <v>1952767428.33</v>
      </c>
      <c r="AR754" s="12">
        <f t="shared" si="253"/>
        <v>1651722672.66</v>
      </c>
      <c r="AS754" s="12">
        <f>AR754-VLOOKUP(A754,[1]选股结果!$A$2:$BJ$3005,48,FALSE)*0.08</f>
        <v>1128955452.144</v>
      </c>
      <c r="AT754" s="12">
        <f t="shared" si="234"/>
        <v>1683413568.39</v>
      </c>
      <c r="AU754" s="12">
        <f t="shared" si="235"/>
        <v>1921076532.6</v>
      </c>
      <c r="AV754" s="12">
        <f t="shared" si="236"/>
        <v>1857363329.09</v>
      </c>
      <c r="AW754" s="12">
        <f t="shared" si="237"/>
        <v>1854737963.66</v>
      </c>
      <c r="AX754" s="12">
        <f t="shared" si="238"/>
        <v>307979.62</v>
      </c>
      <c r="AY754" s="21">
        <f t="shared" si="239"/>
        <v>4602319312.56</v>
      </c>
    </row>
    <row r="755" spans="1:51">
      <c r="A755" s="5" t="s">
        <v>1557</v>
      </c>
      <c r="B755" s="5" t="s">
        <v>1558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40"/>
        <v>6622859433.96</v>
      </c>
      <c r="AF755" s="9">
        <f t="shared" si="241"/>
        <v>6366691412.81</v>
      </c>
      <c r="AG755" s="9">
        <f t="shared" si="242"/>
        <v>258394102.750002</v>
      </c>
      <c r="AH755" s="9">
        <f t="shared" si="243"/>
        <v>260429652.620002</v>
      </c>
      <c r="AI755" s="9">
        <f t="shared" si="244"/>
        <v>233581623.090002</v>
      </c>
      <c r="AJ755" s="12">
        <f t="shared" si="245"/>
        <v>965009241.53</v>
      </c>
      <c r="AK755" s="16">
        <f t="shared" si="246"/>
        <v>0.145708851464026</v>
      </c>
      <c r="AL755" s="9">
        <f t="shared" si="247"/>
        <v>722970177.93</v>
      </c>
      <c r="AM755" s="16">
        <f t="shared" si="248"/>
        <v>0.00145551016537825</v>
      </c>
      <c r="AN755" s="16">
        <f t="shared" si="249"/>
        <v>0.0578599499915514</v>
      </c>
      <c r="AO755" s="16">
        <f t="shared" si="250"/>
        <v>0.0167951685701853</v>
      </c>
      <c r="AP755" s="16">
        <f t="shared" si="251"/>
        <v>0.0337625844500674</v>
      </c>
      <c r="AQ755" s="12">
        <f t="shared" si="252"/>
        <v>242039063.6</v>
      </c>
      <c r="AR755" s="12">
        <f t="shared" si="253"/>
        <v>234024660.12</v>
      </c>
      <c r="AS755" s="12">
        <f>AR755-VLOOKUP(A755,[1]选股结果!$A$2:$BJ$3005,48,FALSE)*0.08</f>
        <v>3856195.56959999</v>
      </c>
      <c r="AT755" s="12">
        <f t="shared" si="234"/>
        <v>215191034.07</v>
      </c>
      <c r="AU755" s="12">
        <f t="shared" si="235"/>
        <v>260872689.65</v>
      </c>
      <c r="AV755" s="12">
        <f t="shared" si="236"/>
        <v>236722868.71</v>
      </c>
      <c r="AW755" s="12">
        <f t="shared" si="237"/>
        <v>258394102.750002</v>
      </c>
      <c r="AX755" s="12">
        <f t="shared" si="238"/>
        <v>0</v>
      </c>
      <c r="AY755" s="21">
        <f t="shared" si="239"/>
        <v>6385525038.86</v>
      </c>
    </row>
    <row r="756" spans="1:51">
      <c r="A756" s="5" t="s">
        <v>1559</v>
      </c>
      <c r="B756" s="5" t="s">
        <v>1560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40"/>
        <v>6608330801.9</v>
      </c>
      <c r="AF756" s="9">
        <f t="shared" si="241"/>
        <v>5828218607.54</v>
      </c>
      <c r="AG756" s="9">
        <f t="shared" si="242"/>
        <v>736237871.54</v>
      </c>
      <c r="AH756" s="9">
        <f t="shared" si="243"/>
        <v>727792174.49</v>
      </c>
      <c r="AI756" s="9">
        <f t="shared" si="244"/>
        <v>564788314.33</v>
      </c>
      <c r="AJ756" s="12">
        <f t="shared" si="245"/>
        <v>1144911375.75</v>
      </c>
      <c r="AK756" s="16">
        <f t="shared" si="246"/>
        <v>0.173252733567881</v>
      </c>
      <c r="AL756" s="9">
        <f t="shared" si="247"/>
        <v>273361357.94</v>
      </c>
      <c r="AM756" s="16">
        <f t="shared" si="248"/>
        <v>0.00583923545396751</v>
      </c>
      <c r="AN756" s="16">
        <f t="shared" si="249"/>
        <v>0.00403410685983444</v>
      </c>
      <c r="AO756" s="16">
        <f t="shared" si="250"/>
        <v>0.0160058957928663</v>
      </c>
      <c r="AP756" s="16">
        <f t="shared" si="251"/>
        <v>0.0134302209227302</v>
      </c>
      <c r="AQ756" s="12">
        <f t="shared" si="252"/>
        <v>871550017.81</v>
      </c>
      <c r="AR756" s="12">
        <f t="shared" si="253"/>
        <v>603516885.17</v>
      </c>
      <c r="AS756" s="12">
        <f>AR756-VLOOKUP(A756,[1]选股结果!$A$2:$BJ$3005,48,FALSE)*0.08</f>
        <v>254357163.4788</v>
      </c>
      <c r="AT756" s="12">
        <f t="shared" si="234"/>
        <v>708546157.65</v>
      </c>
      <c r="AU756" s="12">
        <f t="shared" si="235"/>
        <v>766520745.33</v>
      </c>
      <c r="AV756" s="12">
        <f t="shared" si="236"/>
        <v>759069444.61</v>
      </c>
      <c r="AW756" s="12">
        <f t="shared" si="237"/>
        <v>736237871.54</v>
      </c>
      <c r="AX756" s="12">
        <f t="shared" si="238"/>
        <v>-22472620.74</v>
      </c>
      <c r="AY756" s="21">
        <f t="shared" si="239"/>
        <v>5723189335.06</v>
      </c>
    </row>
    <row r="757" spans="1:51">
      <c r="A757" s="5" t="s">
        <v>1561</v>
      </c>
      <c r="B757" s="5" t="s">
        <v>1562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40"/>
        <v>6601525937.41</v>
      </c>
      <c r="AF757" s="9">
        <f t="shared" si="241"/>
        <v>6432895164.17</v>
      </c>
      <c r="AG757" s="9">
        <f t="shared" si="242"/>
        <v>176899123.259999</v>
      </c>
      <c r="AH757" s="9">
        <f t="shared" si="243"/>
        <v>182000957.149999</v>
      </c>
      <c r="AI757" s="9">
        <f t="shared" si="244"/>
        <v>159447944.679999</v>
      </c>
      <c r="AJ757" s="12">
        <f t="shared" si="245"/>
        <v>1233190371.77</v>
      </c>
      <c r="AK757" s="16">
        <f t="shared" si="246"/>
        <v>0.186803836485996</v>
      </c>
      <c r="AL757" s="9">
        <f t="shared" si="247"/>
        <v>1089698872.91</v>
      </c>
      <c r="AM757" s="16">
        <f t="shared" si="248"/>
        <v>0.0132014241095585</v>
      </c>
      <c r="AN757" s="16">
        <f t="shared" si="249"/>
        <v>0.109082492853542</v>
      </c>
      <c r="AO757" s="16">
        <f t="shared" si="250"/>
        <v>0.0188686746732483</v>
      </c>
      <c r="AP757" s="16">
        <f t="shared" si="251"/>
        <v>0.0232151544299055</v>
      </c>
      <c r="AQ757" s="12">
        <f t="shared" si="252"/>
        <v>143491498.86</v>
      </c>
      <c r="AR757" s="12">
        <f t="shared" si="253"/>
        <v>141456826.79</v>
      </c>
      <c r="AS757" s="12">
        <f>AR757-VLOOKUP(A757,[1]选股结果!$A$2:$BJ$3005,48,FALSE)*0.08</f>
        <v>-45811976.6868</v>
      </c>
      <c r="AT757" s="12">
        <f t="shared" si="234"/>
        <v>120938486.39</v>
      </c>
      <c r="AU757" s="12">
        <f t="shared" si="235"/>
        <v>164009839.26</v>
      </c>
      <c r="AV757" s="12">
        <f t="shared" si="236"/>
        <v>103269047.819999</v>
      </c>
      <c r="AW757" s="12">
        <f t="shared" si="237"/>
        <v>176899123.259999</v>
      </c>
      <c r="AX757" s="12">
        <f t="shared" si="238"/>
        <v>-3868014.77</v>
      </c>
      <c r="AY757" s="21">
        <f t="shared" si="239"/>
        <v>6453413504.57</v>
      </c>
    </row>
    <row r="758" spans="1:51">
      <c r="A758" s="5" t="s">
        <v>1563</v>
      </c>
      <c r="B758" s="5" t="s">
        <v>1564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40"/>
        <v>6572760919.72</v>
      </c>
      <c r="AF758" s="9">
        <f t="shared" si="241"/>
        <v>4035656412.98</v>
      </c>
      <c r="AG758" s="9">
        <f t="shared" si="242"/>
        <v>3620853093.56</v>
      </c>
      <c r="AH758" s="9">
        <f t="shared" si="243"/>
        <v>3609962562.06</v>
      </c>
      <c r="AI758" s="9">
        <f t="shared" si="244"/>
        <v>3380888867.38</v>
      </c>
      <c r="AJ758" s="12">
        <f t="shared" si="245"/>
        <v>3541363810.45</v>
      </c>
      <c r="AK758" s="16">
        <f t="shared" si="246"/>
        <v>0.538793948799352</v>
      </c>
      <c r="AL758" s="9">
        <f t="shared" si="247"/>
        <v>909491838.75</v>
      </c>
      <c r="AM758" s="16">
        <f t="shared" si="248"/>
        <v>0.00643571480944753</v>
      </c>
      <c r="AN758" s="16">
        <f t="shared" si="249"/>
        <v>0.0349548762150605</v>
      </c>
      <c r="AO758" s="16">
        <f t="shared" si="250"/>
        <v>0.0405864141870178</v>
      </c>
      <c r="AP758" s="16">
        <f t="shared" si="251"/>
        <v>0.0466112790472609</v>
      </c>
      <c r="AQ758" s="12">
        <f t="shared" si="252"/>
        <v>2631871971.7</v>
      </c>
      <c r="AR758" s="12">
        <f t="shared" si="253"/>
        <v>2243719022.82</v>
      </c>
      <c r="AS758" s="12">
        <f>AR758-VLOOKUP(A758,[1]选股结果!$A$2:$BJ$3005,48,FALSE)*0.08</f>
        <v>1207037310.5616</v>
      </c>
      <c r="AT758" s="12">
        <f t="shared" si="234"/>
        <v>2402798277.02</v>
      </c>
      <c r="AU758" s="12">
        <f t="shared" si="235"/>
        <v>2472792717.5</v>
      </c>
      <c r="AV758" s="12">
        <f t="shared" si="236"/>
        <v>2521792837.8</v>
      </c>
      <c r="AW758" s="12">
        <f t="shared" si="237"/>
        <v>3620853093.56</v>
      </c>
      <c r="AX758" s="12">
        <f t="shared" si="238"/>
        <v>1140176915.35</v>
      </c>
      <c r="AY758" s="21">
        <f t="shared" si="239"/>
        <v>3876577158.78</v>
      </c>
    </row>
    <row r="759" spans="1:51">
      <c r="A759" s="5" t="s">
        <v>1565</v>
      </c>
      <c r="B759" s="5" t="s">
        <v>1566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40"/>
        <v>6568572635.96</v>
      </c>
      <c r="AF759" s="9">
        <f t="shared" si="241"/>
        <v>6235826146.68</v>
      </c>
      <c r="AG759" s="9">
        <f t="shared" si="242"/>
        <v>331666296.889999</v>
      </c>
      <c r="AH759" s="9">
        <f t="shared" si="243"/>
        <v>332562819.779999</v>
      </c>
      <c r="AI759" s="9">
        <f t="shared" si="244"/>
        <v>226489676.239999</v>
      </c>
      <c r="AJ759" s="12">
        <f t="shared" si="245"/>
        <v>1938295839.16</v>
      </c>
      <c r="AK759" s="16">
        <f t="shared" si="246"/>
        <v>0.295086306657963</v>
      </c>
      <c r="AL759" s="9">
        <f t="shared" si="247"/>
        <v>1633364842.8</v>
      </c>
      <c r="AM759" s="16">
        <f t="shared" si="248"/>
        <v>0.00525592281662488</v>
      </c>
      <c r="AN759" s="16">
        <f t="shared" si="249"/>
        <v>0.190538031320268</v>
      </c>
      <c r="AO759" s="16">
        <f t="shared" si="250"/>
        <v>0.0492982715205483</v>
      </c>
      <c r="AP759" s="16">
        <f t="shared" si="251"/>
        <v>0.00371096426894235</v>
      </c>
      <c r="AQ759" s="12">
        <f t="shared" si="252"/>
        <v>304930996.36</v>
      </c>
      <c r="AR759" s="12">
        <f t="shared" si="253"/>
        <v>227590328.03</v>
      </c>
      <c r="AS759" s="12">
        <f>AR759-VLOOKUP(A759,[1]选股结果!$A$2:$BJ$3005,48,FALSE)*0.08</f>
        <v>53240623.8444</v>
      </c>
      <c r="AT759" s="12">
        <f t="shared" si="234"/>
        <v>198857852.82</v>
      </c>
      <c r="AU759" s="12">
        <f t="shared" si="235"/>
        <v>333663471.57</v>
      </c>
      <c r="AV759" s="12">
        <f t="shared" si="236"/>
        <v>290641176.34</v>
      </c>
      <c r="AW759" s="12">
        <f t="shared" si="237"/>
        <v>331666296.889999</v>
      </c>
      <c r="AX759" s="12">
        <f t="shared" si="238"/>
        <v>1421715.65</v>
      </c>
      <c r="AY759" s="21">
        <f t="shared" si="239"/>
        <v>6264558621.89</v>
      </c>
    </row>
    <row r="760" spans="1:51">
      <c r="A760" s="5" t="s">
        <v>1567</v>
      </c>
      <c r="B760" s="5" t="s">
        <v>1568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40"/>
        <v>6539112739.8</v>
      </c>
      <c r="AF760" s="9">
        <f t="shared" si="241"/>
        <v>4711228913.67</v>
      </c>
      <c r="AG760" s="9">
        <f t="shared" si="242"/>
        <v>1874956683.64</v>
      </c>
      <c r="AH760" s="9">
        <f t="shared" si="243"/>
        <v>1877517218.12</v>
      </c>
      <c r="AI760" s="9">
        <f t="shared" si="244"/>
        <v>1407093284.9</v>
      </c>
      <c r="AJ760" s="12">
        <f t="shared" si="245"/>
        <v>2381210208.84</v>
      </c>
      <c r="AK760" s="16">
        <f t="shared" si="246"/>
        <v>0.364148823180074</v>
      </c>
      <c r="AL760" s="9">
        <f t="shared" si="247"/>
        <v>416680468.72</v>
      </c>
      <c r="AM760" s="16">
        <f t="shared" si="248"/>
        <v>0.0143582418955009</v>
      </c>
      <c r="AN760" s="16">
        <f t="shared" si="249"/>
        <v>0.00237133334551963</v>
      </c>
      <c r="AO760" s="16">
        <f t="shared" si="250"/>
        <v>0.0444417005752509</v>
      </c>
      <c r="AP760" s="16">
        <f t="shared" si="251"/>
        <v>0.00343832561153972</v>
      </c>
      <c r="AQ760" s="12">
        <f t="shared" si="252"/>
        <v>1964529740.12</v>
      </c>
      <c r="AR760" s="12">
        <f t="shared" si="253"/>
        <v>1363268892</v>
      </c>
      <c r="AS760" s="12">
        <f>AR760-VLOOKUP(A760,[1]选股结果!$A$2:$BJ$3005,48,FALSE)*0.08</f>
        <v>576193428.0344</v>
      </c>
      <c r="AT760" s="12">
        <f t="shared" si="234"/>
        <v>1494105806.9</v>
      </c>
      <c r="AU760" s="12">
        <f t="shared" si="235"/>
        <v>1833692825.22</v>
      </c>
      <c r="AV760" s="12">
        <f t="shared" si="236"/>
        <v>1836726279.61</v>
      </c>
      <c r="AW760" s="12">
        <f t="shared" si="237"/>
        <v>1874956683.64</v>
      </c>
      <c r="AX760" s="12">
        <f t="shared" si="238"/>
        <v>27356808.67</v>
      </c>
      <c r="AY760" s="21">
        <f t="shared" si="239"/>
        <v>4580391998.77</v>
      </c>
    </row>
    <row r="761" spans="1:51">
      <c r="A761" s="5" t="s">
        <v>1569</v>
      </c>
      <c r="B761" s="5" t="s">
        <v>1570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40"/>
        <v>6533915868.87</v>
      </c>
      <c r="AF761" s="9">
        <f t="shared" si="241"/>
        <v>6517862610.18</v>
      </c>
      <c r="AG761" s="9">
        <f t="shared" si="242"/>
        <v>166849721.120001</v>
      </c>
      <c r="AH761" s="9">
        <f t="shared" si="243"/>
        <v>171318551.640001</v>
      </c>
      <c r="AI761" s="9">
        <f t="shared" si="244"/>
        <v>95569334.550001</v>
      </c>
      <c r="AJ761" s="12">
        <f t="shared" si="245"/>
        <v>1813310259.04</v>
      </c>
      <c r="AK761" s="16">
        <f t="shared" si="246"/>
        <v>0.277522743700953</v>
      </c>
      <c r="AL761" s="9">
        <f t="shared" si="247"/>
        <v>1622962356.83</v>
      </c>
      <c r="AM761" s="16">
        <f t="shared" si="248"/>
        <v>0.0099742660600359</v>
      </c>
      <c r="AN761" s="16">
        <f t="shared" si="249"/>
        <v>0.153275134490399</v>
      </c>
      <c r="AO761" s="16">
        <f t="shared" si="250"/>
        <v>0.0832271589722882</v>
      </c>
      <c r="AP761" s="16">
        <f t="shared" si="251"/>
        <v>0</v>
      </c>
      <c r="AQ761" s="12">
        <f t="shared" si="252"/>
        <v>190347902.21</v>
      </c>
      <c r="AR761" s="12">
        <f t="shared" si="253"/>
        <v>-72201211.6599997</v>
      </c>
      <c r="AS761" s="12">
        <f>AR761-VLOOKUP(A761,[1]选股结果!$A$2:$BJ$3005,48,FALSE)*0.08</f>
        <v>-440742413.808</v>
      </c>
      <c r="AT761" s="12">
        <f t="shared" si="234"/>
        <v>114598685.12</v>
      </c>
      <c r="AU761" s="12">
        <f t="shared" si="235"/>
        <v>3548005.43000028</v>
      </c>
      <c r="AV761" s="12">
        <f t="shared" si="236"/>
        <v>182713536.52</v>
      </c>
      <c r="AW761" s="12">
        <f t="shared" si="237"/>
        <v>166849721.120001</v>
      </c>
      <c r="AX761" s="12">
        <f t="shared" si="238"/>
        <v>0</v>
      </c>
      <c r="AY761" s="21">
        <f t="shared" si="239"/>
        <v>6331062713.4</v>
      </c>
    </row>
    <row r="762" spans="1:51">
      <c r="A762" s="5" t="s">
        <v>1571</v>
      </c>
      <c r="B762" s="5" t="s">
        <v>1572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40"/>
        <v>6527915498.7</v>
      </c>
      <c r="AF762" s="9">
        <f t="shared" si="241"/>
        <v>6178510673.56</v>
      </c>
      <c r="AG762" s="9">
        <f t="shared" si="242"/>
        <v>289615255.239999</v>
      </c>
      <c r="AH762" s="9">
        <f t="shared" si="243"/>
        <v>361170969.079999</v>
      </c>
      <c r="AI762" s="9">
        <f t="shared" si="244"/>
        <v>301296145.689999</v>
      </c>
      <c r="AJ762" s="12">
        <f t="shared" si="245"/>
        <v>910175860.66</v>
      </c>
      <c r="AK762" s="16">
        <f t="shared" si="246"/>
        <v>0.139428254063837</v>
      </c>
      <c r="AL762" s="9">
        <f t="shared" si="247"/>
        <v>598802755.59</v>
      </c>
      <c r="AM762" s="16">
        <f t="shared" si="248"/>
        <v>0.00655451651886745</v>
      </c>
      <c r="AN762" s="16">
        <f t="shared" si="249"/>
        <v>0.0232187335053869</v>
      </c>
      <c r="AO762" s="16">
        <f t="shared" si="250"/>
        <v>0.0523925281765841</v>
      </c>
      <c r="AP762" s="16">
        <f t="shared" si="251"/>
        <v>0.0168707646785459</v>
      </c>
      <c r="AQ762" s="12">
        <f t="shared" si="252"/>
        <v>311373105.07</v>
      </c>
      <c r="AR762" s="12">
        <f t="shared" si="253"/>
        <v>337229429.36</v>
      </c>
      <c r="AS762" s="12">
        <f>AR762-VLOOKUP(A762,[1]选股结果!$A$2:$BJ$3005,48,FALSE)*0.08</f>
        <v>-696420372.5056</v>
      </c>
      <c r="AT762" s="12">
        <f t="shared" si="234"/>
        <v>251498281.68</v>
      </c>
      <c r="AU762" s="12">
        <f t="shared" si="235"/>
        <v>397104252.75</v>
      </c>
      <c r="AV762" s="12">
        <f t="shared" si="236"/>
        <v>148541189.05</v>
      </c>
      <c r="AW762" s="12">
        <f t="shared" si="237"/>
        <v>289615255.239999</v>
      </c>
      <c r="AX762" s="12">
        <f t="shared" si="238"/>
        <v>35189962.41</v>
      </c>
      <c r="AY762" s="21">
        <f t="shared" si="239"/>
        <v>6264241821.24</v>
      </c>
    </row>
    <row r="763" spans="1:51">
      <c r="A763" s="5" t="s">
        <v>1573</v>
      </c>
      <c r="B763" s="5" t="s">
        <v>1574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40"/>
        <v>6522233795.43</v>
      </c>
      <c r="AF763" s="9">
        <f t="shared" si="241"/>
        <v>5388450928.35</v>
      </c>
      <c r="AG763" s="9">
        <f t="shared" si="242"/>
        <v>861060146.590001</v>
      </c>
      <c r="AH763" s="9">
        <f t="shared" si="243"/>
        <v>864628015.630001</v>
      </c>
      <c r="AI763" s="9">
        <f t="shared" si="244"/>
        <v>706513202.790001</v>
      </c>
      <c r="AJ763" s="12">
        <f t="shared" si="245"/>
        <v>1903070199.99</v>
      </c>
      <c r="AK763" s="16">
        <f t="shared" si="246"/>
        <v>0.291781966068656</v>
      </c>
      <c r="AL763" s="9">
        <f t="shared" si="247"/>
        <v>738814718.79</v>
      </c>
      <c r="AM763" s="16">
        <f t="shared" si="248"/>
        <v>0.00388457439501057</v>
      </c>
      <c r="AN763" s="16">
        <f t="shared" si="249"/>
        <v>0.00721861021035294</v>
      </c>
      <c r="AO763" s="16">
        <f t="shared" si="250"/>
        <v>0.0666469265475544</v>
      </c>
      <c r="AP763" s="16">
        <f t="shared" si="251"/>
        <v>0.0302680444985466</v>
      </c>
      <c r="AQ763" s="12">
        <f t="shared" si="252"/>
        <v>1164255481.2</v>
      </c>
      <c r="AR763" s="12">
        <f t="shared" si="253"/>
        <v>941373000.760001</v>
      </c>
      <c r="AS763" s="12">
        <f>AR763-VLOOKUP(A763,[1]选股结果!$A$2:$BJ$3005,48,FALSE)*0.08</f>
        <v>209486802.233601</v>
      </c>
      <c r="AT763" s="12">
        <f t="shared" si="234"/>
        <v>1006140668.36</v>
      </c>
      <c r="AU763" s="12">
        <f t="shared" si="235"/>
        <v>1099487813.6</v>
      </c>
      <c r="AV763" s="12">
        <f t="shared" si="236"/>
        <v>823415851.920001</v>
      </c>
      <c r="AW763" s="12">
        <f t="shared" si="237"/>
        <v>861060146.590001</v>
      </c>
      <c r="AX763" s="12">
        <f t="shared" si="238"/>
        <v>-1558245.56</v>
      </c>
      <c r="AY763" s="21">
        <f t="shared" si="239"/>
        <v>5323683260.75</v>
      </c>
    </row>
    <row r="764" spans="1:51">
      <c r="A764" s="5" t="s">
        <v>1575</v>
      </c>
      <c r="B764" s="5" t="s">
        <v>1576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40"/>
        <v>6492402477.04</v>
      </c>
      <c r="AF764" s="9">
        <f t="shared" si="241"/>
        <v>6088475671.99</v>
      </c>
      <c r="AG764" s="9">
        <f t="shared" si="242"/>
        <v>358883003.78</v>
      </c>
      <c r="AH764" s="9">
        <f t="shared" si="243"/>
        <v>360535160.9</v>
      </c>
      <c r="AI764" s="9">
        <f t="shared" si="244"/>
        <v>250194404.28</v>
      </c>
      <c r="AJ764" s="12">
        <f t="shared" si="245"/>
        <v>1411271250.27</v>
      </c>
      <c r="AK764" s="16">
        <f t="shared" si="246"/>
        <v>0.217372729934855</v>
      </c>
      <c r="AL764" s="9">
        <f t="shared" si="247"/>
        <v>1166005187.79</v>
      </c>
      <c r="AM764" s="16">
        <f t="shared" si="248"/>
        <v>0.0034924818848165</v>
      </c>
      <c r="AN764" s="16">
        <f t="shared" si="249"/>
        <v>0.0500726163003091</v>
      </c>
      <c r="AO764" s="16">
        <f t="shared" si="250"/>
        <v>0.0286046705078379</v>
      </c>
      <c r="AP764" s="16">
        <f t="shared" si="251"/>
        <v>0.0888695248762603</v>
      </c>
      <c r="AQ764" s="12">
        <f t="shared" si="252"/>
        <v>245266062.479999</v>
      </c>
      <c r="AR764" s="12">
        <f t="shared" si="253"/>
        <v>238036793.879999</v>
      </c>
      <c r="AS764" s="12">
        <f>AR764-VLOOKUP(A764,[1]选股结果!$A$2:$BJ$3005,48,FALSE)*0.08</f>
        <v>-719991310.865601</v>
      </c>
      <c r="AT764" s="12">
        <f t="shared" si="234"/>
        <v>134925305.859999</v>
      </c>
      <c r="AU764" s="12">
        <f t="shared" si="235"/>
        <v>348377550.499999</v>
      </c>
      <c r="AV764" s="12">
        <f t="shared" si="236"/>
        <v>215851471.43</v>
      </c>
      <c r="AW764" s="12">
        <f t="shared" si="237"/>
        <v>358883003.78</v>
      </c>
      <c r="AX764" s="12">
        <f t="shared" si="238"/>
        <v>6955974.87</v>
      </c>
      <c r="AY764" s="21">
        <f t="shared" si="239"/>
        <v>6191587160.01</v>
      </c>
    </row>
    <row r="765" spans="1:51">
      <c r="A765" s="5" t="s">
        <v>1577</v>
      </c>
      <c r="B765" s="5" t="s">
        <v>1578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40"/>
        <v>6483998850.16</v>
      </c>
      <c r="AF765" s="9">
        <f t="shared" si="241"/>
        <v>4784613182.12</v>
      </c>
      <c r="AG765" s="9">
        <f t="shared" si="242"/>
        <v>1687778580.76</v>
      </c>
      <c r="AH765" s="9">
        <f t="shared" si="243"/>
        <v>1681275268.68</v>
      </c>
      <c r="AI765" s="9">
        <f t="shared" si="244"/>
        <v>1275140082.18</v>
      </c>
      <c r="AJ765" s="12">
        <f t="shared" si="245"/>
        <v>2320119452.36</v>
      </c>
      <c r="AK765" s="16">
        <f t="shared" si="246"/>
        <v>0.357822310888095</v>
      </c>
      <c r="AL765" s="9">
        <f t="shared" si="247"/>
        <v>510047734.08</v>
      </c>
      <c r="AM765" s="16">
        <f t="shared" si="248"/>
        <v>0.0162340038967469</v>
      </c>
      <c r="AN765" s="16">
        <f t="shared" si="249"/>
        <v>0.00440581272763413</v>
      </c>
      <c r="AO765" s="16">
        <f t="shared" si="250"/>
        <v>0.0438154187169527</v>
      </c>
      <c r="AP765" s="16">
        <f t="shared" si="251"/>
        <v>0.0120452965546212</v>
      </c>
      <c r="AQ765" s="12">
        <f t="shared" si="252"/>
        <v>1810071718.28</v>
      </c>
      <c r="AR765" s="12">
        <f t="shared" si="253"/>
        <v>1279232108.31</v>
      </c>
      <c r="AS765" s="12">
        <f>AR765-VLOOKUP(A765,[1]选股结果!$A$2:$BJ$3005,48,FALSE)*0.08</f>
        <v>789075698.0764</v>
      </c>
      <c r="AT765" s="12">
        <f t="shared" si="234"/>
        <v>1403936531.78</v>
      </c>
      <c r="AU765" s="12">
        <f t="shared" si="235"/>
        <v>1685367294.81</v>
      </c>
      <c r="AV765" s="12">
        <f t="shared" si="236"/>
        <v>1705840958.2</v>
      </c>
      <c r="AW765" s="12">
        <f t="shared" si="237"/>
        <v>1687778580.76</v>
      </c>
      <c r="AX765" s="12">
        <f t="shared" si="238"/>
        <v>343883.180000001</v>
      </c>
      <c r="AY765" s="21">
        <f t="shared" si="239"/>
        <v>4659908758.65</v>
      </c>
    </row>
    <row r="766" spans="1:51">
      <c r="A766" s="5" t="s">
        <v>1579</v>
      </c>
      <c r="B766" s="5" t="s">
        <v>1580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40"/>
        <v>6473253691.36</v>
      </c>
      <c r="AF766" s="9">
        <f t="shared" si="241"/>
        <v>5192312229.42</v>
      </c>
      <c r="AG766" s="9">
        <f t="shared" si="242"/>
        <v>1260146850.48</v>
      </c>
      <c r="AH766" s="9">
        <f t="shared" si="243"/>
        <v>1268421605.34</v>
      </c>
      <c r="AI766" s="9">
        <f t="shared" si="244"/>
        <v>964720872.38</v>
      </c>
      <c r="AJ766" s="12">
        <f t="shared" si="245"/>
        <v>1903812948.51</v>
      </c>
      <c r="AK766" s="16">
        <f t="shared" si="246"/>
        <v>0.294104485824658</v>
      </c>
      <c r="AL766" s="9">
        <f t="shared" si="247"/>
        <v>686992228.13</v>
      </c>
      <c r="AM766" s="16">
        <f t="shared" si="248"/>
        <v>0.00961971067086623</v>
      </c>
      <c r="AN766" s="16">
        <f t="shared" si="249"/>
        <v>0.0778461842770956</v>
      </c>
      <c r="AO766" s="16">
        <f t="shared" si="250"/>
        <v>0.0102380452365797</v>
      </c>
      <c r="AP766" s="16">
        <f t="shared" si="251"/>
        <v>0.00131287847737889</v>
      </c>
      <c r="AQ766" s="12">
        <f t="shared" si="252"/>
        <v>1216820720.38</v>
      </c>
      <c r="AR766" s="12">
        <f t="shared" si="253"/>
        <v>931209487.759999</v>
      </c>
      <c r="AS766" s="12">
        <f>AR766-VLOOKUP(A766,[1]选股结果!$A$2:$BJ$3005,48,FALSE)*0.08</f>
        <v>459109139.288799</v>
      </c>
      <c r="AT766" s="12">
        <f t="shared" si="234"/>
        <v>913119987.419999</v>
      </c>
      <c r="AU766" s="12">
        <f t="shared" si="235"/>
        <v>1234910220.72</v>
      </c>
      <c r="AV766" s="12">
        <f t="shared" si="236"/>
        <v>1197241228.05</v>
      </c>
      <c r="AW766" s="12">
        <f t="shared" si="237"/>
        <v>1260146850.48</v>
      </c>
      <c r="AX766" s="12">
        <f t="shared" si="238"/>
        <v>40451332.94</v>
      </c>
      <c r="AY766" s="21">
        <f t="shared" si="239"/>
        <v>5210401729.76</v>
      </c>
    </row>
    <row r="767" spans="1:51">
      <c r="A767" s="5" t="s">
        <v>1581</v>
      </c>
      <c r="B767" s="5" t="s">
        <v>1582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40"/>
        <v>6458626853.43</v>
      </c>
      <c r="AF767" s="9">
        <f t="shared" si="241"/>
        <v>44087200.9</v>
      </c>
      <c r="AG767" s="9">
        <f t="shared" si="242"/>
        <v>6737284768.06</v>
      </c>
      <c r="AH767" s="9">
        <f t="shared" si="243"/>
        <v>6744778394.58</v>
      </c>
      <c r="AI767" s="9">
        <f t="shared" si="244"/>
        <v>6096334138.87</v>
      </c>
      <c r="AJ767" s="12">
        <f t="shared" si="245"/>
        <v>6458626853.43</v>
      </c>
      <c r="AK767" s="16">
        <f t="shared" si="246"/>
        <v>1</v>
      </c>
      <c r="AL767" s="9">
        <f t="shared" si="247"/>
        <v>36593574.38</v>
      </c>
      <c r="AM767" s="16">
        <f t="shared" si="248"/>
        <v>0.00682609506641284</v>
      </c>
      <c r="AN767" s="16">
        <f t="shared" si="249"/>
        <v>0</v>
      </c>
      <c r="AO767" s="16">
        <f t="shared" si="250"/>
        <v>0</v>
      </c>
      <c r="AP767" s="16">
        <f t="shared" si="251"/>
        <v>0</v>
      </c>
      <c r="AQ767" s="12">
        <f t="shared" si="252"/>
        <v>6422033279.05</v>
      </c>
      <c r="AR767" s="12">
        <f t="shared" si="253"/>
        <v>5773589023.34</v>
      </c>
      <c r="AS767" s="12">
        <f>AR767-VLOOKUP(A767,[1]选股结果!$A$2:$BJ$3005,48,FALSE)*0.08</f>
        <v>2461707806.5944</v>
      </c>
      <c r="AT767" s="12">
        <f t="shared" si="234"/>
        <v>5773589023.34</v>
      </c>
      <c r="AU767" s="12">
        <f t="shared" si="235"/>
        <v>6422033279.05</v>
      </c>
      <c r="AV767" s="12">
        <f t="shared" si="236"/>
        <v>6192542591.26</v>
      </c>
      <c r="AW767" s="12">
        <f t="shared" si="237"/>
        <v>6737284768.06</v>
      </c>
      <c r="AX767" s="12">
        <f t="shared" si="238"/>
        <v>537242307.5</v>
      </c>
      <c r="AY767" s="21">
        <f t="shared" si="239"/>
        <v>44087200.9</v>
      </c>
    </row>
    <row r="768" spans="1:51">
      <c r="A768" s="5" t="s">
        <v>1583</v>
      </c>
      <c r="B768" s="5" t="s">
        <v>1584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40"/>
        <v>6402394148.62</v>
      </c>
      <c r="AF768" s="9">
        <f t="shared" si="241"/>
        <v>6310706135.29</v>
      </c>
      <c r="AG768" s="9">
        <f t="shared" si="242"/>
        <v>153026940.49</v>
      </c>
      <c r="AH768" s="9">
        <f t="shared" si="243"/>
        <v>153054024.07</v>
      </c>
      <c r="AI768" s="9">
        <f t="shared" si="244"/>
        <v>45968301.46</v>
      </c>
      <c r="AJ768" s="12">
        <f t="shared" si="245"/>
        <v>950506000.92</v>
      </c>
      <c r="AK768" s="16">
        <f t="shared" si="246"/>
        <v>0.148461025493858</v>
      </c>
      <c r="AL768" s="9">
        <f t="shared" si="247"/>
        <v>647600731.31</v>
      </c>
      <c r="AM768" s="16">
        <f t="shared" si="248"/>
        <v>0.0237870837009974</v>
      </c>
      <c r="AN768" s="16">
        <f t="shared" si="249"/>
        <v>0.02068006728835</v>
      </c>
      <c r="AO768" s="16">
        <f t="shared" si="250"/>
        <v>0.0357484178413684</v>
      </c>
      <c r="AP768" s="16">
        <f t="shared" si="251"/>
        <v>0.018230040389681</v>
      </c>
      <c r="AQ768" s="12">
        <f t="shared" si="252"/>
        <v>302905269.61</v>
      </c>
      <c r="AR768" s="12">
        <f t="shared" si="253"/>
        <v>-32710848.1599999</v>
      </c>
      <c r="AS768" s="12">
        <f>AR768-VLOOKUP(A768,[1]选股结果!$A$2:$BJ$3005,48,FALSE)*0.08</f>
        <v>-669650693.58</v>
      </c>
      <c r="AT768" s="12">
        <f t="shared" si="234"/>
        <v>195819547</v>
      </c>
      <c r="AU768" s="12">
        <f t="shared" si="235"/>
        <v>74374874.4500001</v>
      </c>
      <c r="AV768" s="12">
        <f t="shared" si="236"/>
        <v>68663772.4300001</v>
      </c>
      <c r="AW768" s="12">
        <f t="shared" si="237"/>
        <v>153026940.49</v>
      </c>
      <c r="AX768" s="12">
        <f t="shared" si="238"/>
        <v>92007122.81</v>
      </c>
      <c r="AY768" s="21">
        <f t="shared" si="239"/>
        <v>6082175740.13</v>
      </c>
    </row>
    <row r="769" spans="1:51">
      <c r="A769" s="5" t="s">
        <v>1585</v>
      </c>
      <c r="B769" s="5" t="s">
        <v>1586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40"/>
        <v>6399153386.7</v>
      </c>
      <c r="AF769" s="9">
        <f t="shared" si="241"/>
        <v>5585830987.05</v>
      </c>
      <c r="AG769" s="9">
        <f t="shared" si="242"/>
        <v>828460321.42</v>
      </c>
      <c r="AH769" s="9">
        <f t="shared" si="243"/>
        <v>824934784.16</v>
      </c>
      <c r="AI769" s="9">
        <f t="shared" si="244"/>
        <v>687523174.61</v>
      </c>
      <c r="AJ769" s="12">
        <f t="shared" si="245"/>
        <v>1833990956.88</v>
      </c>
      <c r="AK769" s="16">
        <f t="shared" si="246"/>
        <v>0.286598999281962</v>
      </c>
      <c r="AL769" s="9">
        <f t="shared" si="247"/>
        <v>1041026318.51</v>
      </c>
      <c r="AM769" s="16">
        <f t="shared" si="248"/>
        <v>0.00461796573456404</v>
      </c>
      <c r="AN769" s="16">
        <f t="shared" si="249"/>
        <v>0.0587295341335469</v>
      </c>
      <c r="AO769" s="16">
        <f t="shared" si="250"/>
        <v>0.0482668111100366</v>
      </c>
      <c r="AP769" s="16">
        <f t="shared" si="251"/>
        <v>0.0502403383091577</v>
      </c>
      <c r="AQ769" s="12">
        <f t="shared" si="252"/>
        <v>792964638.37</v>
      </c>
      <c r="AR769" s="12">
        <f t="shared" si="253"/>
        <v>670617198.73</v>
      </c>
      <c r="AS769" s="12">
        <f>AR769-VLOOKUP(A769,[1]选股结果!$A$2:$BJ$3005,48,FALSE)*0.08</f>
        <v>281299954.3316</v>
      </c>
      <c r="AT769" s="12">
        <f t="shared" si="234"/>
        <v>655553028.82</v>
      </c>
      <c r="AU769" s="12">
        <f t="shared" si="235"/>
        <v>808028808.28</v>
      </c>
      <c r="AV769" s="12">
        <f t="shared" si="236"/>
        <v>767153190.52</v>
      </c>
      <c r="AW769" s="12">
        <f t="shared" si="237"/>
        <v>828460321.42</v>
      </c>
      <c r="AX769" s="12">
        <f t="shared" si="238"/>
        <v>39644950.58</v>
      </c>
      <c r="AY769" s="21">
        <f t="shared" si="239"/>
        <v>5600895156.96</v>
      </c>
    </row>
    <row r="770" spans="1:51">
      <c r="A770" s="5" t="s">
        <v>1587</v>
      </c>
      <c r="B770" s="5" t="s">
        <v>1588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40"/>
        <v>6396770038.07</v>
      </c>
      <c r="AF770" s="9">
        <f t="shared" si="241"/>
        <v>5813911273.38</v>
      </c>
      <c r="AG770" s="9">
        <f t="shared" si="242"/>
        <v>1178398938.68</v>
      </c>
      <c r="AH770" s="9">
        <f t="shared" si="243"/>
        <v>1178205246.25</v>
      </c>
      <c r="AI770" s="9">
        <f t="shared" si="244"/>
        <v>896179226.99</v>
      </c>
      <c r="AJ770" s="12">
        <f t="shared" si="245"/>
        <v>1958284747.43</v>
      </c>
      <c r="AK770" s="16">
        <f t="shared" si="246"/>
        <v>0.306136493226329</v>
      </c>
      <c r="AL770" s="9">
        <f t="shared" si="247"/>
        <v>1524529075.09</v>
      </c>
      <c r="AM770" s="16">
        <f t="shared" si="248"/>
        <v>0.00655447590900894</v>
      </c>
      <c r="AN770" s="16">
        <f t="shared" si="249"/>
        <v>0.0881612685235987</v>
      </c>
      <c r="AO770" s="16">
        <f t="shared" si="250"/>
        <v>0.116985431342125</v>
      </c>
      <c r="AP770" s="16">
        <f t="shared" si="251"/>
        <v>0.0266358480586254</v>
      </c>
      <c r="AQ770" s="12">
        <f t="shared" si="252"/>
        <v>433755672.339999</v>
      </c>
      <c r="AR770" s="12">
        <f t="shared" si="253"/>
        <v>300890803.359999</v>
      </c>
      <c r="AS770" s="12">
        <f>AR770-VLOOKUP(A770,[1]选股结果!$A$2:$BJ$3005,48,FALSE)*0.08</f>
        <v>-2027083285.4488</v>
      </c>
      <c r="AT770" s="12">
        <f t="shared" si="234"/>
        <v>151729653.079999</v>
      </c>
      <c r="AU770" s="12">
        <f t="shared" si="235"/>
        <v>582916822.619999</v>
      </c>
      <c r="AV770" s="12">
        <f t="shared" si="236"/>
        <v>366077072.729999</v>
      </c>
      <c r="AW770" s="12">
        <f t="shared" si="237"/>
        <v>1178398938.68</v>
      </c>
      <c r="AX770" s="12">
        <f t="shared" si="238"/>
        <v>325267668.23</v>
      </c>
      <c r="AY770" s="21">
        <f t="shared" si="239"/>
        <v>5963072423.66</v>
      </c>
    </row>
    <row r="771" spans="1:51">
      <c r="A771" s="5" t="s">
        <v>1589</v>
      </c>
      <c r="B771" s="5" t="s">
        <v>1590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40"/>
        <v>6394262671.45</v>
      </c>
      <c r="AF771" s="9">
        <f t="shared" si="241"/>
        <v>4313695631.01</v>
      </c>
      <c r="AG771" s="9">
        <f t="shared" si="242"/>
        <v>2133344900.83</v>
      </c>
      <c r="AH771" s="9">
        <f t="shared" si="243"/>
        <v>2122741501.67</v>
      </c>
      <c r="AI771" s="9">
        <f t="shared" si="244"/>
        <v>1803202425.44</v>
      </c>
      <c r="AJ771" s="12">
        <f t="shared" si="245"/>
        <v>3061188874.93</v>
      </c>
      <c r="AK771" s="16">
        <f t="shared" si="246"/>
        <v>0.478739931751322</v>
      </c>
      <c r="AL771" s="9">
        <f t="shared" si="247"/>
        <v>346796913.39</v>
      </c>
      <c r="AM771" s="16">
        <f t="shared" si="248"/>
        <v>0.0164631269856996</v>
      </c>
      <c r="AN771" s="16">
        <f t="shared" si="249"/>
        <v>0</v>
      </c>
      <c r="AO771" s="16">
        <f t="shared" si="250"/>
        <v>0.0361142429949057</v>
      </c>
      <c r="AP771" s="16">
        <f t="shared" si="251"/>
        <v>0</v>
      </c>
      <c r="AQ771" s="12">
        <f t="shared" si="252"/>
        <v>2714391961.54</v>
      </c>
      <c r="AR771" s="12">
        <f t="shared" si="253"/>
        <v>1750424565.05</v>
      </c>
      <c r="AS771" s="12">
        <f>AR771-VLOOKUP(A771,[1]选股结果!$A$2:$BJ$3005,48,FALSE)*0.08</f>
        <v>385532946.8412</v>
      </c>
      <c r="AT771" s="12">
        <f t="shared" ref="AT771:AT834" si="254">AQ771-AD771</f>
        <v>2394852885.31</v>
      </c>
      <c r="AU771" s="12">
        <f t="shared" ref="AU771:AU834" si="255">AQ771-S771</f>
        <v>2069963641.28</v>
      </c>
      <c r="AV771" s="12">
        <f t="shared" ref="AV771:AV834" si="256">AJ771-O771-P771-Q771-R771-X771-Y771+Z771-H771</f>
        <v>2070533182.25</v>
      </c>
      <c r="AW771" s="12">
        <f t="shared" ref="AW771:AW834" si="257">AG771</f>
        <v>2133344900.83</v>
      </c>
      <c r="AX771" s="12">
        <f t="shared" ref="AX771:AX834" si="258">T771-U771+V771+W771+AA771</f>
        <v>11899794.08</v>
      </c>
      <c r="AY771" s="21">
        <f t="shared" ref="AY771:AY834" si="259">AF771-S771</f>
        <v>3669267310.75</v>
      </c>
    </row>
    <row r="772" spans="1:51">
      <c r="A772" s="5" t="s">
        <v>1591</v>
      </c>
      <c r="B772" s="5" t="s">
        <v>1592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40"/>
        <v>6391127501.82</v>
      </c>
      <c r="AF772" s="9">
        <f t="shared" si="241"/>
        <v>22453882.12</v>
      </c>
      <c r="AG772" s="9">
        <f t="shared" si="242"/>
        <v>8248233524.82</v>
      </c>
      <c r="AH772" s="9">
        <f t="shared" si="243"/>
        <v>8236576464.97</v>
      </c>
      <c r="AI772" s="9">
        <f t="shared" si="244"/>
        <v>7655484120.05</v>
      </c>
      <c r="AJ772" s="12">
        <f t="shared" si="245"/>
        <v>6391127501.82</v>
      </c>
      <c r="AK772" s="16">
        <f t="shared" si="246"/>
        <v>1</v>
      </c>
      <c r="AL772" s="9">
        <f t="shared" si="247"/>
        <v>34110941.97</v>
      </c>
      <c r="AM772" s="16">
        <f t="shared" si="248"/>
        <v>0.00351328965250745</v>
      </c>
      <c r="AN772" s="16">
        <f t="shared" si="249"/>
        <v>0</v>
      </c>
      <c r="AO772" s="16">
        <f t="shared" si="250"/>
        <v>0</v>
      </c>
      <c r="AP772" s="16">
        <f t="shared" si="251"/>
        <v>0</v>
      </c>
      <c r="AQ772" s="12">
        <f t="shared" si="252"/>
        <v>6357016559.85</v>
      </c>
      <c r="AR772" s="12">
        <f t="shared" si="253"/>
        <v>5775924214.93</v>
      </c>
      <c r="AS772" s="12">
        <f>AR772-VLOOKUP(A772,[1]选股结果!$A$2:$BJ$3005,48,FALSE)*0.08</f>
        <v>3477087729.614</v>
      </c>
      <c r="AT772" s="12">
        <f t="shared" si="254"/>
        <v>5775924214.93</v>
      </c>
      <c r="AU772" s="12">
        <f t="shared" si="255"/>
        <v>6357016559.85</v>
      </c>
      <c r="AV772" s="12">
        <f t="shared" si="256"/>
        <v>6338399113.57</v>
      </c>
      <c r="AW772" s="12">
        <f t="shared" si="257"/>
        <v>8248233524.82</v>
      </c>
      <c r="AX772" s="12">
        <f t="shared" si="258"/>
        <v>1777400840.05</v>
      </c>
      <c r="AY772" s="21">
        <f t="shared" si="259"/>
        <v>22453882.12</v>
      </c>
    </row>
    <row r="773" spans="1:51">
      <c r="A773" s="5" t="s">
        <v>1593</v>
      </c>
      <c r="B773" s="5" t="s">
        <v>1594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40"/>
        <v>6368911660.06</v>
      </c>
      <c r="AF773" s="9">
        <f t="shared" si="241"/>
        <v>5962034169.59</v>
      </c>
      <c r="AG773" s="9">
        <f t="shared" si="242"/>
        <v>386766590.04</v>
      </c>
      <c r="AH773" s="9">
        <f t="shared" si="243"/>
        <v>385305535.84</v>
      </c>
      <c r="AI773" s="9">
        <f t="shared" si="244"/>
        <v>336766071.62</v>
      </c>
      <c r="AJ773" s="12">
        <f t="shared" si="245"/>
        <v>1188852321.64</v>
      </c>
      <c r="AK773" s="16">
        <f t="shared" si="246"/>
        <v>0.186664909971259</v>
      </c>
      <c r="AL773" s="9">
        <f t="shared" si="247"/>
        <v>800433948.66</v>
      </c>
      <c r="AM773" s="16">
        <f t="shared" si="248"/>
        <v>0.00475908032295026</v>
      </c>
      <c r="AN773" s="16">
        <f t="shared" si="249"/>
        <v>0.0370877783595721</v>
      </c>
      <c r="AO773" s="16">
        <f t="shared" si="250"/>
        <v>0.050441760653495</v>
      </c>
      <c r="AP773" s="16">
        <f t="shared" si="251"/>
        <v>0.0331602700669286</v>
      </c>
      <c r="AQ773" s="12">
        <f t="shared" si="252"/>
        <v>388418372.98</v>
      </c>
      <c r="AR773" s="12">
        <f t="shared" si="253"/>
        <v>356876972.05</v>
      </c>
      <c r="AS773" s="12">
        <f>AR773-VLOOKUP(A773,[1]选股结果!$A$2:$BJ$3005,48,FALSE)*0.08</f>
        <v>-30689479.6412</v>
      </c>
      <c r="AT773" s="12">
        <f t="shared" si="254"/>
        <v>339878908.76</v>
      </c>
      <c r="AU773" s="12">
        <f t="shared" si="255"/>
        <v>405416436.27</v>
      </c>
      <c r="AV773" s="12">
        <f t="shared" si="256"/>
        <v>371714085.43</v>
      </c>
      <c r="AW773" s="12">
        <f t="shared" si="257"/>
        <v>386766590.04</v>
      </c>
      <c r="AX773" s="12">
        <f t="shared" si="258"/>
        <v>-228188.81</v>
      </c>
      <c r="AY773" s="21">
        <f t="shared" si="259"/>
        <v>5979032232.88</v>
      </c>
    </row>
    <row r="774" spans="1:51">
      <c r="A774" s="5" t="s">
        <v>1595</v>
      </c>
      <c r="B774" s="5" t="s">
        <v>1596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40"/>
        <v>6360999712.33</v>
      </c>
      <c r="AF774" s="9">
        <f t="shared" si="241"/>
        <v>5790684459.33</v>
      </c>
      <c r="AG774" s="9">
        <f t="shared" si="242"/>
        <v>594356530.12</v>
      </c>
      <c r="AH774" s="9">
        <f t="shared" si="243"/>
        <v>524746753.93</v>
      </c>
      <c r="AI774" s="9">
        <f t="shared" si="244"/>
        <v>468548232.33</v>
      </c>
      <c r="AJ774" s="12">
        <f t="shared" si="245"/>
        <v>1578289596.45</v>
      </c>
      <c r="AK774" s="16">
        <f t="shared" si="246"/>
        <v>0.248119740265148</v>
      </c>
      <c r="AL774" s="9">
        <f t="shared" si="247"/>
        <v>986420881.06</v>
      </c>
      <c r="AM774" s="16">
        <f t="shared" si="248"/>
        <v>0.00843403797142269</v>
      </c>
      <c r="AN774" s="16">
        <f t="shared" si="249"/>
        <v>0.0420236363117339</v>
      </c>
      <c r="AO774" s="16">
        <f t="shared" si="250"/>
        <v>0.0452663462414353</v>
      </c>
      <c r="AP774" s="16">
        <f t="shared" si="251"/>
        <v>0.0456074137588248</v>
      </c>
      <c r="AQ774" s="12">
        <f t="shared" si="252"/>
        <v>591868715.39</v>
      </c>
      <c r="AR774" s="12">
        <f t="shared" si="253"/>
        <v>426705063.16</v>
      </c>
      <c r="AS774" s="12">
        <f>AR774-VLOOKUP(A774,[1]选股结果!$A$2:$BJ$3005,48,FALSE)*0.08</f>
        <v>-195545177.7528</v>
      </c>
      <c r="AT774" s="12">
        <f t="shared" si="254"/>
        <v>535670193.79</v>
      </c>
      <c r="AU774" s="12">
        <f t="shared" si="255"/>
        <v>482903584.76</v>
      </c>
      <c r="AV774" s="12">
        <f t="shared" si="256"/>
        <v>602302130.7</v>
      </c>
      <c r="AW774" s="12">
        <f t="shared" si="257"/>
        <v>594356530.12</v>
      </c>
      <c r="AX774" s="12">
        <f t="shared" si="258"/>
        <v>3793288.91</v>
      </c>
      <c r="AY774" s="21">
        <f t="shared" si="259"/>
        <v>5681719328.7</v>
      </c>
    </row>
    <row r="775" spans="1:51">
      <c r="A775" s="5" t="s">
        <v>1597</v>
      </c>
      <c r="B775" s="5" t="s">
        <v>1598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40"/>
        <v>6349215017.19</v>
      </c>
      <c r="AF775" s="9">
        <f t="shared" si="241"/>
        <v>5745132765.65</v>
      </c>
      <c r="AG775" s="9">
        <f t="shared" si="242"/>
        <v>658730678.609999</v>
      </c>
      <c r="AH775" s="9">
        <f t="shared" si="243"/>
        <v>626272220.109999</v>
      </c>
      <c r="AI775" s="9">
        <f t="shared" si="244"/>
        <v>480434734.869999</v>
      </c>
      <c r="AJ775" s="12">
        <f t="shared" si="245"/>
        <v>2038163140.05</v>
      </c>
      <c r="AK775" s="16">
        <f t="shared" si="246"/>
        <v>0.321010256312289</v>
      </c>
      <c r="AL775" s="9">
        <f t="shared" si="247"/>
        <v>1465120347.71</v>
      </c>
      <c r="AM775" s="16">
        <f t="shared" si="248"/>
        <v>0.0471214801546304</v>
      </c>
      <c r="AN775" s="16">
        <f t="shared" si="249"/>
        <v>0.12657900340973</v>
      </c>
      <c r="AO775" s="16">
        <f t="shared" si="250"/>
        <v>0.0393404369475184</v>
      </c>
      <c r="AP775" s="16">
        <f t="shared" si="251"/>
        <v>0.0126552162121549</v>
      </c>
      <c r="AQ775" s="12">
        <f t="shared" si="252"/>
        <v>573042792.339999</v>
      </c>
      <c r="AR775" s="12">
        <f t="shared" si="253"/>
        <v>426117719.199999</v>
      </c>
      <c r="AS775" s="12">
        <f>AR775-VLOOKUP(A775,[1]选股结果!$A$2:$BJ$3005,48,FALSE)*0.08</f>
        <v>80056238.174399</v>
      </c>
      <c r="AT775" s="12">
        <f t="shared" si="254"/>
        <v>427205307.099999</v>
      </c>
      <c r="AU775" s="12">
        <f t="shared" si="255"/>
        <v>571955204.439999</v>
      </c>
      <c r="AV775" s="12">
        <f t="shared" si="256"/>
        <v>531854925.029999</v>
      </c>
      <c r="AW775" s="12">
        <f t="shared" si="257"/>
        <v>658730678.609999</v>
      </c>
      <c r="AX775" s="12">
        <f t="shared" si="258"/>
        <v>69466.5</v>
      </c>
      <c r="AY775" s="21">
        <f t="shared" si="259"/>
        <v>5744045177.75</v>
      </c>
    </row>
    <row r="776" spans="1:51">
      <c r="A776" s="5" t="s">
        <v>1599</v>
      </c>
      <c r="B776" s="5" t="s">
        <v>1600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40"/>
        <v>6337267597.37</v>
      </c>
      <c r="AF776" s="9">
        <f t="shared" si="241"/>
        <v>4467865886.88</v>
      </c>
      <c r="AG776" s="9">
        <f t="shared" si="242"/>
        <v>1904323736.58</v>
      </c>
      <c r="AH776" s="9">
        <f t="shared" si="243"/>
        <v>1908000509.54</v>
      </c>
      <c r="AI776" s="9">
        <f t="shared" si="244"/>
        <v>1676638434.76</v>
      </c>
      <c r="AJ776" s="12">
        <f t="shared" si="245"/>
        <v>2667332758.59</v>
      </c>
      <c r="AK776" s="16">
        <f t="shared" si="246"/>
        <v>0.420896343354186</v>
      </c>
      <c r="AL776" s="9">
        <f t="shared" si="247"/>
        <v>802003458.89</v>
      </c>
      <c r="AM776" s="16">
        <f t="shared" si="248"/>
        <v>0.00478764847370364</v>
      </c>
      <c r="AN776" s="16">
        <f t="shared" si="249"/>
        <v>0.0480311955339115</v>
      </c>
      <c r="AO776" s="16">
        <f t="shared" si="250"/>
        <v>0.0245130279640502</v>
      </c>
      <c r="AP776" s="16">
        <f t="shared" si="251"/>
        <v>0.0478496691422412</v>
      </c>
      <c r="AQ776" s="12">
        <f t="shared" si="252"/>
        <v>1865329299.7</v>
      </c>
      <c r="AR776" s="12">
        <f t="shared" si="253"/>
        <v>1629345101.11</v>
      </c>
      <c r="AS776" s="12">
        <f>AR776-VLOOKUP(A776,[1]选股结果!$A$2:$BJ$3005,48,FALSE)*0.08</f>
        <v>717943973.1748</v>
      </c>
      <c r="AT776" s="12">
        <f t="shared" si="254"/>
        <v>1633967224.92</v>
      </c>
      <c r="AU776" s="12">
        <f t="shared" si="255"/>
        <v>1860707175.89</v>
      </c>
      <c r="AV776" s="12">
        <f t="shared" si="256"/>
        <v>1827725547.05</v>
      </c>
      <c r="AW776" s="12">
        <f t="shared" si="257"/>
        <v>1904323736.58</v>
      </c>
      <c r="AX776" s="12">
        <f t="shared" si="258"/>
        <v>20482109.28</v>
      </c>
      <c r="AY776" s="21">
        <f t="shared" si="259"/>
        <v>4463243763.07</v>
      </c>
    </row>
    <row r="777" spans="1:51">
      <c r="A777" s="5" t="s">
        <v>1601</v>
      </c>
      <c r="B777" s="5" t="s">
        <v>1602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40"/>
        <v>6331162841.14</v>
      </c>
      <c r="AF777" s="9">
        <f t="shared" si="241"/>
        <v>7978098019.38</v>
      </c>
      <c r="AG777" s="9">
        <f t="shared" si="242"/>
        <v>-198556321.03</v>
      </c>
      <c r="AH777" s="9">
        <f t="shared" si="243"/>
        <v>-209078181.23</v>
      </c>
      <c r="AI777" s="9">
        <f t="shared" si="244"/>
        <v>-461863959.38</v>
      </c>
      <c r="AJ777" s="12">
        <f t="shared" si="245"/>
        <v>116511312.280001</v>
      </c>
      <c r="AK777" s="16">
        <f t="shared" si="246"/>
        <v>0.0184028298123858</v>
      </c>
      <c r="AL777" s="9">
        <f t="shared" si="247"/>
        <v>1773968350.72</v>
      </c>
      <c r="AM777" s="16">
        <f t="shared" si="248"/>
        <v>0.00268071583781029</v>
      </c>
      <c r="AN777" s="16">
        <f t="shared" si="249"/>
        <v>0</v>
      </c>
      <c r="AO777" s="16">
        <f t="shared" si="250"/>
        <v>0.274586040806521</v>
      </c>
      <c r="AP777" s="16">
        <f t="shared" si="251"/>
        <v>0.00126761923068068</v>
      </c>
      <c r="AQ777" s="12">
        <f t="shared" si="252"/>
        <v>-1657457038.44</v>
      </c>
      <c r="AR777" s="12">
        <f t="shared" si="253"/>
        <v>-1910242816.59</v>
      </c>
      <c r="AS777" s="12">
        <f>AR777-VLOOKUP(A777,[1]选股结果!$A$2:$BJ$3005,48,FALSE)*0.08</f>
        <v>-3341622722.8012</v>
      </c>
      <c r="AT777" s="12">
        <f t="shared" si="254"/>
        <v>-1910242816.59</v>
      </c>
      <c r="AU777" s="12">
        <f t="shared" si="255"/>
        <v>-1657457038.44</v>
      </c>
      <c r="AV777" s="12">
        <f t="shared" si="256"/>
        <v>-1327500025.91</v>
      </c>
      <c r="AW777" s="12">
        <f t="shared" si="257"/>
        <v>-198556321.03</v>
      </c>
      <c r="AX777" s="12">
        <f t="shared" si="258"/>
        <v>976529280.76</v>
      </c>
      <c r="AY777" s="21">
        <f t="shared" si="259"/>
        <v>7978098019.38</v>
      </c>
    </row>
    <row r="778" spans="1:51">
      <c r="A778" s="5" t="s">
        <v>1603</v>
      </c>
      <c r="B778" s="5" t="s">
        <v>1604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40"/>
        <v>6329944963.67</v>
      </c>
      <c r="AF778" s="9">
        <f t="shared" si="241"/>
        <v>4562779851.86</v>
      </c>
      <c r="AG778" s="9">
        <f t="shared" si="242"/>
        <v>1568980350.58</v>
      </c>
      <c r="AH778" s="9">
        <f t="shared" si="243"/>
        <v>1796780090.68</v>
      </c>
      <c r="AI778" s="9">
        <f t="shared" si="244"/>
        <v>1600905799.82</v>
      </c>
      <c r="AJ778" s="12">
        <f t="shared" si="245"/>
        <v>2805179568.27</v>
      </c>
      <c r="AK778" s="16">
        <f t="shared" si="246"/>
        <v>0.443160182966836</v>
      </c>
      <c r="AL778" s="9">
        <f t="shared" si="247"/>
        <v>931872812.01</v>
      </c>
      <c r="AM778" s="16">
        <f t="shared" si="248"/>
        <v>0.00326353961346653</v>
      </c>
      <c r="AN778" s="16">
        <f t="shared" si="249"/>
        <v>0.0387349659431861</v>
      </c>
      <c r="AO778" s="16">
        <f t="shared" si="250"/>
        <v>0.0447028795011735</v>
      </c>
      <c r="AP778" s="16">
        <f t="shared" si="251"/>
        <v>0.0929929500222251</v>
      </c>
      <c r="AQ778" s="12">
        <f t="shared" si="252"/>
        <v>1873306756.26</v>
      </c>
      <c r="AR778" s="12">
        <f t="shared" si="253"/>
        <v>1776873260.28</v>
      </c>
      <c r="AS778" s="12">
        <f>AR778-VLOOKUP(A778,[1]选股结果!$A$2:$BJ$3005,48,FALSE)*0.08</f>
        <v>770045684.0312</v>
      </c>
      <c r="AT778" s="12">
        <f t="shared" si="254"/>
        <v>1677432465.4</v>
      </c>
      <c r="AU778" s="12">
        <f t="shared" si="255"/>
        <v>1972747551.14</v>
      </c>
      <c r="AV778" s="12">
        <f t="shared" si="256"/>
        <v>1641283418.28</v>
      </c>
      <c r="AW778" s="12">
        <f t="shared" si="257"/>
        <v>1568980350.58</v>
      </c>
      <c r="AX778" s="12">
        <f t="shared" si="258"/>
        <v>-173593968.72</v>
      </c>
      <c r="AY778" s="21">
        <f t="shared" si="259"/>
        <v>4662220646.74</v>
      </c>
    </row>
    <row r="779" spans="1:51">
      <c r="A779" s="5" t="s">
        <v>1605</v>
      </c>
      <c r="B779" s="5" t="s">
        <v>1606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60">C779</f>
        <v>6329567528.78</v>
      </c>
      <c r="AF779" s="9">
        <f t="shared" ref="AF779:AF842" si="261">(G779+O779+P779+Q779+R779)+S779</f>
        <v>6244783576.24</v>
      </c>
      <c r="AG779" s="9">
        <f t="shared" ref="AG779:AG842" si="262">AE779-AF779+T779+V779+W779-X779-Y779+Z779+AA779</f>
        <v>101318261.39</v>
      </c>
      <c r="AH779" s="9">
        <f t="shared" ref="AH779:AH842" si="263">AG779+AB779-AC779</f>
        <v>101979620.41</v>
      </c>
      <c r="AI779" s="9">
        <f t="shared" ref="AI779:AI842" si="264">AH779-AD779</f>
        <v>94356825.49</v>
      </c>
      <c r="AJ779" s="12">
        <f t="shared" si="245"/>
        <v>615817406.7</v>
      </c>
      <c r="AK779" s="16">
        <f t="shared" si="246"/>
        <v>0.0972921773722977</v>
      </c>
      <c r="AL779" s="9">
        <f t="shared" si="247"/>
        <v>464401866.28</v>
      </c>
      <c r="AM779" s="16">
        <f t="shared" si="248"/>
        <v>0.00324134299329522</v>
      </c>
      <c r="AN779" s="16">
        <f t="shared" si="249"/>
        <v>0.0175269793071286</v>
      </c>
      <c r="AO779" s="16">
        <f t="shared" si="250"/>
        <v>0.0253618358948042</v>
      </c>
      <c r="AP779" s="16">
        <f t="shared" si="251"/>
        <v>0.0272378933878331</v>
      </c>
      <c r="AQ779" s="12">
        <f t="shared" si="252"/>
        <v>151415540.42</v>
      </c>
      <c r="AR779" s="12">
        <f t="shared" si="253"/>
        <v>77147328.2899998</v>
      </c>
      <c r="AS779" s="12">
        <f>AR779-VLOOKUP(A779,[1]选股结果!$A$2:$BJ$3005,48,FALSE)*0.08</f>
        <v>-386087958.8284</v>
      </c>
      <c r="AT779" s="12">
        <f t="shared" si="254"/>
        <v>143792745.5</v>
      </c>
      <c r="AU779" s="12">
        <f t="shared" si="255"/>
        <v>84770123.2099998</v>
      </c>
      <c r="AV779" s="12">
        <f t="shared" si="256"/>
        <v>20257457.7299998</v>
      </c>
      <c r="AW779" s="12">
        <f t="shared" si="257"/>
        <v>101318261.39</v>
      </c>
      <c r="AX779" s="12">
        <f t="shared" si="258"/>
        <v>34031799.47</v>
      </c>
      <c r="AY779" s="21">
        <f t="shared" si="259"/>
        <v>6178138159.03</v>
      </c>
    </row>
    <row r="780" spans="1:51">
      <c r="A780" s="5" t="s">
        <v>1607</v>
      </c>
      <c r="B780" s="5" t="s">
        <v>1608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60"/>
        <v>6327780149.74</v>
      </c>
      <c r="AF780" s="9">
        <f t="shared" si="261"/>
        <v>6101741234.58</v>
      </c>
      <c r="AG780" s="9">
        <f t="shared" si="262"/>
        <v>219604258.65</v>
      </c>
      <c r="AH780" s="9">
        <f t="shared" si="263"/>
        <v>221085146.23</v>
      </c>
      <c r="AI780" s="9">
        <f t="shared" si="264"/>
        <v>202898718.45</v>
      </c>
      <c r="AJ780" s="12">
        <f t="shared" si="245"/>
        <v>936572793.91</v>
      </c>
      <c r="AK780" s="16">
        <f t="shared" si="246"/>
        <v>0.148009692458813</v>
      </c>
      <c r="AL780" s="9">
        <f t="shared" si="247"/>
        <v>715613686.55</v>
      </c>
      <c r="AM780" s="16">
        <f t="shared" si="248"/>
        <v>0.00251009796866167</v>
      </c>
      <c r="AN780" s="16">
        <f t="shared" si="249"/>
        <v>0.0305905471728428</v>
      </c>
      <c r="AO780" s="16">
        <f t="shared" si="250"/>
        <v>0.0515043558622041</v>
      </c>
      <c r="AP780" s="16">
        <f t="shared" si="251"/>
        <v>0.0281601564171476</v>
      </c>
      <c r="AQ780" s="12">
        <f t="shared" si="252"/>
        <v>220959107.36</v>
      </c>
      <c r="AR780" s="12">
        <f t="shared" si="253"/>
        <v>205791925.54</v>
      </c>
      <c r="AS780" s="12">
        <f>AR780-VLOOKUP(A780,[1]选股结果!$A$2:$BJ$3005,48,FALSE)*0.08</f>
        <v>-646615912.4736</v>
      </c>
      <c r="AT780" s="12">
        <f t="shared" si="254"/>
        <v>202772679.58</v>
      </c>
      <c r="AU780" s="12">
        <f t="shared" si="255"/>
        <v>223978353.32</v>
      </c>
      <c r="AV780" s="12">
        <f t="shared" si="256"/>
        <v>63707336.4599999</v>
      </c>
      <c r="AW780" s="12">
        <f t="shared" si="257"/>
        <v>219604258.65</v>
      </c>
      <c r="AX780" s="12">
        <f t="shared" si="258"/>
        <v>98771966.95</v>
      </c>
      <c r="AY780" s="21">
        <f t="shared" si="259"/>
        <v>6104760480.54</v>
      </c>
    </row>
    <row r="781" spans="1:51">
      <c r="A781" s="5" t="s">
        <v>1609</v>
      </c>
      <c r="B781" s="5" t="s">
        <v>1610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60"/>
        <v>6326544935.21</v>
      </c>
      <c r="AF781" s="9">
        <f t="shared" si="261"/>
        <v>6109239523.08</v>
      </c>
      <c r="AG781" s="9">
        <f t="shared" si="262"/>
        <v>227375656.9</v>
      </c>
      <c r="AH781" s="9">
        <f t="shared" si="263"/>
        <v>226581578.41</v>
      </c>
      <c r="AI781" s="9">
        <f t="shared" si="264"/>
        <v>193444850.05</v>
      </c>
      <c r="AJ781" s="12">
        <f t="shared" si="245"/>
        <v>488994936.39</v>
      </c>
      <c r="AK781" s="16">
        <f t="shared" si="246"/>
        <v>0.0772925730233146</v>
      </c>
      <c r="AL781" s="9">
        <f t="shared" si="247"/>
        <v>260764817.28</v>
      </c>
      <c r="AM781" s="16">
        <f t="shared" si="248"/>
        <v>0.000337157630562091</v>
      </c>
      <c r="AN781" s="16">
        <f t="shared" si="249"/>
        <v>0.00176775607610993</v>
      </c>
      <c r="AO781" s="16">
        <f t="shared" si="250"/>
        <v>0.00737403244547594</v>
      </c>
      <c r="AP781" s="16">
        <f t="shared" si="251"/>
        <v>0.0316131098519355</v>
      </c>
      <c r="AQ781" s="12">
        <f t="shared" si="252"/>
        <v>228230119.11</v>
      </c>
      <c r="AR781" s="12">
        <f t="shared" si="253"/>
        <v>183374605.28</v>
      </c>
      <c r="AS781" s="12">
        <f>AR781-VLOOKUP(A781,[1]选股结果!$A$2:$BJ$3005,48,FALSE)*0.08</f>
        <v>18343417.7808</v>
      </c>
      <c r="AT781" s="12">
        <f t="shared" si="254"/>
        <v>195093390.75</v>
      </c>
      <c r="AU781" s="12">
        <f t="shared" si="255"/>
        <v>216511333.64</v>
      </c>
      <c r="AV781" s="12">
        <f t="shared" si="256"/>
        <v>224424911.57</v>
      </c>
      <c r="AW781" s="12">
        <f t="shared" si="257"/>
        <v>227375656.9</v>
      </c>
      <c r="AX781" s="12">
        <f t="shared" si="258"/>
        <v>11280465.13</v>
      </c>
      <c r="AY781" s="21">
        <f t="shared" si="259"/>
        <v>6097520737.61</v>
      </c>
    </row>
    <row r="782" spans="1:51">
      <c r="A782" s="5" t="s">
        <v>1611</v>
      </c>
      <c r="B782" s="5" t="s">
        <v>1612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60"/>
        <v>6315765429.01</v>
      </c>
      <c r="AF782" s="9">
        <f t="shared" si="261"/>
        <v>5763082510.01</v>
      </c>
      <c r="AG782" s="9">
        <f t="shared" si="262"/>
        <v>679068287.159999</v>
      </c>
      <c r="AH782" s="9">
        <f t="shared" si="263"/>
        <v>687987908.229999</v>
      </c>
      <c r="AI782" s="9">
        <f t="shared" si="264"/>
        <v>529487694.099999</v>
      </c>
      <c r="AJ782" s="12">
        <f t="shared" si="245"/>
        <v>1070239761.97</v>
      </c>
      <c r="AK782" s="16">
        <f t="shared" si="246"/>
        <v>0.169455274107253</v>
      </c>
      <c r="AL782" s="9">
        <f t="shared" si="247"/>
        <v>474366847.93</v>
      </c>
      <c r="AM782" s="16">
        <f t="shared" si="248"/>
        <v>0.00359311447283393</v>
      </c>
      <c r="AN782" s="16">
        <f t="shared" si="249"/>
        <v>0.0351845158370349</v>
      </c>
      <c r="AO782" s="16">
        <f t="shared" si="250"/>
        <v>0.0297988852666273</v>
      </c>
      <c r="AP782" s="16">
        <f t="shared" si="251"/>
        <v>0.0078194038244611</v>
      </c>
      <c r="AQ782" s="12">
        <f t="shared" si="252"/>
        <v>595872914.04</v>
      </c>
      <c r="AR782" s="12">
        <f t="shared" si="253"/>
        <v>402314563.61</v>
      </c>
      <c r="AS782" s="12">
        <f>AR782-VLOOKUP(A782,[1]选股结果!$A$2:$BJ$3005,48,FALSE)*0.08</f>
        <v>255162806.9628</v>
      </c>
      <c r="AT782" s="12">
        <f t="shared" si="254"/>
        <v>437372699.91</v>
      </c>
      <c r="AU782" s="12">
        <f t="shared" si="255"/>
        <v>560814777.74</v>
      </c>
      <c r="AV782" s="12">
        <f t="shared" si="256"/>
        <v>504364374.79</v>
      </c>
      <c r="AW782" s="12">
        <f t="shared" si="257"/>
        <v>679068287.159999</v>
      </c>
      <c r="AX782" s="12">
        <f t="shared" si="258"/>
        <v>145823183.01</v>
      </c>
      <c r="AY782" s="21">
        <f t="shared" si="259"/>
        <v>5728024373.71</v>
      </c>
    </row>
    <row r="783" spans="1:51">
      <c r="A783" s="5" t="s">
        <v>1613</v>
      </c>
      <c r="B783" s="5" t="s">
        <v>1614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60"/>
        <v>6311713048.02</v>
      </c>
      <c r="AF783" s="9">
        <f t="shared" si="261"/>
        <v>5111882227.91</v>
      </c>
      <c r="AG783" s="9">
        <f t="shared" si="262"/>
        <v>1236679398.77</v>
      </c>
      <c r="AH783" s="9">
        <f t="shared" si="263"/>
        <v>1235187683.54</v>
      </c>
      <c r="AI783" s="9">
        <f t="shared" si="264"/>
        <v>984770151.19</v>
      </c>
      <c r="AJ783" s="12">
        <f t="shared" si="245"/>
        <v>1949071894.68</v>
      </c>
      <c r="AK783" s="16">
        <f t="shared" si="246"/>
        <v>0.308802361554036</v>
      </c>
      <c r="AL783" s="9">
        <f t="shared" si="247"/>
        <v>348048703.32</v>
      </c>
      <c r="AM783" s="16">
        <f t="shared" si="248"/>
        <v>0.0118904884124197</v>
      </c>
      <c r="AN783" s="16">
        <f t="shared" si="249"/>
        <v>0.0109929085958314</v>
      </c>
      <c r="AO783" s="16">
        <f t="shared" si="250"/>
        <v>0.032024820629862</v>
      </c>
      <c r="AP783" s="16">
        <f t="shared" si="251"/>
        <v>4.9186066863003e-5</v>
      </c>
      <c r="AQ783" s="12">
        <f t="shared" si="252"/>
        <v>1601023191.36</v>
      </c>
      <c r="AR783" s="12">
        <f t="shared" si="253"/>
        <v>948239946.49</v>
      </c>
      <c r="AS783" s="12">
        <f>AR783-VLOOKUP(A783,[1]选股结果!$A$2:$BJ$3005,48,FALSE)*0.08</f>
        <v>-350239463.3692</v>
      </c>
      <c r="AT783" s="12">
        <f t="shared" si="254"/>
        <v>1350605659.01</v>
      </c>
      <c r="AU783" s="12">
        <f t="shared" si="255"/>
        <v>1198657478.84</v>
      </c>
      <c r="AV783" s="12">
        <f t="shared" si="256"/>
        <v>1164419532.4</v>
      </c>
      <c r="AW783" s="12">
        <f t="shared" si="257"/>
        <v>1236679398.77</v>
      </c>
      <c r="AX783" s="12">
        <f t="shared" si="258"/>
        <v>7188539.87</v>
      </c>
      <c r="AY783" s="21">
        <f t="shared" si="259"/>
        <v>4709516515.39</v>
      </c>
    </row>
    <row r="784" spans="1:51">
      <c r="A784" s="5" t="s">
        <v>1615</v>
      </c>
      <c r="B784" s="5" t="s">
        <v>1616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60"/>
        <v>6306125345.38</v>
      </c>
      <c r="AF784" s="9">
        <f t="shared" si="261"/>
        <v>10994008995.52</v>
      </c>
      <c r="AG784" s="9">
        <f t="shared" si="262"/>
        <v>-5360922021.44</v>
      </c>
      <c r="AH784" s="9">
        <f t="shared" si="263"/>
        <v>-5434922860.71</v>
      </c>
      <c r="AI784" s="9">
        <f t="shared" si="264"/>
        <v>-6137086197.2</v>
      </c>
      <c r="AJ784" s="12">
        <f t="shared" si="245"/>
        <v>4071081897.78</v>
      </c>
      <c r="AK784" s="16">
        <f t="shared" si="246"/>
        <v>0.645575797309922</v>
      </c>
      <c r="AL784" s="9">
        <f t="shared" si="247"/>
        <v>5198000532.75</v>
      </c>
      <c r="AM784" s="16">
        <f t="shared" si="248"/>
        <v>0.204539043327924</v>
      </c>
      <c r="AN784" s="16">
        <f t="shared" si="249"/>
        <v>0.00650476538657006</v>
      </c>
      <c r="AO784" s="16">
        <f t="shared" si="250"/>
        <v>0.60149945879825</v>
      </c>
      <c r="AP784" s="16">
        <f t="shared" si="251"/>
        <v>0</v>
      </c>
      <c r="AQ784" s="12">
        <f t="shared" si="252"/>
        <v>-1126918634.97</v>
      </c>
      <c r="AR784" s="12">
        <f t="shared" si="253"/>
        <v>-5464047825.9</v>
      </c>
      <c r="AS784" s="12">
        <f>AR784-VLOOKUP(A784,[1]选股结果!$A$2:$BJ$3005,48,FALSE)*0.08</f>
        <v>-6658502739.6496</v>
      </c>
      <c r="AT784" s="12">
        <f t="shared" si="254"/>
        <v>-1829081971.46</v>
      </c>
      <c r="AU784" s="12">
        <f t="shared" si="255"/>
        <v>-4761884489.41</v>
      </c>
      <c r="AV784" s="12">
        <f t="shared" si="256"/>
        <v>-4978993758.41</v>
      </c>
      <c r="AW784" s="12">
        <f t="shared" si="257"/>
        <v>-5360922021.44</v>
      </c>
      <c r="AX784" s="12">
        <f t="shared" si="258"/>
        <v>-1097170280.9</v>
      </c>
      <c r="AY784" s="21">
        <f t="shared" si="259"/>
        <v>7359043141.08</v>
      </c>
    </row>
    <row r="785" spans="1:51">
      <c r="A785" s="5" t="s">
        <v>1617</v>
      </c>
      <c r="B785" s="5" t="s">
        <v>1618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60"/>
        <v>6303000826.04</v>
      </c>
      <c r="AF785" s="9">
        <f t="shared" si="261"/>
        <v>5896425062.66</v>
      </c>
      <c r="AG785" s="9">
        <f t="shared" si="262"/>
        <v>429122873.569999</v>
      </c>
      <c r="AH785" s="9">
        <f t="shared" si="263"/>
        <v>435779158.989999</v>
      </c>
      <c r="AI785" s="9">
        <f t="shared" si="264"/>
        <v>331434113.859999</v>
      </c>
      <c r="AJ785" s="12">
        <f t="shared" si="245"/>
        <v>470430761.02</v>
      </c>
      <c r="AK785" s="16">
        <f t="shared" si="246"/>
        <v>0.0746359986304425</v>
      </c>
      <c r="AL785" s="9">
        <f t="shared" si="247"/>
        <v>105326007.42</v>
      </c>
      <c r="AM785" s="16">
        <f t="shared" si="248"/>
        <v>0.00112481763142244</v>
      </c>
      <c r="AN785" s="16">
        <f t="shared" si="249"/>
        <v>7.55959253616915e-5</v>
      </c>
      <c r="AO785" s="16">
        <f t="shared" si="250"/>
        <v>0.016580555161637</v>
      </c>
      <c r="AP785" s="16">
        <f t="shared" si="251"/>
        <v>0</v>
      </c>
      <c r="AQ785" s="12">
        <f t="shared" si="252"/>
        <v>365104753.6</v>
      </c>
      <c r="AR785" s="12">
        <f t="shared" si="253"/>
        <v>308978171.35</v>
      </c>
      <c r="AS785" s="12">
        <f>AR785-VLOOKUP(A785,[1]选股结果!$A$2:$BJ$3005,48,FALSE)*0.08</f>
        <v>-1126218653.3316</v>
      </c>
      <c r="AT785" s="12">
        <f t="shared" si="254"/>
        <v>260759708.47</v>
      </c>
      <c r="AU785" s="12">
        <f t="shared" si="255"/>
        <v>413323216.48</v>
      </c>
      <c r="AV785" s="12">
        <f t="shared" si="256"/>
        <v>343226365.8</v>
      </c>
      <c r="AW785" s="12">
        <f t="shared" si="257"/>
        <v>429122873.569999</v>
      </c>
      <c r="AX785" s="12">
        <f t="shared" si="258"/>
        <v>0</v>
      </c>
      <c r="AY785" s="21">
        <f t="shared" si="259"/>
        <v>5944643525.54</v>
      </c>
    </row>
    <row r="786" spans="1:51">
      <c r="A786" s="5" t="s">
        <v>1619</v>
      </c>
      <c r="B786" s="5" t="s">
        <v>1620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60"/>
        <v>6302871971.51</v>
      </c>
      <c r="AF786" s="9">
        <f t="shared" si="261"/>
        <v>5760729236.65</v>
      </c>
      <c r="AG786" s="9">
        <f t="shared" si="262"/>
        <v>484276132.75</v>
      </c>
      <c r="AH786" s="9">
        <f t="shared" si="263"/>
        <v>487815116.09</v>
      </c>
      <c r="AI786" s="9">
        <f t="shared" si="264"/>
        <v>398489011.59</v>
      </c>
      <c r="AJ786" s="12">
        <f t="shared" si="245"/>
        <v>1545537378.18</v>
      </c>
      <c r="AK786" s="16">
        <f t="shared" si="246"/>
        <v>0.245211609115032</v>
      </c>
      <c r="AL786" s="9">
        <f t="shared" si="247"/>
        <v>1007398441.02</v>
      </c>
      <c r="AM786" s="16">
        <f t="shared" si="248"/>
        <v>0.0038252910116186</v>
      </c>
      <c r="AN786" s="16">
        <f t="shared" si="249"/>
        <v>0.0285502645053552</v>
      </c>
      <c r="AO786" s="16">
        <f t="shared" si="250"/>
        <v>0.0274449626760478</v>
      </c>
      <c r="AP786" s="16">
        <f t="shared" si="251"/>
        <v>0.0992819264374308</v>
      </c>
      <c r="AQ786" s="12">
        <f t="shared" si="252"/>
        <v>538138937.16</v>
      </c>
      <c r="AR786" s="12">
        <f t="shared" si="253"/>
        <v>448220528.2</v>
      </c>
      <c r="AS786" s="12">
        <f>AR786-VLOOKUP(A786,[1]选股结果!$A$2:$BJ$3005,48,FALSE)*0.08</f>
        <v>51258180.5232</v>
      </c>
      <c r="AT786" s="12">
        <f t="shared" si="254"/>
        <v>448812832.66</v>
      </c>
      <c r="AU786" s="12">
        <f t="shared" si="255"/>
        <v>537546632.7</v>
      </c>
      <c r="AV786" s="12">
        <f t="shared" si="256"/>
        <v>513088069.45</v>
      </c>
      <c r="AW786" s="12">
        <f t="shared" si="257"/>
        <v>484276132.75</v>
      </c>
      <c r="AX786" s="12">
        <f t="shared" si="258"/>
        <v>-14905994.97</v>
      </c>
      <c r="AY786" s="21">
        <f t="shared" si="259"/>
        <v>5760136932.19</v>
      </c>
    </row>
    <row r="787" spans="1:51">
      <c r="A787" s="5" t="s">
        <v>1621</v>
      </c>
      <c r="B787" s="5" t="s">
        <v>1622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60"/>
        <v>6302031629.58</v>
      </c>
      <c r="AF787" s="9">
        <f t="shared" si="261"/>
        <v>6125078482.73</v>
      </c>
      <c r="AG787" s="9">
        <f t="shared" si="262"/>
        <v>104943094.569999</v>
      </c>
      <c r="AH787" s="9">
        <f t="shared" si="263"/>
        <v>81134228.879999</v>
      </c>
      <c r="AI787" s="9">
        <f t="shared" si="264"/>
        <v>43655204.399999</v>
      </c>
      <c r="AJ787" s="12">
        <f t="shared" si="245"/>
        <v>1335825392.84</v>
      </c>
      <c r="AK787" s="16">
        <f t="shared" si="246"/>
        <v>0.211967421199539</v>
      </c>
      <c r="AL787" s="9">
        <f t="shared" si="247"/>
        <v>1247583297.99</v>
      </c>
      <c r="AM787" s="16">
        <f t="shared" si="248"/>
        <v>0.00817244958407681</v>
      </c>
      <c r="AN787" s="16">
        <f t="shared" si="249"/>
        <v>0.0402152982429399</v>
      </c>
      <c r="AO787" s="16">
        <f t="shared" si="250"/>
        <v>0.080536963392522</v>
      </c>
      <c r="AP787" s="16">
        <f t="shared" si="251"/>
        <v>0.0572172078124005</v>
      </c>
      <c r="AQ787" s="12">
        <f t="shared" si="252"/>
        <v>88242094.8500001</v>
      </c>
      <c r="AR787" s="12">
        <f t="shared" si="253"/>
        <v>64963085.7100001</v>
      </c>
      <c r="AS787" s="12">
        <f>AR787-VLOOKUP(A787,[1]选股结果!$A$2:$BJ$3005,48,FALSE)*0.08</f>
        <v>-464863230.1932</v>
      </c>
      <c r="AT787" s="12">
        <f t="shared" si="254"/>
        <v>50763070.3700001</v>
      </c>
      <c r="AU787" s="12">
        <f t="shared" si="255"/>
        <v>102442110.19</v>
      </c>
      <c r="AV787" s="12">
        <f t="shared" si="256"/>
        <v>82903329.0900002</v>
      </c>
      <c r="AW787" s="12">
        <f t="shared" si="257"/>
        <v>104943094.569999</v>
      </c>
      <c r="AX787" s="12">
        <f t="shared" si="258"/>
        <v>5029873.95</v>
      </c>
      <c r="AY787" s="21">
        <f t="shared" si="259"/>
        <v>6139278498.07</v>
      </c>
    </row>
    <row r="788" spans="1:51">
      <c r="A788" s="5" t="s">
        <v>1623</v>
      </c>
      <c r="B788" s="5" t="s">
        <v>1624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60"/>
        <v>6301194119.42</v>
      </c>
      <c r="AF788" s="9">
        <f t="shared" si="261"/>
        <v>7342893996.86</v>
      </c>
      <c r="AG788" s="9">
        <f t="shared" si="262"/>
        <v>-958150131.6</v>
      </c>
      <c r="AH788" s="9">
        <f t="shared" si="263"/>
        <v>-958995041.44</v>
      </c>
      <c r="AI788" s="9">
        <f t="shared" si="264"/>
        <v>-958745313.45</v>
      </c>
      <c r="AJ788" s="12">
        <f t="shared" si="245"/>
        <v>2712568047.26</v>
      </c>
      <c r="AK788" s="16">
        <f t="shared" si="246"/>
        <v>0.430484761435929</v>
      </c>
      <c r="AL788" s="9">
        <f t="shared" si="247"/>
        <v>3371556488.9</v>
      </c>
      <c r="AM788" s="16">
        <f t="shared" si="248"/>
        <v>0.00365797747588224</v>
      </c>
      <c r="AN788" s="16">
        <f t="shared" si="249"/>
        <v>0.234229200205286</v>
      </c>
      <c r="AO788" s="16">
        <f t="shared" si="250"/>
        <v>0.16441678827304</v>
      </c>
      <c r="AP788" s="16">
        <f t="shared" si="251"/>
        <v>0.132628225496872</v>
      </c>
      <c r="AQ788" s="12">
        <f t="shared" si="252"/>
        <v>-658988441.64</v>
      </c>
      <c r="AR788" s="12">
        <f t="shared" si="253"/>
        <v>-1042295059.29</v>
      </c>
      <c r="AS788" s="12">
        <f>AR788-VLOOKUP(A788,[1]选股结果!$A$2:$BJ$3005,48,FALSE)*0.08</f>
        <v>-1313033431.222</v>
      </c>
      <c r="AT788" s="12">
        <f t="shared" si="254"/>
        <v>-658738713.65</v>
      </c>
      <c r="AU788" s="12">
        <f t="shared" si="255"/>
        <v>-1042544787.28</v>
      </c>
      <c r="AV788" s="12">
        <f t="shared" si="256"/>
        <v>-836862258.83</v>
      </c>
      <c r="AW788" s="12">
        <f t="shared" si="257"/>
        <v>-958150131.6</v>
      </c>
      <c r="AX788" s="12">
        <f t="shared" si="258"/>
        <v>85731732.66</v>
      </c>
      <c r="AY788" s="21">
        <f t="shared" si="259"/>
        <v>6959337651.22</v>
      </c>
    </row>
    <row r="789" spans="1:51">
      <c r="A789" s="5" t="s">
        <v>1625</v>
      </c>
      <c r="B789" s="5" t="s">
        <v>1626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60"/>
        <v>6295111147.6</v>
      </c>
      <c r="AF789" s="9">
        <f t="shared" si="261"/>
        <v>4797847931.51</v>
      </c>
      <c r="AG789" s="9">
        <f t="shared" si="262"/>
        <v>1381687662.07</v>
      </c>
      <c r="AH789" s="9">
        <f t="shared" si="263"/>
        <v>1377267504.85</v>
      </c>
      <c r="AI789" s="9">
        <f t="shared" si="264"/>
        <v>1155677029.53</v>
      </c>
      <c r="AJ789" s="12">
        <f t="shared" si="245"/>
        <v>2261207366.07</v>
      </c>
      <c r="AK789" s="16">
        <f t="shared" si="246"/>
        <v>0.35920054675001</v>
      </c>
      <c r="AL789" s="9">
        <f t="shared" si="247"/>
        <v>843584053.05</v>
      </c>
      <c r="AM789" s="16">
        <f t="shared" si="248"/>
        <v>0.00590616354473341</v>
      </c>
      <c r="AN789" s="16">
        <f t="shared" si="249"/>
        <v>0.0198417721532399</v>
      </c>
      <c r="AO789" s="16">
        <f t="shared" si="250"/>
        <v>0.0397149126374545</v>
      </c>
      <c r="AP789" s="16">
        <f t="shared" si="251"/>
        <v>0.0566313912004422</v>
      </c>
      <c r="AQ789" s="12">
        <f t="shared" si="252"/>
        <v>1417623313.02</v>
      </c>
      <c r="AR789" s="12">
        <f t="shared" si="253"/>
        <v>1200685496.08</v>
      </c>
      <c r="AS789" s="12">
        <f>AR789-VLOOKUP(A789,[1]选股结果!$A$2:$BJ$3005,48,FALSE)*0.08</f>
        <v>403494250.32</v>
      </c>
      <c r="AT789" s="12">
        <f t="shared" si="254"/>
        <v>1196032837.7</v>
      </c>
      <c r="AU789" s="12">
        <f t="shared" si="255"/>
        <v>1422275971.4</v>
      </c>
      <c r="AV789" s="12">
        <f t="shared" si="256"/>
        <v>1311449166.32</v>
      </c>
      <c r="AW789" s="12">
        <f t="shared" si="257"/>
        <v>1381687662.07</v>
      </c>
      <c r="AX789" s="12">
        <f t="shared" si="258"/>
        <v>3683346.85</v>
      </c>
      <c r="AY789" s="21">
        <f t="shared" si="259"/>
        <v>4802500589.89</v>
      </c>
    </row>
    <row r="790" spans="1:51">
      <c r="A790" s="5" t="s">
        <v>1627</v>
      </c>
      <c r="B790" s="5" t="s">
        <v>1628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60"/>
        <v>6291042731.61</v>
      </c>
      <c r="AF790" s="9">
        <f t="shared" si="261"/>
        <v>6005490991.87</v>
      </c>
      <c r="AG790" s="9">
        <f t="shared" si="262"/>
        <v>279423701.079999</v>
      </c>
      <c r="AH790" s="9">
        <f t="shared" si="263"/>
        <v>280528303.009999</v>
      </c>
      <c r="AI790" s="9">
        <f t="shared" si="264"/>
        <v>165978616.289999</v>
      </c>
      <c r="AJ790" s="12">
        <f t="shared" si="245"/>
        <v>2548449488.47</v>
      </c>
      <c r="AK790" s="16">
        <f t="shared" si="246"/>
        <v>0.405091746661495</v>
      </c>
      <c r="AL790" s="9">
        <f t="shared" si="247"/>
        <v>1905731438.28</v>
      </c>
      <c r="AM790" s="16">
        <f t="shared" si="248"/>
        <v>0.0258413750177143</v>
      </c>
      <c r="AN790" s="16">
        <f t="shared" si="249"/>
        <v>0.0797030251218272</v>
      </c>
      <c r="AO790" s="16">
        <f t="shared" si="250"/>
        <v>0.197558936073532</v>
      </c>
      <c r="AP790" s="16">
        <f t="shared" si="251"/>
        <v>0</v>
      </c>
      <c r="AQ790" s="12">
        <f t="shared" si="252"/>
        <v>642718050.19</v>
      </c>
      <c r="AR790" s="12">
        <f t="shared" si="253"/>
        <v>172106654.95</v>
      </c>
      <c r="AS790" s="12">
        <f>AR790-VLOOKUP(A790,[1]选股结果!$A$2:$BJ$3005,48,FALSE)*0.08</f>
        <v>-38685650.2036</v>
      </c>
      <c r="AT790" s="12">
        <f t="shared" si="254"/>
        <v>528168363.47</v>
      </c>
      <c r="AU790" s="12">
        <f t="shared" si="255"/>
        <v>286656341.67</v>
      </c>
      <c r="AV790" s="12">
        <f t="shared" si="256"/>
        <v>342530323.93</v>
      </c>
      <c r="AW790" s="12">
        <f t="shared" si="257"/>
        <v>279423701.079999</v>
      </c>
      <c r="AX790" s="12">
        <f t="shared" si="258"/>
        <v>-427651.819999999</v>
      </c>
      <c r="AY790" s="21">
        <f t="shared" si="259"/>
        <v>5649429283.35</v>
      </c>
    </row>
    <row r="791" spans="1:51">
      <c r="A791" s="5" t="s">
        <v>1629</v>
      </c>
      <c r="B791" s="5" t="s">
        <v>1630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60"/>
        <v>6274852727.25</v>
      </c>
      <c r="AF791" s="9">
        <f t="shared" si="261"/>
        <v>5728586896</v>
      </c>
      <c r="AG791" s="9">
        <f t="shared" si="262"/>
        <v>543489095.09</v>
      </c>
      <c r="AH791" s="9">
        <f t="shared" si="263"/>
        <v>537028007.29</v>
      </c>
      <c r="AI791" s="9">
        <f t="shared" si="264"/>
        <v>468452456.01</v>
      </c>
      <c r="AJ791" s="12">
        <f t="shared" si="245"/>
        <v>2381396995.32</v>
      </c>
      <c r="AK791" s="16">
        <f t="shared" si="246"/>
        <v>0.379514404374502</v>
      </c>
      <c r="AL791" s="9">
        <f t="shared" si="247"/>
        <v>1847627945.12</v>
      </c>
      <c r="AM791" s="16">
        <f t="shared" si="248"/>
        <v>0.00695308418802061</v>
      </c>
      <c r="AN791" s="16">
        <f t="shared" si="249"/>
        <v>0.220810513721368</v>
      </c>
      <c r="AO791" s="16">
        <f t="shared" si="250"/>
        <v>0.0416384033963624</v>
      </c>
      <c r="AP791" s="16">
        <f t="shared" si="251"/>
        <v>0.023509174994558</v>
      </c>
      <c r="AQ791" s="12">
        <f t="shared" si="252"/>
        <v>533769050.200001</v>
      </c>
      <c r="AR791" s="12">
        <f t="shared" si="253"/>
        <v>468036828.300001</v>
      </c>
      <c r="AS791" s="12">
        <f>AR791-VLOOKUP(A791,[1]选股结果!$A$2:$BJ$3005,48,FALSE)*0.08</f>
        <v>79974793.076801</v>
      </c>
      <c r="AT791" s="12">
        <f t="shared" si="254"/>
        <v>465193498.920001</v>
      </c>
      <c r="AU791" s="12">
        <f t="shared" si="255"/>
        <v>536612379.580001</v>
      </c>
      <c r="AV791" s="12">
        <f t="shared" si="256"/>
        <v>539014699.35</v>
      </c>
      <c r="AW791" s="12">
        <f t="shared" si="257"/>
        <v>543489095.09</v>
      </c>
      <c r="AX791" s="12">
        <f t="shared" si="258"/>
        <v>358473.15</v>
      </c>
      <c r="AY791" s="21">
        <f t="shared" si="259"/>
        <v>5731430225.38</v>
      </c>
    </row>
    <row r="792" spans="1:51">
      <c r="A792" s="5" t="s">
        <v>1631</v>
      </c>
      <c r="B792" s="5" t="s">
        <v>1632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60"/>
        <v>6264928132.8</v>
      </c>
      <c r="AF792" s="9">
        <f t="shared" si="261"/>
        <v>6196196853.9</v>
      </c>
      <c r="AG792" s="9">
        <f t="shared" si="262"/>
        <v>69921850.0800006</v>
      </c>
      <c r="AH792" s="9">
        <f t="shared" si="263"/>
        <v>73835585.4500006</v>
      </c>
      <c r="AI792" s="9">
        <f t="shared" si="264"/>
        <v>47677699.9500006</v>
      </c>
      <c r="AJ792" s="12">
        <f t="shared" si="245"/>
        <v>894341866.360001</v>
      </c>
      <c r="AK792" s="16">
        <f t="shared" si="246"/>
        <v>0.142753731152585</v>
      </c>
      <c r="AL792" s="9">
        <f t="shared" si="247"/>
        <v>805866374.91</v>
      </c>
      <c r="AM792" s="16">
        <f t="shared" si="248"/>
        <v>0.00349858595747434</v>
      </c>
      <c r="AN792" s="16">
        <f t="shared" si="249"/>
        <v>0.0947841286384564</v>
      </c>
      <c r="AO792" s="16">
        <f t="shared" si="250"/>
        <v>0.0231269170146481</v>
      </c>
      <c r="AP792" s="16">
        <f t="shared" si="251"/>
        <v>0.00718647189171791</v>
      </c>
      <c r="AQ792" s="12">
        <f t="shared" si="252"/>
        <v>88475491.4500008</v>
      </c>
      <c r="AR792" s="12">
        <f t="shared" si="253"/>
        <v>42352365.0900008</v>
      </c>
      <c r="AS792" s="12">
        <f>AR792-VLOOKUP(A792,[1]选股结果!$A$2:$BJ$3005,48,FALSE)*0.08</f>
        <v>-91837990.3235992</v>
      </c>
      <c r="AT792" s="12">
        <f t="shared" si="254"/>
        <v>62317605.9500008</v>
      </c>
      <c r="AU792" s="12">
        <f t="shared" si="255"/>
        <v>68510250.5900008</v>
      </c>
      <c r="AV792" s="12">
        <f t="shared" si="256"/>
        <v>64827034.8000006</v>
      </c>
      <c r="AW792" s="12">
        <f t="shared" si="257"/>
        <v>69921850.0800006</v>
      </c>
      <c r="AX792" s="12">
        <f t="shared" si="258"/>
        <v>-168827.34</v>
      </c>
      <c r="AY792" s="21">
        <f t="shared" si="259"/>
        <v>6176231613.04</v>
      </c>
    </row>
    <row r="793" spans="1:51">
      <c r="A793" s="5" t="s">
        <v>1633</v>
      </c>
      <c r="B793" s="5" t="s">
        <v>1634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60"/>
        <v>6245428625.52</v>
      </c>
      <c r="AF793" s="9">
        <f t="shared" si="261"/>
        <v>6264482277.42</v>
      </c>
      <c r="AG793" s="9">
        <f t="shared" si="262"/>
        <v>1466828.20000038</v>
      </c>
      <c r="AH793" s="9">
        <f t="shared" si="263"/>
        <v>-7713720.24999962</v>
      </c>
      <c r="AI793" s="9">
        <f t="shared" si="264"/>
        <v>-24416973.1599996</v>
      </c>
      <c r="AJ793" s="12">
        <f t="shared" si="245"/>
        <v>216762687.46</v>
      </c>
      <c r="AK793" s="16">
        <f t="shared" si="246"/>
        <v>0.0347074156886954</v>
      </c>
      <c r="AL793" s="9">
        <f t="shared" si="247"/>
        <v>204353108.74</v>
      </c>
      <c r="AM793" s="16">
        <f t="shared" si="248"/>
        <v>0.00197932945378441</v>
      </c>
      <c r="AN793" s="16">
        <f t="shared" si="249"/>
        <v>0.00737351138428322</v>
      </c>
      <c r="AO793" s="16">
        <f t="shared" si="250"/>
        <v>0.0154508956400035</v>
      </c>
      <c r="AP793" s="16">
        <f t="shared" si="251"/>
        <v>0.00237678054142586</v>
      </c>
      <c r="AQ793" s="12">
        <f t="shared" si="252"/>
        <v>12409578.7200001</v>
      </c>
      <c r="AR793" s="12">
        <f t="shared" si="253"/>
        <v>-70356034.4999999</v>
      </c>
      <c r="AS793" s="12">
        <f>AR793-VLOOKUP(A793,[1]选股结果!$A$2:$BJ$3005,48,FALSE)*0.08</f>
        <v>-206141575.7192</v>
      </c>
      <c r="AT793" s="12">
        <f t="shared" si="254"/>
        <v>-4293674.18999994</v>
      </c>
      <c r="AU793" s="12">
        <f t="shared" si="255"/>
        <v>-53652781.5899999</v>
      </c>
      <c r="AV793" s="12">
        <f t="shared" si="256"/>
        <v>-48359562.63</v>
      </c>
      <c r="AW793" s="12">
        <f t="shared" si="257"/>
        <v>1466828.20000038</v>
      </c>
      <c r="AX793" s="12">
        <f t="shared" si="258"/>
        <v>36653074.83</v>
      </c>
      <c r="AY793" s="21">
        <f t="shared" si="259"/>
        <v>6198419917.11</v>
      </c>
    </row>
    <row r="794" spans="1:51">
      <c r="A794" s="5" t="s">
        <v>1635</v>
      </c>
      <c r="B794" s="5" t="s">
        <v>1636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60"/>
        <v>6230805808.33</v>
      </c>
      <c r="AF794" s="9">
        <f t="shared" si="261"/>
        <v>6235829634.73</v>
      </c>
      <c r="AG794" s="9">
        <f t="shared" si="262"/>
        <v>93583021.0199994</v>
      </c>
      <c r="AH794" s="9">
        <f t="shared" si="263"/>
        <v>105230729.369999</v>
      </c>
      <c r="AI794" s="9">
        <f t="shared" si="264"/>
        <v>49218579.8099994</v>
      </c>
      <c r="AJ794" s="12">
        <f t="shared" si="245"/>
        <v>1100074377.13</v>
      </c>
      <c r="AK794" s="16">
        <f t="shared" si="246"/>
        <v>0.176554110490702</v>
      </c>
      <c r="AL794" s="9">
        <f t="shared" si="247"/>
        <v>940812208.25</v>
      </c>
      <c r="AM794" s="16">
        <f t="shared" si="248"/>
        <v>0.00411712931828245</v>
      </c>
      <c r="AN794" s="16">
        <f t="shared" si="249"/>
        <v>0.0909432981304669</v>
      </c>
      <c r="AO794" s="16">
        <f t="shared" si="250"/>
        <v>0.0553868044946334</v>
      </c>
      <c r="AP794" s="16">
        <f t="shared" si="251"/>
        <v>0.00241580791041125</v>
      </c>
      <c r="AQ794" s="12">
        <f t="shared" si="252"/>
        <v>159262168.88</v>
      </c>
      <c r="AR794" s="12">
        <f t="shared" si="253"/>
        <v>-49388267.61</v>
      </c>
      <c r="AS794" s="12">
        <f>AR794-VLOOKUP(A794,[1]选股结果!$A$2:$BJ$3005,48,FALSE)*0.08</f>
        <v>-558618551.894</v>
      </c>
      <c r="AT794" s="12">
        <f t="shared" si="254"/>
        <v>103250019.32</v>
      </c>
      <c r="AU794" s="12">
        <f t="shared" si="255"/>
        <v>6623881.94999999</v>
      </c>
      <c r="AV794" s="12">
        <f t="shared" si="256"/>
        <v>67826394.0700001</v>
      </c>
      <c r="AW794" s="12">
        <f t="shared" si="257"/>
        <v>93583021.0199994</v>
      </c>
      <c r="AX794" s="12">
        <f t="shared" si="258"/>
        <v>1813446.33</v>
      </c>
      <c r="AY794" s="21">
        <f t="shared" si="259"/>
        <v>6083191347.8</v>
      </c>
    </row>
    <row r="795" spans="1:51">
      <c r="A795" s="5" t="s">
        <v>1637</v>
      </c>
      <c r="B795" s="5" t="s">
        <v>1638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60"/>
        <v>6189374645.32</v>
      </c>
      <c r="AF795" s="9">
        <f t="shared" si="261"/>
        <v>6277445834.74</v>
      </c>
      <c r="AG795" s="9">
        <f t="shared" si="262"/>
        <v>13771559.699999</v>
      </c>
      <c r="AH795" s="9">
        <f t="shared" si="263"/>
        <v>15692646.379999</v>
      </c>
      <c r="AI795" s="9">
        <f t="shared" si="264"/>
        <v>8464812.339999</v>
      </c>
      <c r="AJ795" s="12">
        <f t="shared" si="245"/>
        <v>239192758.679999</v>
      </c>
      <c r="AK795" s="16">
        <f t="shared" si="246"/>
        <v>0.0386457069392077</v>
      </c>
      <c r="AL795" s="9">
        <f t="shared" si="247"/>
        <v>204736687.61</v>
      </c>
      <c r="AM795" s="16">
        <f t="shared" si="248"/>
        <v>0.00614770942792602</v>
      </c>
      <c r="AN795" s="16">
        <f t="shared" si="249"/>
        <v>0.012255911026061</v>
      </c>
      <c r="AO795" s="16">
        <f t="shared" si="250"/>
        <v>0.0149854997936071</v>
      </c>
      <c r="AP795" s="16">
        <f t="shared" si="251"/>
        <v>0</v>
      </c>
      <c r="AQ795" s="12">
        <f t="shared" si="252"/>
        <v>34456071.0699994</v>
      </c>
      <c r="AR795" s="12">
        <f t="shared" si="253"/>
        <v>-93377936.7800006</v>
      </c>
      <c r="AS795" s="12">
        <f>AR795-VLOOKUP(A795,[1]选股结果!$A$2:$BJ$3005,48,FALSE)*0.08</f>
        <v>-206890093.691201</v>
      </c>
      <c r="AT795" s="12">
        <f t="shared" si="254"/>
        <v>27228237.0299994</v>
      </c>
      <c r="AU795" s="12">
        <f t="shared" si="255"/>
        <v>-86150102.7400006</v>
      </c>
      <c r="AV795" s="12">
        <f t="shared" si="256"/>
        <v>-71535175.3400007</v>
      </c>
      <c r="AW795" s="12">
        <f t="shared" si="257"/>
        <v>13771559.699999</v>
      </c>
      <c r="AX795" s="12">
        <f t="shared" si="258"/>
        <v>10072431.64</v>
      </c>
      <c r="AY795" s="21">
        <f t="shared" si="259"/>
        <v>6156839660.93</v>
      </c>
    </row>
    <row r="796" spans="1:51">
      <c r="A796" s="5" t="s">
        <v>1639</v>
      </c>
      <c r="B796" s="5" t="s">
        <v>1640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60"/>
        <v>6186129553.51</v>
      </c>
      <c r="AF796" s="9">
        <f t="shared" si="261"/>
        <v>5389853919.48</v>
      </c>
      <c r="AG796" s="9">
        <f t="shared" si="262"/>
        <v>814742084.400001</v>
      </c>
      <c r="AH796" s="9">
        <f t="shared" si="263"/>
        <v>801700141.780001</v>
      </c>
      <c r="AI796" s="9">
        <f t="shared" si="264"/>
        <v>686178386.430001</v>
      </c>
      <c r="AJ796" s="12">
        <f t="shared" si="245"/>
        <v>1372608433.75</v>
      </c>
      <c r="AK796" s="16">
        <f t="shared" si="246"/>
        <v>0.221884850919616</v>
      </c>
      <c r="AL796" s="9">
        <f t="shared" si="247"/>
        <v>520400922.04</v>
      </c>
      <c r="AM796" s="16">
        <f t="shared" si="248"/>
        <v>0.00726976257302648</v>
      </c>
      <c r="AN796" s="16">
        <f t="shared" si="249"/>
        <v>0.00433234341896275</v>
      </c>
      <c r="AO796" s="16">
        <f t="shared" si="250"/>
        <v>0.0315804286024292</v>
      </c>
      <c r="AP796" s="16">
        <f t="shared" si="251"/>
        <v>0.0387047173905607</v>
      </c>
      <c r="AQ796" s="12">
        <f t="shared" si="252"/>
        <v>852207511.71</v>
      </c>
      <c r="AR796" s="12">
        <f t="shared" si="253"/>
        <v>666918106.2</v>
      </c>
      <c r="AS796" s="12">
        <f>AR796-VLOOKUP(A796,[1]选股结果!$A$2:$BJ$3005,48,FALSE)*0.08</f>
        <v>180867426.9936</v>
      </c>
      <c r="AT796" s="12">
        <f t="shared" si="254"/>
        <v>736685756.36</v>
      </c>
      <c r="AU796" s="12">
        <f t="shared" si="255"/>
        <v>782439861.55</v>
      </c>
      <c r="AV796" s="12">
        <f t="shared" si="256"/>
        <v>767504214.88</v>
      </c>
      <c r="AW796" s="12">
        <f t="shared" si="257"/>
        <v>814742084.400001</v>
      </c>
      <c r="AX796" s="12">
        <f t="shared" si="258"/>
        <v>22861987.17</v>
      </c>
      <c r="AY796" s="21">
        <f t="shared" si="259"/>
        <v>5320086269.32</v>
      </c>
    </row>
    <row r="797" spans="1:51">
      <c r="A797" s="5" t="s">
        <v>1641</v>
      </c>
      <c r="B797" s="5" t="s">
        <v>1642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60"/>
        <v>6173997019.73</v>
      </c>
      <c r="AF797" s="9">
        <f t="shared" si="261"/>
        <v>5836061610.27</v>
      </c>
      <c r="AG797" s="9">
        <f t="shared" si="262"/>
        <v>568631728.03</v>
      </c>
      <c r="AH797" s="9">
        <f t="shared" si="263"/>
        <v>566147293.57</v>
      </c>
      <c r="AI797" s="9">
        <f t="shared" si="264"/>
        <v>562620961.47</v>
      </c>
      <c r="AJ797" s="12">
        <f t="shared" si="245"/>
        <v>755112332.62</v>
      </c>
      <c r="AK797" s="16">
        <f t="shared" si="246"/>
        <v>0.122305263544332</v>
      </c>
      <c r="AL797" s="9">
        <f t="shared" si="247"/>
        <v>279221236.78</v>
      </c>
      <c r="AM797" s="16">
        <f t="shared" si="248"/>
        <v>0.00783571589286508</v>
      </c>
      <c r="AN797" s="16">
        <f t="shared" si="249"/>
        <v>0.00856207538181024</v>
      </c>
      <c r="AO797" s="16">
        <f t="shared" si="250"/>
        <v>0.0231162711747213</v>
      </c>
      <c r="AP797" s="16">
        <f t="shared" si="251"/>
        <v>0.0037848263378368</v>
      </c>
      <c r="AQ797" s="12">
        <f t="shared" si="252"/>
        <v>475891095.84</v>
      </c>
      <c r="AR797" s="12">
        <f t="shared" si="253"/>
        <v>322515050.91</v>
      </c>
      <c r="AS797" s="12">
        <f>AR797-VLOOKUP(A797,[1]选股结果!$A$2:$BJ$3005,48,FALSE)*0.08</f>
        <v>-183215085.7764</v>
      </c>
      <c r="AT797" s="12">
        <f t="shared" si="254"/>
        <v>472364763.74</v>
      </c>
      <c r="AU797" s="12">
        <f t="shared" si="255"/>
        <v>326041383.01</v>
      </c>
      <c r="AV797" s="12">
        <f t="shared" si="256"/>
        <v>338197534.39</v>
      </c>
      <c r="AW797" s="12">
        <f t="shared" si="257"/>
        <v>568631728.03</v>
      </c>
      <c r="AX797" s="12">
        <f t="shared" si="258"/>
        <v>11969788.31</v>
      </c>
      <c r="AY797" s="21">
        <f t="shared" si="259"/>
        <v>5686211897.44</v>
      </c>
    </row>
    <row r="798" spans="1:51">
      <c r="A798" s="5" t="s">
        <v>1643</v>
      </c>
      <c r="B798" s="5" t="s">
        <v>1644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60"/>
        <v>6173374642.87</v>
      </c>
      <c r="AF798" s="9">
        <f t="shared" si="261"/>
        <v>5553019338.59</v>
      </c>
      <c r="AG798" s="9">
        <f t="shared" si="262"/>
        <v>577826483.889999</v>
      </c>
      <c r="AH798" s="9">
        <f t="shared" si="263"/>
        <v>588829312.999999</v>
      </c>
      <c r="AI798" s="9">
        <f t="shared" si="264"/>
        <v>460912158.209999</v>
      </c>
      <c r="AJ798" s="12">
        <f t="shared" ref="AJ798:AJ861" si="265">C798-G798</f>
        <v>2527326002.49</v>
      </c>
      <c r="AK798" s="16">
        <f t="shared" ref="AK798:AK861" si="266">AJ798/C798</f>
        <v>0.409391321391609</v>
      </c>
      <c r="AL798" s="9">
        <f t="shared" ref="AL798:AL861" si="267">O798+P798+Q798+R798+Y798-AB798+AC798</f>
        <v>1897650419.4</v>
      </c>
      <c r="AM798" s="16">
        <f t="shared" ref="AM798:AM861" si="268">O798/C798</f>
        <v>0.00867698960273972</v>
      </c>
      <c r="AN798" s="16">
        <f t="shared" ref="AN798:AN861" si="269">P798/C798</f>
        <v>0.0548000762145101</v>
      </c>
      <c r="AO798" s="16">
        <f t="shared" ref="AO798:AO861" si="270">Q798/C798</f>
        <v>0.104937533939918</v>
      </c>
      <c r="AP798" s="16">
        <f t="shared" ref="AP798:AP861" si="271">R798/C798</f>
        <v>0.140704451080613</v>
      </c>
      <c r="AQ798" s="12">
        <f t="shared" ref="AQ798:AQ861" si="272">C798-G798-AL798</f>
        <v>629675583.089999</v>
      </c>
      <c r="AR798" s="12">
        <f t="shared" ref="AR798:AR861" si="273">AQ798-S798-AD798</f>
        <v>503095440.159999</v>
      </c>
      <c r="AS798" s="12">
        <f>AR798-VLOOKUP(A798,[1]选股结果!$A$2:$BJ$3005,48,FALSE)*0.08</f>
        <v>-92592722.492801</v>
      </c>
      <c r="AT798" s="12">
        <f t="shared" si="254"/>
        <v>501758428.299999</v>
      </c>
      <c r="AU798" s="12">
        <f t="shared" si="255"/>
        <v>631012594.949999</v>
      </c>
      <c r="AV798" s="12">
        <f t="shared" si="256"/>
        <v>556189259.47</v>
      </c>
      <c r="AW798" s="12">
        <f t="shared" si="257"/>
        <v>577826483.889999</v>
      </c>
      <c r="AX798" s="12">
        <f t="shared" si="258"/>
        <v>545800.92</v>
      </c>
      <c r="AY798" s="21">
        <f t="shared" si="259"/>
        <v>5554356350.45</v>
      </c>
    </row>
    <row r="799" spans="1:51">
      <c r="A799" s="5" t="s">
        <v>1645</v>
      </c>
      <c r="B799" s="5" t="s">
        <v>1646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60"/>
        <v>6169351814.27</v>
      </c>
      <c r="AF799" s="9">
        <f t="shared" si="261"/>
        <v>5440327407.12</v>
      </c>
      <c r="AG799" s="9">
        <f t="shared" si="262"/>
        <v>824178297.170001</v>
      </c>
      <c r="AH799" s="9">
        <f t="shared" si="263"/>
        <v>822689064.210001</v>
      </c>
      <c r="AI799" s="9">
        <f t="shared" si="264"/>
        <v>635054264.280001</v>
      </c>
      <c r="AJ799" s="12">
        <f t="shared" si="265"/>
        <v>1763246304.86</v>
      </c>
      <c r="AK799" s="16">
        <f t="shared" si="266"/>
        <v>0.285807384299519</v>
      </c>
      <c r="AL799" s="9">
        <f t="shared" si="267"/>
        <v>663060364.43</v>
      </c>
      <c r="AM799" s="16">
        <f t="shared" si="268"/>
        <v>0.0630376047643212</v>
      </c>
      <c r="AN799" s="16">
        <f t="shared" si="269"/>
        <v>0.0235562493735326</v>
      </c>
      <c r="AO799" s="16">
        <f t="shared" si="270"/>
        <v>0.0202614713138694</v>
      </c>
      <c r="AP799" s="16">
        <f t="shared" si="271"/>
        <v>0.000379786337452899</v>
      </c>
      <c r="AQ799" s="12">
        <f t="shared" si="272"/>
        <v>1100185940.43</v>
      </c>
      <c r="AR799" s="12">
        <f t="shared" si="273"/>
        <v>539900374.26</v>
      </c>
      <c r="AS799" s="12">
        <f>AR799-VLOOKUP(A799,[1]选股结果!$A$2:$BJ$3005,48,FALSE)*0.08</f>
        <v>-184414378.5936</v>
      </c>
      <c r="AT799" s="12">
        <f t="shared" si="254"/>
        <v>912551140.5</v>
      </c>
      <c r="AU799" s="12">
        <f t="shared" si="255"/>
        <v>727535174.190001</v>
      </c>
      <c r="AV799" s="12">
        <f t="shared" si="256"/>
        <v>716692481.000001</v>
      </c>
      <c r="AW799" s="12">
        <f t="shared" si="257"/>
        <v>824178297.170001</v>
      </c>
      <c r="AX799" s="12">
        <f t="shared" si="258"/>
        <v>-36615454.31</v>
      </c>
      <c r="AY799" s="21">
        <f t="shared" si="259"/>
        <v>5067676640.88</v>
      </c>
    </row>
    <row r="800" spans="1:51">
      <c r="A800" s="5" t="s">
        <v>1647</v>
      </c>
      <c r="B800" s="5" t="s">
        <v>1648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60"/>
        <v>6166879475.64</v>
      </c>
      <c r="AF800" s="9">
        <f t="shared" si="261"/>
        <v>5301688285.34</v>
      </c>
      <c r="AG800" s="9">
        <f t="shared" si="262"/>
        <v>1843786335.15</v>
      </c>
      <c r="AH800" s="9">
        <f t="shared" si="263"/>
        <v>1851788054.33</v>
      </c>
      <c r="AI800" s="9">
        <f t="shared" si="264"/>
        <v>1286991487.03</v>
      </c>
      <c r="AJ800" s="12">
        <f t="shared" si="265"/>
        <v>1786888065.52</v>
      </c>
      <c r="AK800" s="16">
        <f t="shared" si="266"/>
        <v>0.289755632906148</v>
      </c>
      <c r="AL800" s="9">
        <f t="shared" si="267"/>
        <v>578907144.12</v>
      </c>
      <c r="AM800" s="16">
        <f t="shared" si="268"/>
        <v>0.00701718237091199</v>
      </c>
      <c r="AN800" s="16">
        <f t="shared" si="269"/>
        <v>0.0175097641808208</v>
      </c>
      <c r="AO800" s="16">
        <f t="shared" si="270"/>
        <v>0.0706451112642812</v>
      </c>
      <c r="AP800" s="16">
        <f t="shared" si="271"/>
        <v>0</v>
      </c>
      <c r="AQ800" s="12">
        <f t="shared" si="272"/>
        <v>1207980921.4</v>
      </c>
      <c r="AR800" s="12">
        <f t="shared" si="273"/>
        <v>308402088.880001</v>
      </c>
      <c r="AS800" s="12">
        <f>AR800-VLOOKUP(A800,[1]选股结果!$A$2:$BJ$3005,48,FALSE)*0.08</f>
        <v>-1099319598.728</v>
      </c>
      <c r="AT800" s="12">
        <f t="shared" si="254"/>
        <v>643184354.100001</v>
      </c>
      <c r="AU800" s="12">
        <f t="shared" si="255"/>
        <v>873198656.180001</v>
      </c>
      <c r="AV800" s="12">
        <f t="shared" si="256"/>
        <v>878491933.2</v>
      </c>
      <c r="AW800" s="12">
        <f t="shared" si="257"/>
        <v>1843786335.15</v>
      </c>
      <c r="AX800" s="12">
        <f t="shared" si="258"/>
        <v>976080251.57</v>
      </c>
      <c r="AY800" s="21">
        <f t="shared" si="259"/>
        <v>4966906020.12</v>
      </c>
    </row>
    <row r="801" spans="1:51">
      <c r="A801" s="5" t="s">
        <v>1649</v>
      </c>
      <c r="B801" s="5" t="s">
        <v>1650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60"/>
        <v>6158131157.11</v>
      </c>
      <c r="AF801" s="9">
        <f t="shared" si="261"/>
        <v>5603937651.9</v>
      </c>
      <c r="AG801" s="9">
        <f t="shared" si="262"/>
        <v>646833890.02</v>
      </c>
      <c r="AH801" s="9">
        <f t="shared" si="263"/>
        <v>661751122.08</v>
      </c>
      <c r="AI801" s="9">
        <f t="shared" si="264"/>
        <v>538099452.7</v>
      </c>
      <c r="AJ801" s="12">
        <f t="shared" si="265"/>
        <v>2249949272.64</v>
      </c>
      <c r="AK801" s="16">
        <f t="shared" si="266"/>
        <v>0.36536235023872</v>
      </c>
      <c r="AL801" s="9">
        <f t="shared" si="267"/>
        <v>1709805655.22</v>
      </c>
      <c r="AM801" s="16">
        <f t="shared" si="268"/>
        <v>0.00461226193878752</v>
      </c>
      <c r="AN801" s="16">
        <f t="shared" si="269"/>
        <v>0.197201052866161</v>
      </c>
      <c r="AO801" s="16">
        <f t="shared" si="270"/>
        <v>0.0314238444023032</v>
      </c>
      <c r="AP801" s="16">
        <f t="shared" si="271"/>
        <v>0.0400268235575673</v>
      </c>
      <c r="AQ801" s="12">
        <f t="shared" si="272"/>
        <v>540143617.42</v>
      </c>
      <c r="AR801" s="12">
        <f t="shared" si="273"/>
        <v>403531626.99</v>
      </c>
      <c r="AS801" s="12">
        <f>AR801-VLOOKUP(A801,[1]选股结果!$A$2:$BJ$3005,48,FALSE)*0.08</f>
        <v>-37114950.3419999</v>
      </c>
      <c r="AT801" s="12">
        <f t="shared" si="254"/>
        <v>416491948.04</v>
      </c>
      <c r="AU801" s="12">
        <f t="shared" si="255"/>
        <v>527183296.37</v>
      </c>
      <c r="AV801" s="12">
        <f t="shared" si="256"/>
        <v>509913134.08</v>
      </c>
      <c r="AW801" s="12">
        <f t="shared" si="257"/>
        <v>646833890.02</v>
      </c>
      <c r="AX801" s="12">
        <f t="shared" si="258"/>
        <v>98740333.49</v>
      </c>
      <c r="AY801" s="21">
        <f t="shared" si="259"/>
        <v>5590977330.85</v>
      </c>
    </row>
    <row r="802" spans="1:51">
      <c r="A802" s="5" t="s">
        <v>1651</v>
      </c>
      <c r="B802" s="5" t="s">
        <v>1652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60"/>
        <v>6155789256.17</v>
      </c>
      <c r="AF802" s="9">
        <f t="shared" si="261"/>
        <v>5266801883.71</v>
      </c>
      <c r="AG802" s="9">
        <f t="shared" si="262"/>
        <v>797610781.170001</v>
      </c>
      <c r="AH802" s="9">
        <f t="shared" si="263"/>
        <v>798054630.090001</v>
      </c>
      <c r="AI802" s="9">
        <f t="shared" si="264"/>
        <v>677534090.200001</v>
      </c>
      <c r="AJ802" s="12">
        <f t="shared" si="265"/>
        <v>1550055789.35</v>
      </c>
      <c r="AK802" s="16">
        <f t="shared" si="266"/>
        <v>0.251804557441008</v>
      </c>
      <c r="AL802" s="9">
        <f t="shared" si="267"/>
        <v>665879751.49</v>
      </c>
      <c r="AM802" s="16">
        <f t="shared" si="268"/>
        <v>0.00373364694169207</v>
      </c>
      <c r="AN802" s="16">
        <f t="shared" si="269"/>
        <v>0.0328537626523345</v>
      </c>
      <c r="AO802" s="16">
        <f t="shared" si="270"/>
        <v>0.0200189608256135</v>
      </c>
      <c r="AP802" s="16">
        <f t="shared" si="271"/>
        <v>0.0514930571205452</v>
      </c>
      <c r="AQ802" s="12">
        <f t="shared" si="272"/>
        <v>884176037.86</v>
      </c>
      <c r="AR802" s="12">
        <f t="shared" si="273"/>
        <v>768024375.73</v>
      </c>
      <c r="AS802" s="12">
        <f>AR802-VLOOKUP(A802,[1]选股结果!$A$2:$BJ$3005,48,FALSE)*0.08</f>
        <v>265328082.402</v>
      </c>
      <c r="AT802" s="12">
        <f t="shared" si="254"/>
        <v>763655497.97</v>
      </c>
      <c r="AU802" s="12">
        <f t="shared" si="255"/>
        <v>888544915.62</v>
      </c>
      <c r="AV802" s="12">
        <f t="shared" si="256"/>
        <v>762025474.99</v>
      </c>
      <c r="AW802" s="12">
        <f t="shared" si="257"/>
        <v>797610781.170001</v>
      </c>
      <c r="AX802" s="12">
        <f t="shared" si="258"/>
        <v>11723672.55</v>
      </c>
      <c r="AY802" s="21">
        <f t="shared" si="259"/>
        <v>5271170761.47</v>
      </c>
    </row>
    <row r="803" spans="1:51">
      <c r="A803" s="5" t="s">
        <v>1653</v>
      </c>
      <c r="B803" s="5" t="s">
        <v>1654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60"/>
        <v>6149240618.04</v>
      </c>
      <c r="AF803" s="9">
        <f t="shared" si="261"/>
        <v>5190116714.36</v>
      </c>
      <c r="AG803" s="9">
        <f t="shared" si="262"/>
        <v>1001540591.59</v>
      </c>
      <c r="AH803" s="9">
        <f t="shared" si="263"/>
        <v>1015563718.88</v>
      </c>
      <c r="AI803" s="9">
        <f t="shared" si="264"/>
        <v>864006811.13</v>
      </c>
      <c r="AJ803" s="12">
        <f t="shared" si="265"/>
        <v>2146732661.74</v>
      </c>
      <c r="AK803" s="16">
        <f t="shared" si="266"/>
        <v>0.349105327809444</v>
      </c>
      <c r="AL803" s="9">
        <f t="shared" si="267"/>
        <v>1020556948.45</v>
      </c>
      <c r="AM803" s="16">
        <f t="shared" si="268"/>
        <v>0.052402226529348</v>
      </c>
      <c r="AN803" s="16">
        <f t="shared" si="269"/>
        <v>0.00239052829659566</v>
      </c>
      <c r="AO803" s="16">
        <f t="shared" si="270"/>
        <v>0.10224748818829</v>
      </c>
      <c r="AP803" s="16">
        <f t="shared" si="271"/>
        <v>0.0112144414787887</v>
      </c>
      <c r="AQ803" s="12">
        <f t="shared" si="272"/>
        <v>1126175713.29</v>
      </c>
      <c r="AR803" s="12">
        <f t="shared" si="273"/>
        <v>821648587.54</v>
      </c>
      <c r="AS803" s="12">
        <f>AR803-VLOOKUP(A803,[1]选股结果!$A$2:$BJ$3005,48,FALSE)*0.08</f>
        <v>243967394.6952</v>
      </c>
      <c r="AT803" s="12">
        <f t="shared" si="254"/>
        <v>974618805.54</v>
      </c>
      <c r="AU803" s="12">
        <f t="shared" si="255"/>
        <v>973205495.29</v>
      </c>
      <c r="AV803" s="12">
        <f t="shared" si="256"/>
        <v>1002406538.04</v>
      </c>
      <c r="AW803" s="12">
        <f t="shared" si="257"/>
        <v>1001540591.59</v>
      </c>
      <c r="AX803" s="12">
        <f t="shared" si="258"/>
        <v>374219.170000002</v>
      </c>
      <c r="AY803" s="21">
        <f t="shared" si="259"/>
        <v>5037146496.36</v>
      </c>
    </row>
    <row r="804" spans="1:51">
      <c r="A804" s="5" t="s">
        <v>1655</v>
      </c>
      <c r="B804" s="5" t="s">
        <v>1656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60"/>
        <v>6146364795.48</v>
      </c>
      <c r="AF804" s="9">
        <f t="shared" si="261"/>
        <v>6264481331.52</v>
      </c>
      <c r="AG804" s="9">
        <f t="shared" si="262"/>
        <v>-86893485.1500009</v>
      </c>
      <c r="AH804" s="9">
        <f t="shared" si="263"/>
        <v>-141247769.060001</v>
      </c>
      <c r="AI804" s="9">
        <f t="shared" si="264"/>
        <v>-174573966.140001</v>
      </c>
      <c r="AJ804" s="12">
        <f t="shared" si="265"/>
        <v>1848467664.42</v>
      </c>
      <c r="AK804" s="16">
        <f t="shared" si="266"/>
        <v>0.300741613283245</v>
      </c>
      <c r="AL804" s="9">
        <f t="shared" si="267"/>
        <v>1757867878.27</v>
      </c>
      <c r="AM804" s="16">
        <f t="shared" si="268"/>
        <v>0.0024714478176061</v>
      </c>
      <c r="AN804" s="16">
        <f t="shared" si="269"/>
        <v>0.2395429884804</v>
      </c>
      <c r="AO804" s="16">
        <f t="shared" si="270"/>
        <v>0.0351434693981796</v>
      </c>
      <c r="AP804" s="16">
        <f t="shared" si="271"/>
        <v>0</v>
      </c>
      <c r="AQ804" s="12">
        <f t="shared" si="272"/>
        <v>90599786.1499991</v>
      </c>
      <c r="AR804" s="12">
        <f t="shared" si="273"/>
        <v>-205797017.030001</v>
      </c>
      <c r="AS804" s="12">
        <f>AR804-VLOOKUP(A804,[1]选股结果!$A$2:$BJ$3005,48,FALSE)*0.08</f>
        <v>-373775856.773201</v>
      </c>
      <c r="AT804" s="12">
        <f t="shared" si="254"/>
        <v>57273589.0699991</v>
      </c>
      <c r="AU804" s="12">
        <f t="shared" si="255"/>
        <v>-172470819.950001</v>
      </c>
      <c r="AV804" s="12">
        <f t="shared" si="256"/>
        <v>-115862510.680001</v>
      </c>
      <c r="AW804" s="12">
        <f t="shared" si="257"/>
        <v>-86893485.1500009</v>
      </c>
      <c r="AX804" s="12">
        <f t="shared" si="258"/>
        <v>103576.18</v>
      </c>
      <c r="AY804" s="21">
        <f t="shared" si="259"/>
        <v>6001410725.42</v>
      </c>
    </row>
    <row r="805" spans="1:51">
      <c r="A805" s="5" t="s">
        <v>1657</v>
      </c>
      <c r="B805" s="5" t="s">
        <v>1658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60"/>
        <v>6141965078.78</v>
      </c>
      <c r="AF805" s="9">
        <f t="shared" si="261"/>
        <v>6392908610.08</v>
      </c>
      <c r="AG805" s="9">
        <f t="shared" si="262"/>
        <v>-258269265.32</v>
      </c>
      <c r="AH805" s="9">
        <f t="shared" si="263"/>
        <v>-285010930.84</v>
      </c>
      <c r="AI805" s="9">
        <f t="shared" si="264"/>
        <v>-290107581.23</v>
      </c>
      <c r="AJ805" s="12">
        <f t="shared" si="265"/>
        <v>539604648.16</v>
      </c>
      <c r="AK805" s="16">
        <f t="shared" si="266"/>
        <v>0.0878553754765378</v>
      </c>
      <c r="AL805" s="9">
        <f t="shared" si="267"/>
        <v>653629305.14</v>
      </c>
      <c r="AM805" s="16">
        <f t="shared" si="268"/>
        <v>0.00538756999357164</v>
      </c>
      <c r="AN805" s="16">
        <f t="shared" si="269"/>
        <v>0.0288219874827362</v>
      </c>
      <c r="AO805" s="16">
        <f t="shared" si="270"/>
        <v>0.0381017442737535</v>
      </c>
      <c r="AP805" s="16">
        <f t="shared" si="271"/>
        <v>0.028651625827048</v>
      </c>
      <c r="AQ805" s="12">
        <f t="shared" si="272"/>
        <v>-114024656.98</v>
      </c>
      <c r="AR805" s="12">
        <f t="shared" si="273"/>
        <v>-289558711.4</v>
      </c>
      <c r="AS805" s="12">
        <f>AR805-VLOOKUP(A805,[1]选股结果!$A$2:$BJ$3005,48,FALSE)*0.08</f>
        <v>-768304353.1728</v>
      </c>
      <c r="AT805" s="12">
        <f t="shared" si="254"/>
        <v>-119121307.37</v>
      </c>
      <c r="AU805" s="12">
        <f t="shared" si="255"/>
        <v>-284462061.01</v>
      </c>
      <c r="AV805" s="12">
        <f t="shared" si="256"/>
        <v>-247750292.16</v>
      </c>
      <c r="AW805" s="12">
        <f t="shared" si="257"/>
        <v>-258269265.32</v>
      </c>
      <c r="AX805" s="12">
        <f t="shared" si="258"/>
        <v>6729079.47</v>
      </c>
      <c r="AY805" s="21">
        <f t="shared" si="259"/>
        <v>6222471206.05</v>
      </c>
    </row>
    <row r="806" spans="1:51">
      <c r="A806" s="5" t="s">
        <v>1659</v>
      </c>
      <c r="B806" s="5" t="s">
        <v>1660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60"/>
        <v>6141444173.5</v>
      </c>
      <c r="AF806" s="9">
        <f t="shared" si="261"/>
        <v>5339217587.82</v>
      </c>
      <c r="AG806" s="9">
        <f t="shared" si="262"/>
        <v>910292406.07</v>
      </c>
      <c r="AH806" s="9">
        <f t="shared" si="263"/>
        <v>939586877.34</v>
      </c>
      <c r="AI806" s="9">
        <f t="shared" si="264"/>
        <v>684061978.94</v>
      </c>
      <c r="AJ806" s="12">
        <f t="shared" si="265"/>
        <v>2490864495.75</v>
      </c>
      <c r="AK806" s="16">
        <f t="shared" si="266"/>
        <v>0.405582860542468</v>
      </c>
      <c r="AL806" s="9">
        <f t="shared" si="267"/>
        <v>1522443502.42</v>
      </c>
      <c r="AM806" s="16">
        <f t="shared" si="268"/>
        <v>0.0292515140095493</v>
      </c>
      <c r="AN806" s="16">
        <f t="shared" si="269"/>
        <v>0.12454276023877</v>
      </c>
      <c r="AO806" s="16">
        <f t="shared" si="270"/>
        <v>0.098520076310517</v>
      </c>
      <c r="AP806" s="16">
        <f t="shared" si="271"/>
        <v>0</v>
      </c>
      <c r="AQ806" s="12">
        <f t="shared" si="272"/>
        <v>968420993.33</v>
      </c>
      <c r="AR806" s="12">
        <f t="shared" si="273"/>
        <v>573832682.99</v>
      </c>
      <c r="AS806" s="12">
        <f>AR806-VLOOKUP(A806,[1]选股结果!$A$2:$BJ$3005,48,FALSE)*0.08</f>
        <v>-139720748.0404</v>
      </c>
      <c r="AT806" s="12">
        <f t="shared" si="254"/>
        <v>712896094.93</v>
      </c>
      <c r="AU806" s="12">
        <f t="shared" si="255"/>
        <v>829357581.39</v>
      </c>
      <c r="AV806" s="12">
        <f t="shared" si="256"/>
        <v>784437878.98</v>
      </c>
      <c r="AW806" s="12">
        <f t="shared" si="257"/>
        <v>910292406.07</v>
      </c>
      <c r="AX806" s="12">
        <f t="shared" si="258"/>
        <v>61079861.3</v>
      </c>
      <c r="AY806" s="21">
        <f t="shared" si="259"/>
        <v>5200154175.88</v>
      </c>
    </row>
    <row r="807" spans="1:51">
      <c r="A807" s="5" t="s">
        <v>1661</v>
      </c>
      <c r="B807" s="5" t="s">
        <v>1662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60"/>
        <v>6136242374.81</v>
      </c>
      <c r="AF807" s="9">
        <f t="shared" si="261"/>
        <v>5608414885.63</v>
      </c>
      <c r="AG807" s="9">
        <f t="shared" si="262"/>
        <v>535862770.149999</v>
      </c>
      <c r="AH807" s="9">
        <f t="shared" si="263"/>
        <v>535714660.979999</v>
      </c>
      <c r="AI807" s="9">
        <f t="shared" si="264"/>
        <v>429100379.489999</v>
      </c>
      <c r="AJ807" s="12">
        <f t="shared" si="265"/>
        <v>1653848951.31</v>
      </c>
      <c r="AK807" s="16">
        <f t="shared" si="266"/>
        <v>0.269521451450361</v>
      </c>
      <c r="AL807" s="9">
        <f t="shared" si="267"/>
        <v>1095267574.08</v>
      </c>
      <c r="AM807" s="16">
        <f t="shared" si="268"/>
        <v>0.0116514322239779</v>
      </c>
      <c r="AN807" s="16">
        <f t="shared" si="269"/>
        <v>0.0726522652674396</v>
      </c>
      <c r="AO807" s="16">
        <f t="shared" si="270"/>
        <v>0.0764384554390297</v>
      </c>
      <c r="AP807" s="16">
        <f t="shared" si="271"/>
        <v>0.0177252865901288</v>
      </c>
      <c r="AQ807" s="12">
        <f t="shared" si="272"/>
        <v>558581377.23</v>
      </c>
      <c r="AR807" s="12">
        <f t="shared" si="273"/>
        <v>421065098.52</v>
      </c>
      <c r="AS807" s="12">
        <f>AR807-VLOOKUP(A807,[1]选股结果!$A$2:$BJ$3005,48,FALSE)*0.08</f>
        <v>-59131151.5576</v>
      </c>
      <c r="AT807" s="12">
        <f t="shared" si="254"/>
        <v>451967095.74</v>
      </c>
      <c r="AU807" s="12">
        <f t="shared" si="255"/>
        <v>527679380.01</v>
      </c>
      <c r="AV807" s="12">
        <f t="shared" si="256"/>
        <v>525098385.28</v>
      </c>
      <c r="AW807" s="12">
        <f t="shared" si="257"/>
        <v>535862770.149999</v>
      </c>
      <c r="AX807" s="12">
        <f t="shared" si="258"/>
        <v>26052183.38</v>
      </c>
      <c r="AY807" s="21">
        <f t="shared" si="259"/>
        <v>5577512888.41</v>
      </c>
    </row>
    <row r="808" spans="1:51">
      <c r="A808" s="5" t="s">
        <v>1663</v>
      </c>
      <c r="B808" s="5" t="s">
        <v>1664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60"/>
        <v>6122165760.62</v>
      </c>
      <c r="AF808" s="9">
        <f t="shared" si="261"/>
        <v>5042458206.51</v>
      </c>
      <c r="AG808" s="9">
        <f t="shared" si="262"/>
        <v>1024339791.53</v>
      </c>
      <c r="AH808" s="9">
        <f t="shared" si="263"/>
        <v>1025382591.46</v>
      </c>
      <c r="AI808" s="9">
        <f t="shared" si="264"/>
        <v>902288473.67</v>
      </c>
      <c r="AJ808" s="12">
        <f t="shared" si="265"/>
        <v>1869077574.79</v>
      </c>
      <c r="AK808" s="16">
        <f t="shared" si="266"/>
        <v>0.305296793303538</v>
      </c>
      <c r="AL808" s="9">
        <f t="shared" si="267"/>
        <v>799152844.35</v>
      </c>
      <c r="AM808" s="16">
        <f t="shared" si="268"/>
        <v>0.00602807705034478</v>
      </c>
      <c r="AN808" s="16">
        <f t="shared" si="269"/>
        <v>0.0428008020863296</v>
      </c>
      <c r="AO808" s="16">
        <f t="shared" si="270"/>
        <v>0.0294805545336496</v>
      </c>
      <c r="AP808" s="16">
        <f t="shared" si="271"/>
        <v>0.0506019913137123</v>
      </c>
      <c r="AQ808" s="12">
        <f t="shared" si="272"/>
        <v>1069924730.44</v>
      </c>
      <c r="AR808" s="12">
        <f t="shared" si="273"/>
        <v>946677704.16</v>
      </c>
      <c r="AS808" s="12">
        <f>AR808-VLOOKUP(A808,[1]选股结果!$A$2:$BJ$3005,48,FALSE)*0.08</f>
        <v>361132323.368</v>
      </c>
      <c r="AT808" s="12">
        <f t="shared" si="254"/>
        <v>946830612.65</v>
      </c>
      <c r="AU808" s="12">
        <f t="shared" si="255"/>
        <v>1069771821.95</v>
      </c>
      <c r="AV808" s="12">
        <f t="shared" si="256"/>
        <v>1022928837.44</v>
      </c>
      <c r="AW808" s="12">
        <f t="shared" si="257"/>
        <v>1024339791.53</v>
      </c>
      <c r="AX808" s="12">
        <f t="shared" si="258"/>
        <v>2891355.68</v>
      </c>
      <c r="AY808" s="21">
        <f t="shared" si="259"/>
        <v>5042305298.02</v>
      </c>
    </row>
    <row r="809" spans="1:51">
      <c r="A809" s="5" t="s">
        <v>1665</v>
      </c>
      <c r="B809" s="5" t="s">
        <v>1666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60"/>
        <v>6111647624.71</v>
      </c>
      <c r="AF809" s="9">
        <f t="shared" si="261"/>
        <v>3694502412.22</v>
      </c>
      <c r="AG809" s="9">
        <f t="shared" si="262"/>
        <v>2432588639.01</v>
      </c>
      <c r="AH809" s="9">
        <f t="shared" si="263"/>
        <v>2429345000.48</v>
      </c>
      <c r="AI809" s="9">
        <f t="shared" si="264"/>
        <v>2057630771.41</v>
      </c>
      <c r="AJ809" s="12">
        <f t="shared" si="265"/>
        <v>3237231233.51</v>
      </c>
      <c r="AK809" s="16">
        <f t="shared" si="266"/>
        <v>0.529682244837145</v>
      </c>
      <c r="AL809" s="9">
        <f t="shared" si="267"/>
        <v>894053393.87</v>
      </c>
      <c r="AM809" s="16">
        <f t="shared" si="268"/>
        <v>0.00925248569655277</v>
      </c>
      <c r="AN809" s="16">
        <f t="shared" si="269"/>
        <v>0.07692813982912</v>
      </c>
      <c r="AO809" s="16">
        <f t="shared" si="270"/>
        <v>0.042192124974194</v>
      </c>
      <c r="AP809" s="16">
        <f t="shared" si="271"/>
        <v>0.0160756992374314</v>
      </c>
      <c r="AQ809" s="12">
        <f t="shared" si="272"/>
        <v>2343177839.64</v>
      </c>
      <c r="AR809" s="12">
        <f t="shared" si="273"/>
        <v>2034195614.28</v>
      </c>
      <c r="AS809" s="12">
        <f>AR809-VLOOKUP(A809,[1]选股结果!$A$2:$BJ$3005,48,FALSE)*0.08</f>
        <v>1286634984.6</v>
      </c>
      <c r="AT809" s="12">
        <f t="shared" si="254"/>
        <v>1971463610.57</v>
      </c>
      <c r="AU809" s="12">
        <f t="shared" si="255"/>
        <v>2405909843.35</v>
      </c>
      <c r="AV809" s="12">
        <f t="shared" si="256"/>
        <v>2318888746.19</v>
      </c>
      <c r="AW809" s="12">
        <f t="shared" si="257"/>
        <v>2432588639.01</v>
      </c>
      <c r="AX809" s="12">
        <f t="shared" si="258"/>
        <v>22365486.41</v>
      </c>
      <c r="AY809" s="21">
        <f t="shared" si="259"/>
        <v>3757234415.93</v>
      </c>
    </row>
    <row r="810" spans="1:51">
      <c r="A810" s="5" t="s">
        <v>1667</v>
      </c>
      <c r="B810" s="5" t="s">
        <v>1668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60"/>
        <v>6110467573.29</v>
      </c>
      <c r="AF810" s="9">
        <f t="shared" si="261"/>
        <v>6087652851.56</v>
      </c>
      <c r="AG810" s="9">
        <f t="shared" si="262"/>
        <v>-36748488.7700005</v>
      </c>
      <c r="AH810" s="9">
        <f t="shared" si="263"/>
        <v>-148612007.500001</v>
      </c>
      <c r="AI810" s="9">
        <f t="shared" si="264"/>
        <v>-173377385.300001</v>
      </c>
      <c r="AJ810" s="12">
        <f t="shared" si="265"/>
        <v>1734850132.9</v>
      </c>
      <c r="AK810" s="16">
        <f t="shared" si="266"/>
        <v>0.283914465152119</v>
      </c>
      <c r="AL810" s="9">
        <f t="shared" si="267"/>
        <v>1655202624.07</v>
      </c>
      <c r="AM810" s="16">
        <f t="shared" si="268"/>
        <v>0.0026049283903539</v>
      </c>
      <c r="AN810" s="16">
        <f t="shared" si="269"/>
        <v>0.150085755086696</v>
      </c>
      <c r="AO810" s="16">
        <f t="shared" si="270"/>
        <v>0.081009153669967</v>
      </c>
      <c r="AP810" s="16">
        <f t="shared" si="271"/>
        <v>0.0153764531835019</v>
      </c>
      <c r="AQ810" s="12">
        <f t="shared" si="272"/>
        <v>79647508.8299997</v>
      </c>
      <c r="AR810" s="12">
        <f t="shared" si="273"/>
        <v>-135180684.8</v>
      </c>
      <c r="AS810" s="12">
        <f>AR810-VLOOKUP(A810,[1]选股结果!$A$2:$BJ$3005,48,FALSE)*0.08</f>
        <v>-388522271.8824</v>
      </c>
      <c r="AT810" s="12">
        <f t="shared" si="254"/>
        <v>54882131.0299997</v>
      </c>
      <c r="AU810" s="12">
        <f t="shared" si="255"/>
        <v>-110415307</v>
      </c>
      <c r="AV810" s="12">
        <f t="shared" si="256"/>
        <v>78621309.4499997</v>
      </c>
      <c r="AW810" s="12">
        <f t="shared" si="257"/>
        <v>-36748488.7700005</v>
      </c>
      <c r="AX810" s="12">
        <f t="shared" si="258"/>
        <v>-3607729.62</v>
      </c>
      <c r="AY810" s="21">
        <f t="shared" si="259"/>
        <v>5897590035.73</v>
      </c>
    </row>
    <row r="811" spans="1:51">
      <c r="A811" s="5" t="s">
        <v>1669</v>
      </c>
      <c r="B811" s="5" t="s">
        <v>1670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60"/>
        <v>6105215984.83</v>
      </c>
      <c r="AF811" s="9">
        <f t="shared" si="261"/>
        <v>6024964852.05</v>
      </c>
      <c r="AG811" s="9">
        <f t="shared" si="262"/>
        <v>39630265.1600007</v>
      </c>
      <c r="AH811" s="9">
        <f t="shared" si="263"/>
        <v>16221447.1300007</v>
      </c>
      <c r="AI811" s="9">
        <f t="shared" si="264"/>
        <v>-10349171.0399993</v>
      </c>
      <c r="AJ811" s="12">
        <f t="shared" si="265"/>
        <v>2389925504.81</v>
      </c>
      <c r="AK811" s="16">
        <f t="shared" si="266"/>
        <v>0.39145634007845</v>
      </c>
      <c r="AL811" s="9">
        <f t="shared" si="267"/>
        <v>2290522693.36</v>
      </c>
      <c r="AM811" s="16">
        <f t="shared" si="268"/>
        <v>0.0106963218356669</v>
      </c>
      <c r="AN811" s="16">
        <f t="shared" si="269"/>
        <v>0.244492809310753</v>
      </c>
      <c r="AO811" s="16">
        <f t="shared" si="270"/>
        <v>0.103204147228469</v>
      </c>
      <c r="AP811" s="16">
        <f t="shared" si="271"/>
        <v>0.00557063574892462</v>
      </c>
      <c r="AQ811" s="12">
        <f t="shared" si="272"/>
        <v>99402811.4499998</v>
      </c>
      <c r="AR811" s="12">
        <f t="shared" si="273"/>
        <v>-14763872.3400002</v>
      </c>
      <c r="AS811" s="12">
        <f>AR811-VLOOKUP(A811,[1]选股结果!$A$2:$BJ$3005,48,FALSE)*0.08</f>
        <v>-343258337.9736</v>
      </c>
      <c r="AT811" s="12">
        <f t="shared" si="254"/>
        <v>72832193.2799998</v>
      </c>
      <c r="AU811" s="12">
        <f t="shared" si="255"/>
        <v>11806745.8299998</v>
      </c>
      <c r="AV811" s="12">
        <f t="shared" si="256"/>
        <v>37843087.6099998</v>
      </c>
      <c r="AW811" s="12">
        <f t="shared" si="257"/>
        <v>39630265.1600007</v>
      </c>
      <c r="AX811" s="12">
        <f t="shared" si="258"/>
        <v>0</v>
      </c>
      <c r="AY811" s="21">
        <f t="shared" si="259"/>
        <v>5937368786.43</v>
      </c>
    </row>
    <row r="812" spans="1:51">
      <c r="A812" s="5" t="s">
        <v>1671</v>
      </c>
      <c r="B812" s="5" t="s">
        <v>1672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60"/>
        <v>6097931826.59</v>
      </c>
      <c r="AF812" s="9">
        <f t="shared" si="261"/>
        <v>8996186943.16</v>
      </c>
      <c r="AG812" s="9">
        <f t="shared" si="262"/>
        <v>-2738207948.51</v>
      </c>
      <c r="AH812" s="9">
        <f t="shared" si="263"/>
        <v>-2738259644.99</v>
      </c>
      <c r="AI812" s="9">
        <f t="shared" si="264"/>
        <v>-2754876728.59</v>
      </c>
      <c r="AJ812" s="12">
        <f t="shared" si="265"/>
        <v>-51039191.4399996</v>
      </c>
      <c r="AK812" s="16">
        <f t="shared" si="266"/>
        <v>-0.00836991834140281</v>
      </c>
      <c r="AL812" s="9">
        <f t="shared" si="267"/>
        <v>2510232092.68</v>
      </c>
      <c r="AM812" s="16">
        <f t="shared" si="268"/>
        <v>0.00665137309720978</v>
      </c>
      <c r="AN812" s="16">
        <f t="shared" si="269"/>
        <v>0.16759764264723</v>
      </c>
      <c r="AO812" s="16">
        <f t="shared" si="270"/>
        <v>0.102936677934462</v>
      </c>
      <c r="AP812" s="16">
        <f t="shared" si="271"/>
        <v>0.106870825552412</v>
      </c>
      <c r="AQ812" s="12">
        <f t="shared" si="272"/>
        <v>-2561271284.12</v>
      </c>
      <c r="AR812" s="12">
        <f t="shared" si="273"/>
        <v>-3083153821.02</v>
      </c>
      <c r="AS812" s="12">
        <f>AR812-VLOOKUP(A812,[1]选股结果!$A$2:$BJ$3005,48,FALSE)*0.08</f>
        <v>-4180880428.732</v>
      </c>
      <c r="AT812" s="12">
        <f t="shared" si="254"/>
        <v>-2577888367.72</v>
      </c>
      <c r="AU812" s="12">
        <f t="shared" si="255"/>
        <v>-3066536737.42</v>
      </c>
      <c r="AV812" s="12">
        <f t="shared" si="256"/>
        <v>-2867172344.3</v>
      </c>
      <c r="AW812" s="12">
        <f t="shared" si="257"/>
        <v>-2738207948.51</v>
      </c>
      <c r="AX812" s="12">
        <f t="shared" si="258"/>
        <v>27262631.01</v>
      </c>
      <c r="AY812" s="21">
        <f t="shared" si="259"/>
        <v>8490921489.86</v>
      </c>
    </row>
    <row r="813" spans="1:51">
      <c r="A813" s="5" t="s">
        <v>1673</v>
      </c>
      <c r="B813" s="5" t="s">
        <v>1674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60"/>
        <v>6096402911.17</v>
      </c>
      <c r="AF813" s="9">
        <f t="shared" si="261"/>
        <v>5619807056.3</v>
      </c>
      <c r="AG813" s="9">
        <f t="shared" si="262"/>
        <v>574981046.23</v>
      </c>
      <c r="AH813" s="9">
        <f t="shared" si="263"/>
        <v>590766787.62</v>
      </c>
      <c r="AI813" s="9">
        <f t="shared" si="264"/>
        <v>459574180.25</v>
      </c>
      <c r="AJ813" s="12">
        <f t="shared" si="265"/>
        <v>1340104482.8</v>
      </c>
      <c r="AK813" s="16">
        <f t="shared" si="266"/>
        <v>0.219818883746122</v>
      </c>
      <c r="AL813" s="9">
        <f t="shared" si="267"/>
        <v>849485685.32</v>
      </c>
      <c r="AM813" s="16">
        <f t="shared" si="268"/>
        <v>0.0071263416875546</v>
      </c>
      <c r="AN813" s="16">
        <f t="shared" si="269"/>
        <v>0.0909177767818542</v>
      </c>
      <c r="AO813" s="16">
        <f t="shared" si="270"/>
        <v>0.0337723617582366</v>
      </c>
      <c r="AP813" s="16">
        <f t="shared" si="271"/>
        <v>0.00998984786888239</v>
      </c>
      <c r="AQ813" s="12">
        <f t="shared" si="272"/>
        <v>490618797.48</v>
      </c>
      <c r="AR813" s="12">
        <f t="shared" si="273"/>
        <v>360426073.61</v>
      </c>
      <c r="AS813" s="12">
        <f>AR813-VLOOKUP(A813,[1]选股结果!$A$2:$BJ$3005,48,FALSE)*0.08</f>
        <v>-29429450.8756</v>
      </c>
      <c r="AT813" s="12">
        <f t="shared" si="254"/>
        <v>359426190.11</v>
      </c>
      <c r="AU813" s="12">
        <f t="shared" si="255"/>
        <v>491618680.98</v>
      </c>
      <c r="AV813" s="12">
        <f t="shared" si="256"/>
        <v>469894098.62</v>
      </c>
      <c r="AW813" s="12">
        <f t="shared" si="257"/>
        <v>574981046.23</v>
      </c>
      <c r="AX813" s="12">
        <f t="shared" si="258"/>
        <v>96370007.63</v>
      </c>
      <c r="AY813" s="21">
        <f t="shared" si="259"/>
        <v>5620806939.8</v>
      </c>
    </row>
    <row r="814" spans="1:51">
      <c r="A814" s="5" t="s">
        <v>1675</v>
      </c>
      <c r="B814" s="5" t="s">
        <v>1676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60"/>
        <v>6069759294.71</v>
      </c>
      <c r="AF814" s="9">
        <f t="shared" si="261"/>
        <v>5896863651.66</v>
      </c>
      <c r="AG814" s="9">
        <f t="shared" si="262"/>
        <v>646230256.48</v>
      </c>
      <c r="AH814" s="9">
        <f t="shared" si="263"/>
        <v>643727783.79</v>
      </c>
      <c r="AI814" s="9">
        <f t="shared" si="264"/>
        <v>420129223.77</v>
      </c>
      <c r="AJ814" s="12">
        <f t="shared" si="265"/>
        <v>865954399.38</v>
      </c>
      <c r="AK814" s="16">
        <f t="shared" si="266"/>
        <v>0.142667008251004</v>
      </c>
      <c r="AL814" s="9">
        <f t="shared" si="267"/>
        <v>670285656.56</v>
      </c>
      <c r="AM814" s="16">
        <f t="shared" si="268"/>
        <v>0.00651746274098173</v>
      </c>
      <c r="AN814" s="16">
        <f t="shared" si="269"/>
        <v>0.0477805057266042</v>
      </c>
      <c r="AO814" s="16">
        <f t="shared" si="270"/>
        <v>0.0554755148187615</v>
      </c>
      <c r="AP814" s="16">
        <f t="shared" si="271"/>
        <v>0</v>
      </c>
      <c r="AQ814" s="12">
        <f t="shared" si="272"/>
        <v>195668742.82</v>
      </c>
      <c r="AR814" s="12">
        <f t="shared" si="273"/>
        <v>-54689953.04</v>
      </c>
      <c r="AS814" s="12">
        <f>AR814-VLOOKUP(A814,[1]选股结果!$A$2:$BJ$3005,48,FALSE)*0.08</f>
        <v>-324946300.7896</v>
      </c>
      <c r="AT814" s="12">
        <f t="shared" si="254"/>
        <v>-27929817.2</v>
      </c>
      <c r="AU814" s="12">
        <f t="shared" si="255"/>
        <v>168908606.98</v>
      </c>
      <c r="AV814" s="12">
        <f t="shared" si="256"/>
        <v>199307460.18</v>
      </c>
      <c r="AW814" s="12">
        <f t="shared" si="257"/>
        <v>646230256.48</v>
      </c>
      <c r="AX814" s="12">
        <f t="shared" si="258"/>
        <v>456774460.35</v>
      </c>
      <c r="AY814" s="21">
        <f t="shared" si="259"/>
        <v>5870103515.82</v>
      </c>
    </row>
    <row r="815" spans="1:51">
      <c r="A815" s="5" t="s">
        <v>1677</v>
      </c>
      <c r="B815" s="5" t="s">
        <v>1678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60"/>
        <v>6057234067.18</v>
      </c>
      <c r="AF815" s="9">
        <f t="shared" si="261"/>
        <v>5767608251.78</v>
      </c>
      <c r="AG815" s="9">
        <f t="shared" si="262"/>
        <v>263778316.090002</v>
      </c>
      <c r="AH815" s="9">
        <f t="shared" si="263"/>
        <v>324532933.760002</v>
      </c>
      <c r="AI815" s="9">
        <f t="shared" si="264"/>
        <v>272144974.020002</v>
      </c>
      <c r="AJ815" s="12">
        <f t="shared" si="265"/>
        <v>1237903387.57</v>
      </c>
      <c r="AK815" s="16">
        <f t="shared" si="266"/>
        <v>0.204367764864388</v>
      </c>
      <c r="AL815" s="9">
        <f t="shared" si="267"/>
        <v>863712272.62</v>
      </c>
      <c r="AM815" s="16">
        <f t="shared" si="268"/>
        <v>0.00560286506573785</v>
      </c>
      <c r="AN815" s="16">
        <f t="shared" si="269"/>
        <v>0.00782504286020874</v>
      </c>
      <c r="AO815" s="16">
        <f t="shared" si="270"/>
        <v>0.112832595121784</v>
      </c>
      <c r="AP815" s="16">
        <f t="shared" si="271"/>
        <v>0.0273065347212188</v>
      </c>
      <c r="AQ815" s="12">
        <f t="shared" si="272"/>
        <v>374191114.950001</v>
      </c>
      <c r="AR815" s="12">
        <f t="shared" si="273"/>
        <v>303717075.810001</v>
      </c>
      <c r="AS815" s="12">
        <f>AR815-VLOOKUP(A815,[1]选股结果!$A$2:$BJ$3005,48,FALSE)*0.08</f>
        <v>50542013.587601</v>
      </c>
      <c r="AT815" s="12">
        <f t="shared" si="254"/>
        <v>321803155.210001</v>
      </c>
      <c r="AU815" s="12">
        <f t="shared" si="255"/>
        <v>356105035.550001</v>
      </c>
      <c r="AV815" s="12">
        <f t="shared" si="256"/>
        <v>218464337.060001</v>
      </c>
      <c r="AW815" s="12">
        <f t="shared" si="257"/>
        <v>263778316.090002</v>
      </c>
      <c r="AX815" s="12">
        <f t="shared" si="258"/>
        <v>24056551.01</v>
      </c>
      <c r="AY815" s="21">
        <f t="shared" si="259"/>
        <v>5749522172.38</v>
      </c>
    </row>
    <row r="816" spans="1:51">
      <c r="A816" s="5" t="s">
        <v>1679</v>
      </c>
      <c r="B816" s="5" t="s">
        <v>1680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60"/>
        <v>6027708151.79</v>
      </c>
      <c r="AF816" s="9">
        <f t="shared" si="261"/>
        <v>5682670670.77</v>
      </c>
      <c r="AG816" s="9">
        <f t="shared" si="262"/>
        <v>456168216.779999</v>
      </c>
      <c r="AH816" s="9">
        <f t="shared" si="263"/>
        <v>453027661.959999</v>
      </c>
      <c r="AI816" s="9">
        <f t="shared" si="264"/>
        <v>365541261.719999</v>
      </c>
      <c r="AJ816" s="12">
        <f t="shared" si="265"/>
        <v>2565949119.02</v>
      </c>
      <c r="AK816" s="16">
        <f t="shared" si="266"/>
        <v>0.425692328560733</v>
      </c>
      <c r="AL816" s="9">
        <f t="shared" si="267"/>
        <v>2194821837.93</v>
      </c>
      <c r="AM816" s="16">
        <f t="shared" si="268"/>
        <v>0.00766711416448984</v>
      </c>
      <c r="AN816" s="16">
        <f t="shared" si="269"/>
        <v>0.297804807314191</v>
      </c>
      <c r="AO816" s="16">
        <f t="shared" si="270"/>
        <v>0.0466964485210541</v>
      </c>
      <c r="AP816" s="16">
        <f t="shared" si="271"/>
        <v>0.0119887290260628</v>
      </c>
      <c r="AQ816" s="12">
        <f t="shared" si="272"/>
        <v>371127281.09</v>
      </c>
      <c r="AR816" s="12">
        <f t="shared" si="273"/>
        <v>257761957.18</v>
      </c>
      <c r="AS816" s="12">
        <f>AR816-VLOOKUP(A816,[1]选股结果!$A$2:$BJ$3005,48,FALSE)*0.08</f>
        <v>-119229345.4024</v>
      </c>
      <c r="AT816" s="12">
        <f t="shared" si="254"/>
        <v>283640880.85</v>
      </c>
      <c r="AU816" s="12">
        <f t="shared" si="255"/>
        <v>345248357.42</v>
      </c>
      <c r="AV816" s="12">
        <f t="shared" si="256"/>
        <v>329106187.25</v>
      </c>
      <c r="AW816" s="12">
        <f t="shared" si="257"/>
        <v>456168216.779999</v>
      </c>
      <c r="AX816" s="12">
        <f t="shared" si="258"/>
        <v>134134007.86</v>
      </c>
      <c r="AY816" s="21">
        <f t="shared" si="259"/>
        <v>5656791747.1</v>
      </c>
    </row>
    <row r="817" spans="1:51">
      <c r="A817" s="5" t="s">
        <v>1681</v>
      </c>
      <c r="B817" s="5" t="s">
        <v>1682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60"/>
        <v>6015494554.09</v>
      </c>
      <c r="AF817" s="9">
        <f t="shared" si="261"/>
        <v>5091643031.22</v>
      </c>
      <c r="AG817" s="9">
        <f t="shared" si="262"/>
        <v>915186109.259999</v>
      </c>
      <c r="AH817" s="9">
        <f t="shared" si="263"/>
        <v>917024387.649999</v>
      </c>
      <c r="AI817" s="9">
        <f t="shared" si="264"/>
        <v>699732051.999999</v>
      </c>
      <c r="AJ817" s="12">
        <f t="shared" si="265"/>
        <v>1657683785.07</v>
      </c>
      <c r="AK817" s="16">
        <f t="shared" si="266"/>
        <v>0.275568994396799</v>
      </c>
      <c r="AL817" s="9">
        <f t="shared" si="267"/>
        <v>657782427.67</v>
      </c>
      <c r="AM817" s="16">
        <f t="shared" si="268"/>
        <v>0.0642852208663498</v>
      </c>
      <c r="AN817" s="16">
        <f t="shared" si="269"/>
        <v>0.0307528688101331</v>
      </c>
      <c r="AO817" s="16">
        <f t="shared" si="270"/>
        <v>0.0146155223630321</v>
      </c>
      <c r="AP817" s="16">
        <f t="shared" si="271"/>
        <v>0</v>
      </c>
      <c r="AQ817" s="12">
        <f t="shared" si="272"/>
        <v>999901357.4</v>
      </c>
      <c r="AR817" s="12">
        <f t="shared" si="273"/>
        <v>708397465.61</v>
      </c>
      <c r="AS817" s="12">
        <f>AR817-VLOOKUP(A817,[1]选股结果!$A$2:$BJ$3005,48,FALSE)*0.08</f>
        <v>230556995.3972</v>
      </c>
      <c r="AT817" s="12">
        <f t="shared" si="254"/>
        <v>782609021.75</v>
      </c>
      <c r="AU817" s="12">
        <f t="shared" si="255"/>
        <v>925689801.26</v>
      </c>
      <c r="AV817" s="12">
        <f t="shared" si="256"/>
        <v>874585895.78</v>
      </c>
      <c r="AW817" s="12">
        <f t="shared" si="257"/>
        <v>915186109.259999</v>
      </c>
      <c r="AX817" s="12">
        <f t="shared" si="258"/>
        <v>-2896073.8</v>
      </c>
      <c r="AY817" s="21">
        <f t="shared" si="259"/>
        <v>5017431475.08</v>
      </c>
    </row>
    <row r="818" spans="1:51">
      <c r="A818" s="5" t="s">
        <v>1683</v>
      </c>
      <c r="B818" s="5" t="s">
        <v>1684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60"/>
        <v>6011794408.93</v>
      </c>
      <c r="AF818" s="9">
        <f t="shared" si="261"/>
        <v>5392924869.4</v>
      </c>
      <c r="AG818" s="9">
        <f t="shared" si="262"/>
        <v>571644306.57</v>
      </c>
      <c r="AH818" s="9">
        <f t="shared" si="263"/>
        <v>573034808.84</v>
      </c>
      <c r="AI818" s="9">
        <f t="shared" si="264"/>
        <v>466479627.37</v>
      </c>
      <c r="AJ818" s="12">
        <f t="shared" si="265"/>
        <v>1260474814.41</v>
      </c>
      <c r="AK818" s="16">
        <f t="shared" si="266"/>
        <v>0.209666986039588</v>
      </c>
      <c r="AL818" s="9">
        <f t="shared" si="267"/>
        <v>663168197.31</v>
      </c>
      <c r="AM818" s="16">
        <f t="shared" si="268"/>
        <v>0.0422742919339508</v>
      </c>
      <c r="AN818" s="16">
        <f t="shared" si="269"/>
        <v>0.00333340177272741</v>
      </c>
      <c r="AO818" s="16">
        <f t="shared" si="270"/>
        <v>0.0389120371885165</v>
      </c>
      <c r="AP818" s="16">
        <f t="shared" si="271"/>
        <v>0.0261242369244548</v>
      </c>
      <c r="AQ818" s="12">
        <f t="shared" si="272"/>
        <v>597306617.1</v>
      </c>
      <c r="AR818" s="12">
        <f t="shared" si="273"/>
        <v>514314947.87</v>
      </c>
      <c r="AS818" s="12">
        <f>AR818-VLOOKUP(A818,[1]选股结果!$A$2:$BJ$3005,48,FALSE)*0.08</f>
        <v>-440336413.4932</v>
      </c>
      <c r="AT818" s="12">
        <f t="shared" si="254"/>
        <v>490751435.63</v>
      </c>
      <c r="AU818" s="12">
        <f t="shared" si="255"/>
        <v>620870129.34</v>
      </c>
      <c r="AV818" s="12">
        <f t="shared" si="256"/>
        <v>561964199.35</v>
      </c>
      <c r="AW818" s="12">
        <f t="shared" si="257"/>
        <v>571644306.57</v>
      </c>
      <c r="AX818" s="12">
        <f t="shared" si="258"/>
        <v>-18247676.25</v>
      </c>
      <c r="AY818" s="21">
        <f t="shared" si="259"/>
        <v>5416488381.64</v>
      </c>
    </row>
    <row r="819" spans="1:51">
      <c r="A819" s="5" t="s">
        <v>1685</v>
      </c>
      <c r="B819" s="5" t="s">
        <v>1686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60"/>
        <v>6010643468.64</v>
      </c>
      <c r="AF819" s="9">
        <f t="shared" si="261"/>
        <v>6009822369.61</v>
      </c>
      <c r="AG819" s="9">
        <f t="shared" si="262"/>
        <v>97355212.0200007</v>
      </c>
      <c r="AH819" s="9">
        <f t="shared" si="263"/>
        <v>93705041.4500007</v>
      </c>
      <c r="AI819" s="9">
        <f t="shared" si="264"/>
        <v>-977416.209999293</v>
      </c>
      <c r="AJ819" s="12">
        <f t="shared" si="265"/>
        <v>376071690.22</v>
      </c>
      <c r="AK819" s="16">
        <f t="shared" si="266"/>
        <v>0.0625676256098238</v>
      </c>
      <c r="AL819" s="9">
        <f t="shared" si="267"/>
        <v>350115301.55</v>
      </c>
      <c r="AM819" s="16">
        <f t="shared" si="268"/>
        <v>0.00400207155947695</v>
      </c>
      <c r="AN819" s="16">
        <f t="shared" si="269"/>
        <v>0</v>
      </c>
      <c r="AO819" s="16">
        <f t="shared" si="270"/>
        <v>0.0535019469009967</v>
      </c>
      <c r="AP819" s="16">
        <f t="shared" si="271"/>
        <v>0.000137918345069895</v>
      </c>
      <c r="AQ819" s="12">
        <f t="shared" si="272"/>
        <v>25956388.6700003</v>
      </c>
      <c r="AR819" s="12">
        <f t="shared" si="273"/>
        <v>-97511529.1999997</v>
      </c>
      <c r="AS819" s="12">
        <f>AR819-VLOOKUP(A819,[1]选股结果!$A$2:$BJ$3005,48,FALSE)*0.08</f>
        <v>-542081119.8544</v>
      </c>
      <c r="AT819" s="12">
        <f t="shared" si="254"/>
        <v>-68726068.9899997</v>
      </c>
      <c r="AU819" s="12">
        <f t="shared" si="255"/>
        <v>-2829071.53999975</v>
      </c>
      <c r="AV819" s="12">
        <f t="shared" si="256"/>
        <v>-2305799.42999969</v>
      </c>
      <c r="AW819" s="12">
        <f t="shared" si="257"/>
        <v>97355212.0200007</v>
      </c>
      <c r="AX819" s="12">
        <f t="shared" si="258"/>
        <v>11570959.5</v>
      </c>
      <c r="AY819" s="21">
        <f t="shared" si="259"/>
        <v>5981036909.4</v>
      </c>
    </row>
    <row r="820" spans="1:51">
      <c r="A820" s="5" t="s">
        <v>1687</v>
      </c>
      <c r="B820" s="5" t="s">
        <v>1688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60"/>
        <v>6002899698.97</v>
      </c>
      <c r="AF820" s="9">
        <f t="shared" si="261"/>
        <v>5155981395.02</v>
      </c>
      <c r="AG820" s="9">
        <f t="shared" si="262"/>
        <v>815096708.470001</v>
      </c>
      <c r="AH820" s="9">
        <f t="shared" si="263"/>
        <v>836545366.040001</v>
      </c>
      <c r="AI820" s="9">
        <f t="shared" si="264"/>
        <v>652702375.430001</v>
      </c>
      <c r="AJ820" s="12">
        <f t="shared" si="265"/>
        <v>1119961442.65</v>
      </c>
      <c r="AK820" s="16">
        <f t="shared" si="266"/>
        <v>0.186570074266303</v>
      </c>
      <c r="AL820" s="9">
        <f t="shared" si="267"/>
        <v>254154733.81</v>
      </c>
      <c r="AM820" s="16">
        <f t="shared" si="268"/>
        <v>0.0015536366485684</v>
      </c>
      <c r="AN820" s="16">
        <f t="shared" si="269"/>
        <v>0.00298658949325377</v>
      </c>
      <c r="AO820" s="16">
        <f t="shared" si="270"/>
        <v>0.0386687170818178</v>
      </c>
      <c r="AP820" s="16">
        <f t="shared" si="271"/>
        <v>0.000335820000515067</v>
      </c>
      <c r="AQ820" s="12">
        <f t="shared" si="272"/>
        <v>865806708.840001</v>
      </c>
      <c r="AR820" s="12">
        <f t="shared" si="273"/>
        <v>670315425.580001</v>
      </c>
      <c r="AS820" s="12">
        <f>AR820-VLOOKUP(A820,[1]选股结果!$A$2:$BJ$3005,48,FALSE)*0.08</f>
        <v>369355045.914401</v>
      </c>
      <c r="AT820" s="12">
        <f t="shared" si="254"/>
        <v>681963718.230001</v>
      </c>
      <c r="AU820" s="12">
        <f t="shared" si="255"/>
        <v>854158416.190001</v>
      </c>
      <c r="AV820" s="12">
        <f t="shared" si="256"/>
        <v>821928693.14</v>
      </c>
      <c r="AW820" s="12">
        <f t="shared" si="257"/>
        <v>815096708.470001</v>
      </c>
      <c r="AX820" s="12">
        <f t="shared" si="258"/>
        <v>-18593424.54</v>
      </c>
      <c r="AY820" s="21">
        <f t="shared" si="259"/>
        <v>5144333102.37</v>
      </c>
    </row>
    <row r="821" spans="1:51">
      <c r="A821" s="5" t="s">
        <v>1689</v>
      </c>
      <c r="B821" s="5" t="s">
        <v>1690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60"/>
        <v>6002082033.11</v>
      </c>
      <c r="AF821" s="9">
        <f t="shared" si="261"/>
        <v>5657849368.7</v>
      </c>
      <c r="AG821" s="9">
        <f t="shared" si="262"/>
        <v>349626844.489999</v>
      </c>
      <c r="AH821" s="9">
        <f t="shared" si="263"/>
        <v>359210290.999999</v>
      </c>
      <c r="AI821" s="9">
        <f t="shared" si="264"/>
        <v>213757455.359999</v>
      </c>
      <c r="AJ821" s="12">
        <f t="shared" si="265"/>
        <v>1640752827.19</v>
      </c>
      <c r="AK821" s="16">
        <f t="shared" si="266"/>
        <v>0.273363945733984</v>
      </c>
      <c r="AL821" s="9">
        <f t="shared" si="267"/>
        <v>1034606336.59</v>
      </c>
      <c r="AM821" s="16">
        <f t="shared" si="268"/>
        <v>0.101313681934953</v>
      </c>
      <c r="AN821" s="16">
        <f t="shared" si="269"/>
        <v>0.0290413761138952</v>
      </c>
      <c r="AO821" s="16">
        <f t="shared" si="270"/>
        <v>0.0401968636964776</v>
      </c>
      <c r="AP821" s="16">
        <f t="shared" si="271"/>
        <v>0</v>
      </c>
      <c r="AQ821" s="12">
        <f t="shared" si="272"/>
        <v>606146490.6</v>
      </c>
      <c r="AR821" s="12">
        <f t="shared" si="273"/>
        <v>187840117.4</v>
      </c>
      <c r="AS821" s="12">
        <f>AR821-VLOOKUP(A821,[1]选股结果!$A$2:$BJ$3005,48,FALSE)*0.08</f>
        <v>-465993372.6024</v>
      </c>
      <c r="AT821" s="12">
        <f t="shared" si="254"/>
        <v>460693654.96</v>
      </c>
      <c r="AU821" s="12">
        <f t="shared" si="255"/>
        <v>333292953.04</v>
      </c>
      <c r="AV821" s="12">
        <f t="shared" si="256"/>
        <v>262033982.59</v>
      </c>
      <c r="AW821" s="12">
        <f t="shared" si="257"/>
        <v>349626844.489999</v>
      </c>
      <c r="AX821" s="12">
        <f t="shared" si="258"/>
        <v>3506670.51</v>
      </c>
      <c r="AY821" s="21">
        <f t="shared" si="259"/>
        <v>5384995831.14</v>
      </c>
    </row>
    <row r="822" spans="1:51">
      <c r="A822" s="5" t="s">
        <v>1691</v>
      </c>
      <c r="B822" s="5" t="s">
        <v>1692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60"/>
        <v>5994561106.61</v>
      </c>
      <c r="AF822" s="9">
        <f t="shared" si="261"/>
        <v>4297073274.96</v>
      </c>
      <c r="AG822" s="9">
        <f t="shared" si="262"/>
        <v>4709488863.64</v>
      </c>
      <c r="AH822" s="9">
        <f t="shared" si="263"/>
        <v>4826758595.13</v>
      </c>
      <c r="AI822" s="9">
        <f t="shared" si="264"/>
        <v>4468798498.23</v>
      </c>
      <c r="AJ822" s="12">
        <f t="shared" si="265"/>
        <v>2796973363.73</v>
      </c>
      <c r="AK822" s="16">
        <f t="shared" si="266"/>
        <v>0.466585178462168</v>
      </c>
      <c r="AL822" s="9">
        <f t="shared" si="267"/>
        <v>385208391.68</v>
      </c>
      <c r="AM822" s="16">
        <f t="shared" si="268"/>
        <v>0.00517049431455841</v>
      </c>
      <c r="AN822" s="16">
        <f t="shared" si="269"/>
        <v>0.00805618559409606</v>
      </c>
      <c r="AO822" s="16">
        <f t="shared" si="270"/>
        <v>0.0512823930030546</v>
      </c>
      <c r="AP822" s="16">
        <f t="shared" si="271"/>
        <v>0.019333850513627</v>
      </c>
      <c r="AQ822" s="12">
        <f t="shared" si="272"/>
        <v>2411764972.05</v>
      </c>
      <c r="AR822" s="12">
        <f t="shared" si="273"/>
        <v>1456920870.9</v>
      </c>
      <c r="AS822" s="12">
        <f>AR822-VLOOKUP(A822,[1]选股结果!$A$2:$BJ$3005,48,FALSE)*0.08</f>
        <v>-3150418237.4848</v>
      </c>
      <c r="AT822" s="12">
        <f t="shared" si="254"/>
        <v>2053804875.15</v>
      </c>
      <c r="AU822" s="12">
        <f t="shared" si="255"/>
        <v>1814880967.8</v>
      </c>
      <c r="AV822" s="12">
        <f t="shared" si="256"/>
        <v>1525808499.37</v>
      </c>
      <c r="AW822" s="12">
        <f t="shared" si="257"/>
        <v>4709488863.64</v>
      </c>
      <c r="AX822" s="12">
        <f t="shared" si="258"/>
        <v>22378617.1099997</v>
      </c>
      <c r="AY822" s="21">
        <f t="shared" si="259"/>
        <v>3700189270.71</v>
      </c>
    </row>
    <row r="823" spans="1:51">
      <c r="A823" s="5" t="s">
        <v>1693</v>
      </c>
      <c r="B823" s="5" t="s">
        <v>1694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60"/>
        <v>5985970554.21</v>
      </c>
      <c r="AF823" s="9">
        <f t="shared" si="261"/>
        <v>6148021668.81</v>
      </c>
      <c r="AG823" s="9">
        <f t="shared" si="262"/>
        <v>515349037.29</v>
      </c>
      <c r="AH823" s="9">
        <f t="shared" si="263"/>
        <v>523404882.33</v>
      </c>
      <c r="AI823" s="9">
        <f t="shared" si="264"/>
        <v>173937953.13</v>
      </c>
      <c r="AJ823" s="12">
        <f t="shared" si="265"/>
        <v>1313595174.51</v>
      </c>
      <c r="AK823" s="16">
        <f t="shared" si="266"/>
        <v>0.219445645883796</v>
      </c>
      <c r="AL823" s="9">
        <f t="shared" si="267"/>
        <v>1005573057.4</v>
      </c>
      <c r="AM823" s="16">
        <f t="shared" si="268"/>
        <v>0.0459095640049082</v>
      </c>
      <c r="AN823" s="16">
        <f t="shared" si="269"/>
        <v>0.0685935336135627</v>
      </c>
      <c r="AO823" s="16">
        <f t="shared" si="270"/>
        <v>0.0571186001925002</v>
      </c>
      <c r="AP823" s="16">
        <f t="shared" si="271"/>
        <v>0</v>
      </c>
      <c r="AQ823" s="12">
        <f t="shared" si="272"/>
        <v>308022117.11</v>
      </c>
      <c r="AR823" s="12">
        <f t="shared" si="273"/>
        <v>-489768671.64</v>
      </c>
      <c r="AS823" s="12">
        <f>AR823-VLOOKUP(A823,[1]选股结果!$A$2:$BJ$3005,48,FALSE)*0.08</f>
        <v>-732060675.692</v>
      </c>
      <c r="AT823" s="12">
        <f t="shared" si="254"/>
        <v>-41444812.0899997</v>
      </c>
      <c r="AU823" s="12">
        <f t="shared" si="255"/>
        <v>-140301742.44</v>
      </c>
      <c r="AV823" s="12">
        <f t="shared" si="256"/>
        <v>-521358008.9</v>
      </c>
      <c r="AW823" s="12">
        <f t="shared" si="257"/>
        <v>515349037.29</v>
      </c>
      <c r="AX823" s="12">
        <f t="shared" si="258"/>
        <v>662353017.94</v>
      </c>
      <c r="AY823" s="21">
        <f t="shared" si="259"/>
        <v>5699697809.26</v>
      </c>
    </row>
    <row r="824" spans="1:51">
      <c r="A824" s="5" t="s">
        <v>1695</v>
      </c>
      <c r="B824" s="5" t="s">
        <v>1696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60"/>
        <v>5982292848.45</v>
      </c>
      <c r="AF824" s="9">
        <f t="shared" si="261"/>
        <v>88071463.92</v>
      </c>
      <c r="AG824" s="9">
        <f t="shared" si="262"/>
        <v>4125951375.57</v>
      </c>
      <c r="AH824" s="9">
        <f t="shared" si="263"/>
        <v>4108101183.09</v>
      </c>
      <c r="AI824" s="9">
        <f t="shared" si="264"/>
        <v>4041178633.69</v>
      </c>
      <c r="AJ824" s="12">
        <f t="shared" si="265"/>
        <v>5982292848.45</v>
      </c>
      <c r="AK824" s="16">
        <f t="shared" si="266"/>
        <v>1</v>
      </c>
      <c r="AL824" s="9">
        <f t="shared" si="267"/>
        <v>106462602.4</v>
      </c>
      <c r="AM824" s="16">
        <f t="shared" si="268"/>
        <v>0.0147220248408299</v>
      </c>
      <c r="AN824" s="16">
        <f t="shared" si="269"/>
        <v>0</v>
      </c>
      <c r="AO824" s="16">
        <f t="shared" si="270"/>
        <v>0</v>
      </c>
      <c r="AP824" s="16">
        <f t="shared" si="271"/>
        <v>0</v>
      </c>
      <c r="AQ824" s="12">
        <f t="shared" si="272"/>
        <v>5875830246.05</v>
      </c>
      <c r="AR824" s="12">
        <f t="shared" si="273"/>
        <v>5808907696.65</v>
      </c>
      <c r="AS824" s="12">
        <f>AR824-VLOOKUP(A824,[1]选股结果!$A$2:$BJ$3005,48,FALSE)*0.08</f>
        <v>3532344663.7196</v>
      </c>
      <c r="AT824" s="12">
        <f t="shared" si="254"/>
        <v>5808907696.65</v>
      </c>
      <c r="AU824" s="12">
        <f t="shared" si="255"/>
        <v>5875830246.05</v>
      </c>
      <c r="AV824" s="12">
        <f t="shared" si="256"/>
        <v>3060029184.82</v>
      </c>
      <c r="AW824" s="12">
        <f t="shared" si="257"/>
        <v>4125951375.57</v>
      </c>
      <c r="AX824" s="12">
        <f t="shared" si="258"/>
        <v>1064621644.69</v>
      </c>
      <c r="AY824" s="21">
        <f t="shared" si="259"/>
        <v>88071463.92</v>
      </c>
    </row>
    <row r="825" spans="1:51">
      <c r="A825" s="5" t="s">
        <v>1697</v>
      </c>
      <c r="B825" s="5" t="s">
        <v>1698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60"/>
        <v>5980221870.52</v>
      </c>
      <c r="AF825" s="9">
        <f t="shared" si="261"/>
        <v>5449714650.81</v>
      </c>
      <c r="AG825" s="9">
        <f t="shared" si="262"/>
        <v>567827391.850001</v>
      </c>
      <c r="AH825" s="9">
        <f t="shared" si="263"/>
        <v>585774392.070001</v>
      </c>
      <c r="AI825" s="9">
        <f t="shared" si="264"/>
        <v>416830521.570001</v>
      </c>
      <c r="AJ825" s="12">
        <f t="shared" si="265"/>
        <v>1280892064.73</v>
      </c>
      <c r="AK825" s="16">
        <f t="shared" si="266"/>
        <v>0.214188050621376</v>
      </c>
      <c r="AL825" s="9">
        <f t="shared" si="267"/>
        <v>535116774.19</v>
      </c>
      <c r="AM825" s="16">
        <f t="shared" si="268"/>
        <v>0.00301450315562163</v>
      </c>
      <c r="AN825" s="16">
        <f t="shared" si="269"/>
        <v>0.00546008004334474</v>
      </c>
      <c r="AO825" s="16">
        <f t="shared" si="270"/>
        <v>0.0810383110832408</v>
      </c>
      <c r="AP825" s="16">
        <f t="shared" si="271"/>
        <v>0.00296925544142997</v>
      </c>
      <c r="AQ825" s="12">
        <f t="shared" si="272"/>
        <v>745775290.54</v>
      </c>
      <c r="AR825" s="12">
        <f t="shared" si="273"/>
        <v>379510349.43</v>
      </c>
      <c r="AS825" s="12">
        <f>AR825-VLOOKUP(A825,[1]选股结果!$A$2:$BJ$3005,48,FALSE)*0.08</f>
        <v>-412435732.854</v>
      </c>
      <c r="AT825" s="12">
        <f t="shared" si="254"/>
        <v>576831420.04</v>
      </c>
      <c r="AU825" s="12">
        <f t="shared" si="255"/>
        <v>548454219.93</v>
      </c>
      <c r="AV825" s="12">
        <f t="shared" si="256"/>
        <v>573569287.120001</v>
      </c>
      <c r="AW825" s="12">
        <f t="shared" si="257"/>
        <v>567827391.850001</v>
      </c>
      <c r="AX825" s="12">
        <f t="shared" si="258"/>
        <v>19693940.99</v>
      </c>
      <c r="AY825" s="21">
        <f t="shared" si="259"/>
        <v>5252393580.2</v>
      </c>
    </row>
    <row r="826" spans="1:51">
      <c r="A826" s="5" t="s">
        <v>1699</v>
      </c>
      <c r="B826" s="5" t="s">
        <v>1700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60"/>
        <v>5965845116.76</v>
      </c>
      <c r="AF826" s="9">
        <f t="shared" si="261"/>
        <v>5022435345.48</v>
      </c>
      <c r="AG826" s="9">
        <f t="shared" si="262"/>
        <v>818781477.44</v>
      </c>
      <c r="AH826" s="9">
        <f t="shared" si="263"/>
        <v>810758366.29</v>
      </c>
      <c r="AI826" s="9">
        <f t="shared" si="264"/>
        <v>721587726.68</v>
      </c>
      <c r="AJ826" s="12">
        <f t="shared" si="265"/>
        <v>2191502713.53</v>
      </c>
      <c r="AK826" s="16">
        <f t="shared" si="266"/>
        <v>0.367341536804795</v>
      </c>
      <c r="AL826" s="9">
        <f t="shared" si="267"/>
        <v>1255681554.15</v>
      </c>
      <c r="AM826" s="16">
        <f t="shared" si="268"/>
        <v>0.00495872999231772</v>
      </c>
      <c r="AN826" s="16">
        <f t="shared" si="269"/>
        <v>0.124431725182493</v>
      </c>
      <c r="AO826" s="16">
        <f t="shared" si="270"/>
        <v>0.0411409930825185</v>
      </c>
      <c r="AP826" s="16">
        <f t="shared" si="271"/>
        <v>0.0378717948300851</v>
      </c>
      <c r="AQ826" s="12">
        <f t="shared" si="272"/>
        <v>935821159.38</v>
      </c>
      <c r="AR826" s="12">
        <f t="shared" si="273"/>
        <v>841859047.61</v>
      </c>
      <c r="AS826" s="12">
        <f>AR826-VLOOKUP(A826,[1]选股结果!$A$2:$BJ$3005,48,FALSE)*0.08</f>
        <v>478633007.9428</v>
      </c>
      <c r="AT826" s="12">
        <f t="shared" si="254"/>
        <v>846650519.77</v>
      </c>
      <c r="AU826" s="12">
        <f t="shared" si="255"/>
        <v>931029687.22</v>
      </c>
      <c r="AV826" s="12">
        <f t="shared" si="256"/>
        <v>824145906.03</v>
      </c>
      <c r="AW826" s="12">
        <f t="shared" si="257"/>
        <v>818781477.44</v>
      </c>
      <c r="AX826" s="12">
        <f t="shared" si="258"/>
        <v>-7840968.87</v>
      </c>
      <c r="AY826" s="21">
        <f t="shared" si="259"/>
        <v>5017643873.32</v>
      </c>
    </row>
    <row r="827" spans="1:51">
      <c r="A827" s="5" t="s">
        <v>1701</v>
      </c>
      <c r="B827" s="5" t="s">
        <v>1702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60"/>
        <v>5949569566.02</v>
      </c>
      <c r="AF827" s="9">
        <f t="shared" si="261"/>
        <v>5609338878.4</v>
      </c>
      <c r="AG827" s="9">
        <f t="shared" si="262"/>
        <v>352019514.870002</v>
      </c>
      <c r="AH827" s="9">
        <f t="shared" si="263"/>
        <v>345837816.970002</v>
      </c>
      <c r="AI827" s="9">
        <f t="shared" si="264"/>
        <v>285743826.860002</v>
      </c>
      <c r="AJ827" s="12">
        <f t="shared" si="265"/>
        <v>598136394.610001</v>
      </c>
      <c r="AK827" s="16">
        <f t="shared" si="266"/>
        <v>0.100534397988412</v>
      </c>
      <c r="AL827" s="9">
        <f t="shared" si="267"/>
        <v>244025350.72</v>
      </c>
      <c r="AM827" s="16">
        <f t="shared" si="268"/>
        <v>0.00219783360710368</v>
      </c>
      <c r="AN827" s="16">
        <f t="shared" si="269"/>
        <v>0.0116875617569283</v>
      </c>
      <c r="AO827" s="16">
        <f t="shared" si="270"/>
        <v>0.0214213599951663</v>
      </c>
      <c r="AP827" s="16">
        <f t="shared" si="271"/>
        <v>0.00308519805950922</v>
      </c>
      <c r="AQ827" s="12">
        <f t="shared" si="272"/>
        <v>354111043.890001</v>
      </c>
      <c r="AR827" s="12">
        <f t="shared" si="273"/>
        <v>264526944.430001</v>
      </c>
      <c r="AS827" s="12">
        <f>AR827-VLOOKUP(A827,[1]选股结果!$A$2:$BJ$3005,48,FALSE)*0.08</f>
        <v>22941870.806801</v>
      </c>
      <c r="AT827" s="12">
        <f t="shared" si="254"/>
        <v>294017053.780001</v>
      </c>
      <c r="AU827" s="12">
        <f t="shared" si="255"/>
        <v>324620934.540001</v>
      </c>
      <c r="AV827" s="12">
        <f t="shared" si="256"/>
        <v>355038675.98</v>
      </c>
      <c r="AW827" s="12">
        <f t="shared" si="257"/>
        <v>352019514.870002</v>
      </c>
      <c r="AX827" s="12">
        <f t="shared" si="258"/>
        <v>3777408.29</v>
      </c>
      <c r="AY827" s="21">
        <f t="shared" si="259"/>
        <v>5579848769.05</v>
      </c>
    </row>
    <row r="828" spans="1:51">
      <c r="A828" s="5" t="s">
        <v>1703</v>
      </c>
      <c r="B828" s="5" t="s">
        <v>1704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60"/>
        <v>5932319198.84</v>
      </c>
      <c r="AF828" s="9">
        <f t="shared" si="261"/>
        <v>5882541200.4</v>
      </c>
      <c r="AG828" s="9">
        <f t="shared" si="262"/>
        <v>206386425.500001</v>
      </c>
      <c r="AH828" s="9">
        <f t="shared" si="263"/>
        <v>206871359.740001</v>
      </c>
      <c r="AI828" s="9">
        <f t="shared" si="264"/>
        <v>166379146.180001</v>
      </c>
      <c r="AJ828" s="12">
        <f t="shared" si="265"/>
        <v>1496086578.28</v>
      </c>
      <c r="AK828" s="16">
        <f t="shared" si="266"/>
        <v>0.252192528441919</v>
      </c>
      <c r="AL828" s="9">
        <f t="shared" si="267"/>
        <v>1327155655.8</v>
      </c>
      <c r="AM828" s="16">
        <f t="shared" si="268"/>
        <v>0.00579719327252734</v>
      </c>
      <c r="AN828" s="16">
        <f t="shared" si="269"/>
        <v>0.16547164950968</v>
      </c>
      <c r="AO828" s="16">
        <f t="shared" si="270"/>
        <v>0.0425780798324862</v>
      </c>
      <c r="AP828" s="16">
        <f t="shared" si="271"/>
        <v>0.00980765947175885</v>
      </c>
      <c r="AQ828" s="12">
        <f t="shared" si="272"/>
        <v>168930922.48</v>
      </c>
      <c r="AR828" s="12">
        <f t="shared" si="273"/>
        <v>8920500.29999977</v>
      </c>
      <c r="AS828" s="12">
        <f>AR828-VLOOKUP(A828,[1]选股结果!$A$2:$BJ$3005,48,FALSE)*0.08</f>
        <v>-400508138.9864</v>
      </c>
      <c r="AT828" s="12">
        <f t="shared" si="254"/>
        <v>128438708.92</v>
      </c>
      <c r="AU828" s="12">
        <f t="shared" si="255"/>
        <v>49412713.8599998</v>
      </c>
      <c r="AV828" s="12">
        <f t="shared" si="256"/>
        <v>35454213.1999997</v>
      </c>
      <c r="AW828" s="12">
        <f t="shared" si="257"/>
        <v>206386425.500001</v>
      </c>
      <c r="AX828" s="12">
        <f t="shared" si="258"/>
        <v>-1825273.24</v>
      </c>
      <c r="AY828" s="21">
        <f t="shared" si="259"/>
        <v>5763022991.78</v>
      </c>
    </row>
    <row r="829" spans="1:51">
      <c r="A829" s="5" t="s">
        <v>1705</v>
      </c>
      <c r="B829" s="5" t="s">
        <v>1706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60"/>
        <v>5903243446.39</v>
      </c>
      <c r="AF829" s="9">
        <f t="shared" si="261"/>
        <v>5800566256.32</v>
      </c>
      <c r="AG829" s="9">
        <f t="shared" si="262"/>
        <v>124355532.12</v>
      </c>
      <c r="AH829" s="9">
        <f t="shared" si="263"/>
        <v>142859795.74</v>
      </c>
      <c r="AI829" s="9">
        <f t="shared" si="264"/>
        <v>123666062.97</v>
      </c>
      <c r="AJ829" s="12">
        <f t="shared" si="265"/>
        <v>725449653.88</v>
      </c>
      <c r="AK829" s="16">
        <f t="shared" si="266"/>
        <v>0.122890011307874</v>
      </c>
      <c r="AL829" s="9">
        <f t="shared" si="267"/>
        <v>581027869.05</v>
      </c>
      <c r="AM829" s="16">
        <f t="shared" si="268"/>
        <v>0.00776238414799278</v>
      </c>
      <c r="AN829" s="16">
        <f t="shared" si="269"/>
        <v>0.0357369890562468</v>
      </c>
      <c r="AO829" s="16">
        <f t="shared" si="270"/>
        <v>0.0326730372212499</v>
      </c>
      <c r="AP829" s="16">
        <f t="shared" si="271"/>
        <v>0.0253873741428788</v>
      </c>
      <c r="AQ829" s="12">
        <f t="shared" si="272"/>
        <v>144421784.83</v>
      </c>
      <c r="AR829" s="12">
        <f t="shared" si="273"/>
        <v>101987720.92</v>
      </c>
      <c r="AS829" s="12">
        <f>AR829-VLOOKUP(A829,[1]选股结果!$A$2:$BJ$3005,48,FALSE)*0.08</f>
        <v>-630972747.0168</v>
      </c>
      <c r="AT829" s="12">
        <f t="shared" si="254"/>
        <v>125228052.06</v>
      </c>
      <c r="AU829" s="12">
        <f t="shared" si="255"/>
        <v>121181453.69</v>
      </c>
      <c r="AV829" s="12">
        <f t="shared" si="256"/>
        <v>92991367.8800001</v>
      </c>
      <c r="AW829" s="12">
        <f t="shared" si="257"/>
        <v>124355532.12</v>
      </c>
      <c r="AX829" s="12">
        <f t="shared" si="258"/>
        <v>563.419999998063</v>
      </c>
      <c r="AY829" s="21">
        <f t="shared" si="259"/>
        <v>5777325925.18</v>
      </c>
    </row>
    <row r="830" spans="1:51">
      <c r="A830" s="5" t="s">
        <v>1707</v>
      </c>
      <c r="B830" s="5" t="s">
        <v>1708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60"/>
        <v>5894685562.2</v>
      </c>
      <c r="AF830" s="9">
        <f t="shared" si="261"/>
        <v>6566575914.51</v>
      </c>
      <c r="AG830" s="9">
        <f t="shared" si="262"/>
        <v>-4172221991.64</v>
      </c>
      <c r="AH830" s="9">
        <f t="shared" si="263"/>
        <v>-4215514358.5</v>
      </c>
      <c r="AI830" s="9">
        <f t="shared" si="264"/>
        <v>-4279215512.75</v>
      </c>
      <c r="AJ830" s="12">
        <f t="shared" si="265"/>
        <v>807236905.97</v>
      </c>
      <c r="AK830" s="16">
        <f t="shared" si="266"/>
        <v>0.136943166425441</v>
      </c>
      <c r="AL830" s="9">
        <f t="shared" si="267"/>
        <v>4145600600.39</v>
      </c>
      <c r="AM830" s="16">
        <f t="shared" si="268"/>
        <v>0.00835161390213772</v>
      </c>
      <c r="AN830" s="16">
        <f t="shared" si="269"/>
        <v>0.0129859178767512</v>
      </c>
      <c r="AO830" s="16">
        <f t="shared" si="270"/>
        <v>0.131093314120999</v>
      </c>
      <c r="AP830" s="16">
        <f t="shared" si="271"/>
        <v>0.0160672105527291</v>
      </c>
      <c r="AQ830" s="12">
        <f t="shared" si="272"/>
        <v>-3338363694.42</v>
      </c>
      <c r="AR830" s="12">
        <f t="shared" si="273"/>
        <v>-3887949046.32</v>
      </c>
      <c r="AS830" s="12">
        <f>AR830-VLOOKUP(A830,[1]选股结果!$A$2:$BJ$3005,48,FALSE)*0.08</f>
        <v>-4641038565.8512</v>
      </c>
      <c r="AT830" s="12">
        <f t="shared" si="254"/>
        <v>-3402064848.67</v>
      </c>
      <c r="AU830" s="12">
        <f t="shared" si="255"/>
        <v>-3824247892.07</v>
      </c>
      <c r="AV830" s="12">
        <f t="shared" si="256"/>
        <v>-4086277925.09</v>
      </c>
      <c r="AW830" s="12">
        <f t="shared" si="257"/>
        <v>-4172221991.64</v>
      </c>
      <c r="AX830" s="12">
        <f t="shared" si="258"/>
        <v>-74230853.44</v>
      </c>
      <c r="AY830" s="21">
        <f t="shared" si="259"/>
        <v>6080691716.86</v>
      </c>
    </row>
    <row r="831" spans="1:51">
      <c r="A831" s="5" t="s">
        <v>1709</v>
      </c>
      <c r="B831" s="5" t="s">
        <v>1710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60"/>
        <v>5882212759.17</v>
      </c>
      <c r="AF831" s="9">
        <f t="shared" si="261"/>
        <v>26276472.9</v>
      </c>
      <c r="AG831" s="9">
        <f t="shared" si="262"/>
        <v>7567806687.27</v>
      </c>
      <c r="AH831" s="9">
        <f t="shared" si="263"/>
        <v>7541069246.06</v>
      </c>
      <c r="AI831" s="9">
        <f t="shared" si="264"/>
        <v>7280041604.11</v>
      </c>
      <c r="AJ831" s="12">
        <f t="shared" si="265"/>
        <v>5882212759.17</v>
      </c>
      <c r="AK831" s="16">
        <f t="shared" si="266"/>
        <v>1</v>
      </c>
      <c r="AL831" s="9">
        <f t="shared" si="267"/>
        <v>53013914.11</v>
      </c>
      <c r="AM831" s="16">
        <f t="shared" si="268"/>
        <v>0.00446710684836019</v>
      </c>
      <c r="AN831" s="16">
        <f t="shared" si="269"/>
        <v>0</v>
      </c>
      <c r="AO831" s="16">
        <f t="shared" si="270"/>
        <v>0</v>
      </c>
      <c r="AP831" s="16">
        <f t="shared" si="271"/>
        <v>0</v>
      </c>
      <c r="AQ831" s="12">
        <f t="shared" si="272"/>
        <v>5829198845.06</v>
      </c>
      <c r="AR831" s="12">
        <f t="shared" si="273"/>
        <v>5568171203.11</v>
      </c>
      <c r="AS831" s="12">
        <f>AR831-VLOOKUP(A831,[1]选股结果!$A$2:$BJ$3005,48,FALSE)*0.08</f>
        <v>4035073995.638</v>
      </c>
      <c r="AT831" s="12">
        <f t="shared" si="254"/>
        <v>5568171203.11</v>
      </c>
      <c r="AU831" s="12">
        <f t="shared" si="255"/>
        <v>5829198845.06</v>
      </c>
      <c r="AV831" s="12">
        <f t="shared" si="256"/>
        <v>5870599593.53</v>
      </c>
      <c r="AW831" s="12">
        <f t="shared" si="257"/>
        <v>7567806687.27</v>
      </c>
      <c r="AX831" s="12">
        <f t="shared" si="258"/>
        <v>1119211088.88</v>
      </c>
      <c r="AY831" s="21">
        <f t="shared" si="259"/>
        <v>26276472.9</v>
      </c>
    </row>
    <row r="832" spans="1:51">
      <c r="A832" s="5" t="s">
        <v>1711</v>
      </c>
      <c r="B832" s="5" t="s">
        <v>1712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60"/>
        <v>5874021733.15</v>
      </c>
      <c r="AF832" s="9">
        <f t="shared" si="261"/>
        <v>7869893156.02</v>
      </c>
      <c r="AG832" s="9">
        <f t="shared" si="262"/>
        <v>-2260343702.97</v>
      </c>
      <c r="AH832" s="9">
        <f t="shared" si="263"/>
        <v>-1573410436.4</v>
      </c>
      <c r="AI832" s="9">
        <f t="shared" si="264"/>
        <v>-1293243348.53</v>
      </c>
      <c r="AJ832" s="12">
        <f t="shared" si="265"/>
        <v>1013716338.12</v>
      </c>
      <c r="AK832" s="16">
        <f t="shared" si="266"/>
        <v>0.172576198075519</v>
      </c>
      <c r="AL832" s="9">
        <f t="shared" si="267"/>
        <v>126659835.78</v>
      </c>
      <c r="AM832" s="16">
        <f t="shared" si="268"/>
        <v>0.0552763403866195</v>
      </c>
      <c r="AN832" s="16">
        <f t="shared" si="269"/>
        <v>0.0307908999313506</v>
      </c>
      <c r="AO832" s="16">
        <f t="shared" si="270"/>
        <v>0.0524397552824196</v>
      </c>
      <c r="AP832" s="16">
        <f t="shared" si="271"/>
        <v>0</v>
      </c>
      <c r="AQ832" s="12">
        <f t="shared" si="272"/>
        <v>887056502.34</v>
      </c>
      <c r="AR832" s="12">
        <f t="shared" si="273"/>
        <v>-1028771068.43</v>
      </c>
      <c r="AS832" s="12">
        <f>AR832-VLOOKUP(A832,[1]选股结果!$A$2:$BJ$3005,48,FALSE)*0.08</f>
        <v>-2422630157.1756</v>
      </c>
      <c r="AT832" s="12">
        <f t="shared" si="254"/>
        <v>1167223590.21</v>
      </c>
      <c r="AU832" s="12">
        <f t="shared" si="255"/>
        <v>-1308938156.3</v>
      </c>
      <c r="AV832" s="12">
        <f t="shared" si="256"/>
        <v>-2216316335.24</v>
      </c>
      <c r="AW832" s="12">
        <f t="shared" si="257"/>
        <v>-2260343702.97</v>
      </c>
      <c r="AX832" s="12">
        <f t="shared" si="258"/>
        <v>-35168983.74</v>
      </c>
      <c r="AY832" s="21">
        <f t="shared" si="259"/>
        <v>5673898497.38</v>
      </c>
    </row>
    <row r="833" spans="1:51">
      <c r="A833" s="5" t="s">
        <v>1713</v>
      </c>
      <c r="B833" s="5" t="s">
        <v>1714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60"/>
        <v>5865244127.11</v>
      </c>
      <c r="AF833" s="9">
        <f t="shared" si="261"/>
        <v>5418188966.72</v>
      </c>
      <c r="AG833" s="9">
        <f t="shared" si="262"/>
        <v>456005539.53</v>
      </c>
      <c r="AH833" s="9">
        <f t="shared" si="263"/>
        <v>455166067.88</v>
      </c>
      <c r="AI833" s="9">
        <f t="shared" si="264"/>
        <v>406089850.51</v>
      </c>
      <c r="AJ833" s="12">
        <f t="shared" si="265"/>
        <v>927983328.42</v>
      </c>
      <c r="AK833" s="16">
        <f t="shared" si="266"/>
        <v>0.158217340712338</v>
      </c>
      <c r="AL833" s="9">
        <f t="shared" si="267"/>
        <v>481179260.96</v>
      </c>
      <c r="AM833" s="16">
        <f t="shared" si="268"/>
        <v>0.00407783269573554</v>
      </c>
      <c r="AN833" s="16">
        <f t="shared" si="269"/>
        <v>0.00762213002752333</v>
      </c>
      <c r="AO833" s="16">
        <f t="shared" si="270"/>
        <v>0.0374811602272249</v>
      </c>
      <c r="AP833" s="16">
        <f t="shared" si="271"/>
        <v>0.0330076472870349</v>
      </c>
      <c r="AQ833" s="12">
        <f t="shared" si="272"/>
        <v>446804067.46</v>
      </c>
      <c r="AR833" s="12">
        <f t="shared" si="273"/>
        <v>398856884.01</v>
      </c>
      <c r="AS833" s="12">
        <f>AR833-VLOOKUP(A833,[1]选股结果!$A$2:$BJ$3005,48,FALSE)*0.08</f>
        <v>119181970.23</v>
      </c>
      <c r="AT833" s="12">
        <f t="shared" si="254"/>
        <v>397727850.09</v>
      </c>
      <c r="AU833" s="12">
        <f t="shared" si="255"/>
        <v>447933101.38</v>
      </c>
      <c r="AV833" s="12">
        <f t="shared" si="256"/>
        <v>436026984.27</v>
      </c>
      <c r="AW833" s="12">
        <f t="shared" si="257"/>
        <v>456005539.53</v>
      </c>
      <c r="AX833" s="12">
        <f t="shared" si="258"/>
        <v>-598740.110000001</v>
      </c>
      <c r="AY833" s="21">
        <f t="shared" si="259"/>
        <v>5419318000.64</v>
      </c>
    </row>
    <row r="834" spans="1:51">
      <c r="A834" s="5" t="s">
        <v>1715</v>
      </c>
      <c r="B834" s="5" t="s">
        <v>1716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60"/>
        <v>5856746411.79</v>
      </c>
      <c r="AF834" s="9">
        <f t="shared" si="261"/>
        <v>3348360156.14</v>
      </c>
      <c r="AG834" s="9">
        <f t="shared" si="262"/>
        <v>2515021764.48</v>
      </c>
      <c r="AH834" s="9">
        <f t="shared" si="263"/>
        <v>2515790446.06</v>
      </c>
      <c r="AI834" s="9">
        <f t="shared" si="264"/>
        <v>2147546970.83</v>
      </c>
      <c r="AJ834" s="12">
        <f t="shared" si="265"/>
        <v>2808201233.25</v>
      </c>
      <c r="AK834" s="16">
        <f t="shared" si="266"/>
        <v>0.479481445124022</v>
      </c>
      <c r="AL834" s="9">
        <f t="shared" si="267"/>
        <v>308345254.57</v>
      </c>
      <c r="AM834" s="16">
        <f t="shared" si="268"/>
        <v>0.00868624704111982</v>
      </c>
      <c r="AN834" s="16">
        <f t="shared" si="269"/>
        <v>0.000933029584309743</v>
      </c>
      <c r="AO834" s="16">
        <f t="shared" si="270"/>
        <v>0.0131589054265448</v>
      </c>
      <c r="AP834" s="16">
        <f t="shared" si="271"/>
        <v>0.0300803547897093</v>
      </c>
      <c r="AQ834" s="12">
        <f t="shared" si="272"/>
        <v>2499855978.68</v>
      </c>
      <c r="AR834" s="12">
        <f t="shared" si="273"/>
        <v>2141376571.83</v>
      </c>
      <c r="AS834" s="12">
        <f>AR834-VLOOKUP(A834,[1]选股结果!$A$2:$BJ$3005,48,FALSE)*0.08</f>
        <v>1669600214.7132</v>
      </c>
      <c r="AT834" s="12">
        <f t="shared" si="254"/>
        <v>2131612503.45</v>
      </c>
      <c r="AU834" s="12">
        <f t="shared" si="255"/>
        <v>2509620047.06</v>
      </c>
      <c r="AV834" s="12">
        <f t="shared" si="256"/>
        <v>2495602222.53</v>
      </c>
      <c r="AW834" s="12">
        <f t="shared" si="257"/>
        <v>2515021764.48</v>
      </c>
      <c r="AX834" s="12">
        <f t="shared" si="258"/>
        <v>6950990.8</v>
      </c>
      <c r="AY834" s="21">
        <f t="shared" si="259"/>
        <v>3358124224.52</v>
      </c>
    </row>
    <row r="835" spans="1:51">
      <c r="A835" s="5" t="s">
        <v>1717</v>
      </c>
      <c r="B835" s="5" t="s">
        <v>1718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60"/>
        <v>5855605541.76</v>
      </c>
      <c r="AF835" s="9">
        <f t="shared" si="261"/>
        <v>5995002910.81</v>
      </c>
      <c r="AG835" s="9">
        <f t="shared" si="262"/>
        <v>12272563.1400017</v>
      </c>
      <c r="AH835" s="9">
        <f t="shared" si="263"/>
        <v>18503389.5700017</v>
      </c>
      <c r="AI835" s="9">
        <f t="shared" si="264"/>
        <v>-29533553.0199983</v>
      </c>
      <c r="AJ835" s="12">
        <f t="shared" si="265"/>
        <v>301736701.360001</v>
      </c>
      <c r="AK835" s="16">
        <f t="shared" si="266"/>
        <v>0.0515295470653081</v>
      </c>
      <c r="AL835" s="9">
        <f t="shared" si="267"/>
        <v>417745945.23</v>
      </c>
      <c r="AM835" s="16">
        <f t="shared" si="268"/>
        <v>0.00352911928452557</v>
      </c>
      <c r="AN835" s="16">
        <f t="shared" si="269"/>
        <v>0.0105894997396567</v>
      </c>
      <c r="AO835" s="16">
        <f t="shared" si="270"/>
        <v>0.0510297226749648</v>
      </c>
      <c r="AP835" s="16">
        <f t="shared" si="271"/>
        <v>0.00882528587888239</v>
      </c>
      <c r="AQ835" s="12">
        <f t="shared" si="272"/>
        <v>-116009243.869999</v>
      </c>
      <c r="AR835" s="12">
        <f t="shared" si="273"/>
        <v>-172019873.279999</v>
      </c>
      <c r="AS835" s="12">
        <f>AR835-VLOOKUP(A835,[1]选股结果!$A$2:$BJ$3005,48,FALSE)*0.08</f>
        <v>-615161615.631199</v>
      </c>
      <c r="AT835" s="12">
        <f t="shared" ref="AT835:AT898" si="274">AQ835-AD835</f>
        <v>-164046186.459999</v>
      </c>
      <c r="AU835" s="12">
        <f t="shared" ref="AU835:AU898" si="275">AQ835-S835</f>
        <v>-123982930.689999</v>
      </c>
      <c r="AV835" s="12">
        <f t="shared" ref="AV835:AV898" si="276">AJ835-O835-P835-Q835-R835-X835-Y835+Z835-H835</f>
        <v>-10556629.6499994</v>
      </c>
      <c r="AW835" s="12">
        <f t="shared" ref="AW835:AW898" si="277">AG835</f>
        <v>12272563.1400017</v>
      </c>
      <c r="AX835" s="12">
        <f t="shared" ref="AX835:AX898" si="278">T835-U835+V835+W835+AA835</f>
        <v>10003397.83</v>
      </c>
      <c r="AY835" s="21">
        <f t="shared" ref="AY835:AY898" si="279">AF835-S835</f>
        <v>5987029223.99</v>
      </c>
    </row>
    <row r="836" spans="1:51">
      <c r="A836" s="5" t="s">
        <v>1719</v>
      </c>
      <c r="B836" s="5" t="s">
        <v>1720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60"/>
        <v>5854680722.52</v>
      </c>
      <c r="AF836" s="9">
        <f t="shared" si="261"/>
        <v>4480303218.25</v>
      </c>
      <c r="AG836" s="9">
        <f t="shared" si="262"/>
        <v>1386092386.45</v>
      </c>
      <c r="AH836" s="9">
        <f t="shared" si="263"/>
        <v>1375137620</v>
      </c>
      <c r="AI836" s="9">
        <f t="shared" si="264"/>
        <v>1197536161.08</v>
      </c>
      <c r="AJ836" s="12">
        <f t="shared" si="265"/>
        <v>1744741833.71</v>
      </c>
      <c r="AK836" s="16">
        <f t="shared" si="266"/>
        <v>0.298008024075311</v>
      </c>
      <c r="AL836" s="9">
        <f t="shared" si="267"/>
        <v>381116774.31</v>
      </c>
      <c r="AM836" s="16">
        <f t="shared" si="268"/>
        <v>0.00193405801727924</v>
      </c>
      <c r="AN836" s="16">
        <f t="shared" si="269"/>
        <v>0.0015667896978081</v>
      </c>
      <c r="AO836" s="16">
        <f t="shared" si="270"/>
        <v>0.0224169641215737</v>
      </c>
      <c r="AP836" s="16">
        <f t="shared" si="271"/>
        <v>0.03809305788822</v>
      </c>
      <c r="AQ836" s="12">
        <f t="shared" si="272"/>
        <v>1363625059.4</v>
      </c>
      <c r="AR836" s="12">
        <f t="shared" si="273"/>
        <v>1190422476.05</v>
      </c>
      <c r="AS836" s="12">
        <f>AR836-VLOOKUP(A836,[1]选股结果!$A$2:$BJ$3005,48,FALSE)*0.08</f>
        <v>517920087.2284</v>
      </c>
      <c r="AT836" s="12">
        <f t="shared" si="274"/>
        <v>1186023600.48</v>
      </c>
      <c r="AU836" s="12">
        <f t="shared" si="275"/>
        <v>1368023934.97</v>
      </c>
      <c r="AV836" s="12">
        <f t="shared" si="276"/>
        <v>1361542999.28</v>
      </c>
      <c r="AW836" s="12">
        <f t="shared" si="277"/>
        <v>1386092386.45</v>
      </c>
      <c r="AX836" s="12">
        <f t="shared" si="278"/>
        <v>0</v>
      </c>
      <c r="AY836" s="21">
        <f t="shared" si="279"/>
        <v>4484702093.82</v>
      </c>
    </row>
    <row r="837" spans="1:51">
      <c r="A837" s="5" t="s">
        <v>1721</v>
      </c>
      <c r="B837" s="5" t="s">
        <v>1722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60"/>
        <v>5851727344.96</v>
      </c>
      <c r="AF837" s="9">
        <f t="shared" si="261"/>
        <v>4429106711.29</v>
      </c>
      <c r="AG837" s="9">
        <f t="shared" si="262"/>
        <v>1497121428.91</v>
      </c>
      <c r="AH837" s="9">
        <f t="shared" si="263"/>
        <v>1490650927.84</v>
      </c>
      <c r="AI837" s="9">
        <f t="shared" si="264"/>
        <v>1148550871.31</v>
      </c>
      <c r="AJ837" s="12">
        <f t="shared" si="265"/>
        <v>1771169306.39</v>
      </c>
      <c r="AK837" s="16">
        <f t="shared" si="266"/>
        <v>0.302674612465579</v>
      </c>
      <c r="AL837" s="9">
        <f t="shared" si="267"/>
        <v>319045459.34</v>
      </c>
      <c r="AM837" s="16">
        <f t="shared" si="268"/>
        <v>0.0229282182235572</v>
      </c>
      <c r="AN837" s="16">
        <f t="shared" si="269"/>
        <v>0.00053519000551134</v>
      </c>
      <c r="AO837" s="16">
        <f t="shared" si="270"/>
        <v>0.0299524363316347</v>
      </c>
      <c r="AP837" s="16">
        <f t="shared" si="271"/>
        <v>0</v>
      </c>
      <c r="AQ837" s="12">
        <f t="shared" si="272"/>
        <v>1452123847.05</v>
      </c>
      <c r="AR837" s="12">
        <f t="shared" si="273"/>
        <v>1074050076.07</v>
      </c>
      <c r="AS837" s="12">
        <f>AR837-VLOOKUP(A837,[1]选股结果!$A$2:$BJ$3005,48,FALSE)*0.08</f>
        <v>255202881.7372</v>
      </c>
      <c r="AT837" s="12">
        <f t="shared" si="274"/>
        <v>1110023790.52</v>
      </c>
      <c r="AU837" s="12">
        <f t="shared" si="275"/>
        <v>1416150132.6</v>
      </c>
      <c r="AV837" s="12">
        <f t="shared" si="276"/>
        <v>1417872413.59</v>
      </c>
      <c r="AW837" s="12">
        <f t="shared" si="277"/>
        <v>1497121428.91</v>
      </c>
      <c r="AX837" s="12">
        <f t="shared" si="278"/>
        <v>75593281.72</v>
      </c>
      <c r="AY837" s="21">
        <f t="shared" si="279"/>
        <v>4393132996.84</v>
      </c>
    </row>
    <row r="838" spans="1:51">
      <c r="A838" s="5" t="s">
        <v>1723</v>
      </c>
      <c r="B838" s="5" t="s">
        <v>1724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60"/>
        <v>5841265476.89</v>
      </c>
      <c r="AF838" s="9">
        <f t="shared" si="261"/>
        <v>5994661231.7</v>
      </c>
      <c r="AG838" s="9">
        <f t="shared" si="262"/>
        <v>-136715189.17</v>
      </c>
      <c r="AH838" s="9">
        <f t="shared" si="263"/>
        <v>-148450789.65</v>
      </c>
      <c r="AI838" s="9">
        <f t="shared" si="264"/>
        <v>-245980074.06</v>
      </c>
      <c r="AJ838" s="12">
        <f t="shared" si="265"/>
        <v>2040764964.63</v>
      </c>
      <c r="AK838" s="16">
        <f t="shared" si="266"/>
        <v>0.349370350090053</v>
      </c>
      <c r="AL838" s="9">
        <f t="shared" si="267"/>
        <v>1941887319.8</v>
      </c>
      <c r="AM838" s="16">
        <f t="shared" si="268"/>
        <v>0.000380640756493025</v>
      </c>
      <c r="AN838" s="16">
        <f t="shared" si="269"/>
        <v>0.240227696156195</v>
      </c>
      <c r="AO838" s="16">
        <f t="shared" si="270"/>
        <v>0.0833531979425165</v>
      </c>
      <c r="AP838" s="16">
        <f t="shared" si="271"/>
        <v>0.00647229441626557</v>
      </c>
      <c r="AQ838" s="12">
        <f t="shared" si="272"/>
        <v>98877644.8299999</v>
      </c>
      <c r="AR838" s="12">
        <f t="shared" si="273"/>
        <v>-262660639.7</v>
      </c>
      <c r="AS838" s="12">
        <f>AR838-VLOOKUP(A838,[1]选股结果!$A$2:$BJ$3005,48,FALSE)*0.08</f>
        <v>-881340441.7544</v>
      </c>
      <c r="AT838" s="12">
        <f t="shared" si="274"/>
        <v>1348360.41999993</v>
      </c>
      <c r="AU838" s="12">
        <f t="shared" si="275"/>
        <v>-165131355.29</v>
      </c>
      <c r="AV838" s="12">
        <f t="shared" si="276"/>
        <v>-77952801</v>
      </c>
      <c r="AW838" s="12">
        <f t="shared" si="277"/>
        <v>-136715189.17</v>
      </c>
      <c r="AX838" s="12">
        <f t="shared" si="278"/>
        <v>53840739.25</v>
      </c>
      <c r="AY838" s="21">
        <f t="shared" si="279"/>
        <v>5730652231.58</v>
      </c>
    </row>
    <row r="839" spans="1:51">
      <c r="A839" s="5" t="s">
        <v>1725</v>
      </c>
      <c r="B839" s="5" t="s">
        <v>1726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60"/>
        <v>5831830519.33</v>
      </c>
      <c r="AF839" s="9">
        <f t="shared" si="261"/>
        <v>5552076973.9</v>
      </c>
      <c r="AG839" s="9">
        <f t="shared" si="262"/>
        <v>252086140.39</v>
      </c>
      <c r="AH839" s="9">
        <f t="shared" si="263"/>
        <v>250079118.82</v>
      </c>
      <c r="AI839" s="9">
        <f t="shared" si="264"/>
        <v>215359050.53</v>
      </c>
      <c r="AJ839" s="12">
        <f t="shared" si="265"/>
        <v>1200859768</v>
      </c>
      <c r="AK839" s="16">
        <f t="shared" si="266"/>
        <v>0.205914723347955</v>
      </c>
      <c r="AL839" s="9">
        <f t="shared" si="267"/>
        <v>883091671.77</v>
      </c>
      <c r="AM839" s="16">
        <f t="shared" si="268"/>
        <v>0.00517733197491288</v>
      </c>
      <c r="AN839" s="16">
        <f t="shared" si="269"/>
        <v>0.0367013204997236</v>
      </c>
      <c r="AO839" s="16">
        <f t="shared" si="270"/>
        <v>0.0640819209734056</v>
      </c>
      <c r="AP839" s="16">
        <f t="shared" si="271"/>
        <v>0.0408505852476951</v>
      </c>
      <c r="AQ839" s="12">
        <f t="shared" si="272"/>
        <v>317768096.23</v>
      </c>
      <c r="AR839" s="12">
        <f t="shared" si="273"/>
        <v>218119601.23</v>
      </c>
      <c r="AS839" s="12">
        <f>AR839-VLOOKUP(A839,[1]选股结果!$A$2:$BJ$3005,48,FALSE)*0.08</f>
        <v>-129350507.2196</v>
      </c>
      <c r="AT839" s="12">
        <f t="shared" si="274"/>
        <v>283048027.94</v>
      </c>
      <c r="AU839" s="12">
        <f t="shared" si="275"/>
        <v>252839669.52</v>
      </c>
      <c r="AV839" s="12">
        <f t="shared" si="276"/>
        <v>239482213.66</v>
      </c>
      <c r="AW839" s="12">
        <f t="shared" si="277"/>
        <v>252086140.39</v>
      </c>
      <c r="AX839" s="12">
        <f t="shared" si="278"/>
        <v>7743588.52</v>
      </c>
      <c r="AY839" s="21">
        <f t="shared" si="279"/>
        <v>5487148547.19</v>
      </c>
    </row>
    <row r="840" spans="1:51">
      <c r="A840" s="5" t="s">
        <v>1727</v>
      </c>
      <c r="B840" s="5" t="s">
        <v>1728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60"/>
        <v>5830383894.69</v>
      </c>
      <c r="AF840" s="9">
        <f t="shared" si="261"/>
        <v>5500211686.35</v>
      </c>
      <c r="AG840" s="9">
        <f t="shared" si="262"/>
        <v>436674604.899999</v>
      </c>
      <c r="AH840" s="9">
        <f t="shared" si="263"/>
        <v>439652323.579999</v>
      </c>
      <c r="AI840" s="9">
        <f t="shared" si="264"/>
        <v>352311655.769999</v>
      </c>
      <c r="AJ840" s="12">
        <f t="shared" si="265"/>
        <v>3660020360.5</v>
      </c>
      <c r="AK840" s="16">
        <f t="shared" si="266"/>
        <v>0.627749463261476</v>
      </c>
      <c r="AL840" s="9">
        <f t="shared" si="267"/>
        <v>3304960591.07</v>
      </c>
      <c r="AM840" s="16">
        <f t="shared" si="268"/>
        <v>0.00625133023628077</v>
      </c>
      <c r="AN840" s="16">
        <f t="shared" si="269"/>
        <v>0.444943460891598</v>
      </c>
      <c r="AO840" s="16">
        <f t="shared" si="270"/>
        <v>0.100134575929334</v>
      </c>
      <c r="AP840" s="16">
        <f t="shared" si="271"/>
        <v>0.0182897486333822</v>
      </c>
      <c r="AQ840" s="12">
        <f t="shared" si="272"/>
        <v>355059769.43</v>
      </c>
      <c r="AR840" s="12">
        <f t="shared" si="273"/>
        <v>258969067.69</v>
      </c>
      <c r="AS840" s="12">
        <f>AR840-VLOOKUP(A840,[1]选股结果!$A$2:$BJ$3005,48,FALSE)*0.08</f>
        <v>-283058370.9716</v>
      </c>
      <c r="AT840" s="12">
        <f t="shared" si="274"/>
        <v>267719101.62</v>
      </c>
      <c r="AU840" s="12">
        <f t="shared" si="275"/>
        <v>346309735.5</v>
      </c>
      <c r="AV840" s="12">
        <f t="shared" si="276"/>
        <v>326966212.54</v>
      </c>
      <c r="AW840" s="12">
        <f t="shared" si="277"/>
        <v>436674604.899999</v>
      </c>
      <c r="AX840" s="12">
        <f t="shared" si="278"/>
        <v>1803928.05000001</v>
      </c>
      <c r="AY840" s="21">
        <f t="shared" si="279"/>
        <v>5491461652.42</v>
      </c>
    </row>
    <row r="841" spans="1:51">
      <c r="A841" s="5" t="s">
        <v>1729</v>
      </c>
      <c r="B841" s="5" t="s">
        <v>1730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60"/>
        <v>5825243191.52</v>
      </c>
      <c r="AF841" s="9">
        <f t="shared" si="261"/>
        <v>5777634698.86</v>
      </c>
      <c r="AG841" s="9">
        <f t="shared" si="262"/>
        <v>62067753.8699999</v>
      </c>
      <c r="AH841" s="9">
        <f t="shared" si="263"/>
        <v>61679138.5899999</v>
      </c>
      <c r="AI841" s="9">
        <f t="shared" si="264"/>
        <v>145987188.33</v>
      </c>
      <c r="AJ841" s="12">
        <f t="shared" si="265"/>
        <v>1253137080.13</v>
      </c>
      <c r="AK841" s="16">
        <f t="shared" si="266"/>
        <v>0.215121847952071</v>
      </c>
      <c r="AL841" s="9">
        <f t="shared" si="267"/>
        <v>685252657.32</v>
      </c>
      <c r="AM841" s="16">
        <f t="shared" si="268"/>
        <v>0.00844943468826352</v>
      </c>
      <c r="AN841" s="16">
        <f t="shared" si="269"/>
        <v>0.0123055123886245</v>
      </c>
      <c r="AO841" s="16">
        <f t="shared" si="270"/>
        <v>0.0523364832379553</v>
      </c>
      <c r="AP841" s="16">
        <f t="shared" si="271"/>
        <v>0.0436252355489539</v>
      </c>
      <c r="AQ841" s="12">
        <f t="shared" si="272"/>
        <v>567884422.81</v>
      </c>
      <c r="AR841" s="12">
        <f t="shared" si="273"/>
        <v>126566848.24</v>
      </c>
      <c r="AS841" s="12">
        <f>AR841-VLOOKUP(A841,[1]选股结果!$A$2:$BJ$3005,48,FALSE)*0.08</f>
        <v>-253929495.0016</v>
      </c>
      <c r="AT841" s="12">
        <f t="shared" si="274"/>
        <v>652192472.55</v>
      </c>
      <c r="AU841" s="12">
        <f t="shared" si="275"/>
        <v>42258798.5000002</v>
      </c>
      <c r="AV841" s="12">
        <f t="shared" si="276"/>
        <v>50235447.48</v>
      </c>
      <c r="AW841" s="12">
        <f t="shared" si="277"/>
        <v>62067753.8699999</v>
      </c>
      <c r="AX841" s="12">
        <f t="shared" si="278"/>
        <v>63170389.07</v>
      </c>
      <c r="AY841" s="21">
        <f t="shared" si="279"/>
        <v>5252009074.55</v>
      </c>
    </row>
    <row r="842" spans="1:51">
      <c r="A842" s="5" t="s">
        <v>1731</v>
      </c>
      <c r="B842" s="5" t="s">
        <v>1732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60"/>
        <v>5821860964.81</v>
      </c>
      <c r="AF842" s="9">
        <f t="shared" si="261"/>
        <v>4644338675.99</v>
      </c>
      <c r="AG842" s="9">
        <f t="shared" si="262"/>
        <v>1181352175.12</v>
      </c>
      <c r="AH842" s="9">
        <f t="shared" si="263"/>
        <v>1171736789.51</v>
      </c>
      <c r="AI842" s="9">
        <f t="shared" si="264"/>
        <v>996611975.63</v>
      </c>
      <c r="AJ842" s="12">
        <f t="shared" si="265"/>
        <v>1740155314.88</v>
      </c>
      <c r="AK842" s="16">
        <f t="shared" si="266"/>
        <v>0.298900184219152</v>
      </c>
      <c r="AL842" s="9">
        <f t="shared" si="267"/>
        <v>577756310.06</v>
      </c>
      <c r="AM842" s="16">
        <f t="shared" si="268"/>
        <v>0.0164663639907327</v>
      </c>
      <c r="AN842" s="16">
        <f t="shared" si="269"/>
        <v>0.0100415316706052</v>
      </c>
      <c r="AO842" s="16">
        <f t="shared" si="270"/>
        <v>0.0710796159408979</v>
      </c>
      <c r="AP842" s="16">
        <f t="shared" si="271"/>
        <v>0</v>
      </c>
      <c r="AQ842" s="12">
        <f t="shared" si="272"/>
        <v>1162399004.82</v>
      </c>
      <c r="AR842" s="12">
        <f t="shared" si="273"/>
        <v>992782089.330001</v>
      </c>
      <c r="AS842" s="12">
        <f>AR842-VLOOKUP(A842,[1]选股结果!$A$2:$BJ$3005,48,FALSE)*0.08</f>
        <v>333199315.885201</v>
      </c>
      <c r="AT842" s="12">
        <f t="shared" si="274"/>
        <v>987274190.940001</v>
      </c>
      <c r="AU842" s="12">
        <f t="shared" si="275"/>
        <v>1167906903.21</v>
      </c>
      <c r="AV842" s="12">
        <f t="shared" si="276"/>
        <v>1157608815.81</v>
      </c>
      <c r="AW842" s="12">
        <f t="shared" si="277"/>
        <v>1181352175.12</v>
      </c>
      <c r="AX842" s="12">
        <f t="shared" si="278"/>
        <v>6772124.71</v>
      </c>
      <c r="AY842" s="21">
        <f t="shared" si="279"/>
        <v>4649846574.38</v>
      </c>
    </row>
    <row r="843" spans="1:51">
      <c r="A843" s="5" t="s">
        <v>1733</v>
      </c>
      <c r="B843" s="5" t="s">
        <v>1734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80">C843</f>
        <v>5814510728.33</v>
      </c>
      <c r="AF843" s="9">
        <f t="shared" ref="AF843:AF906" si="281">(G843+O843+P843+Q843+R843)+S843</f>
        <v>5256946907.54</v>
      </c>
      <c r="AG843" s="9">
        <f t="shared" ref="AG843:AG906" si="282">AE843-AF843+T843+V843+W843-X843-Y843+Z843+AA843</f>
        <v>536039461.38</v>
      </c>
      <c r="AH843" s="9">
        <f t="shared" ref="AH843:AH906" si="283">AG843+AB843-AC843</f>
        <v>537214859.12</v>
      </c>
      <c r="AI843" s="9">
        <f t="shared" ref="AI843:AI906" si="284">AH843-AD843</f>
        <v>482974190.83</v>
      </c>
      <c r="AJ843" s="12">
        <f t="shared" si="265"/>
        <v>871994731.2</v>
      </c>
      <c r="AK843" s="16">
        <f t="shared" si="266"/>
        <v>0.149968719973529</v>
      </c>
      <c r="AL843" s="9">
        <f t="shared" si="267"/>
        <v>267942724.17</v>
      </c>
      <c r="AM843" s="16">
        <f t="shared" si="268"/>
        <v>0.00700341871270323</v>
      </c>
      <c r="AN843" s="16">
        <f t="shared" si="269"/>
        <v>0.00959523231906118</v>
      </c>
      <c r="AO843" s="16">
        <f t="shared" si="270"/>
        <v>0.027454056493907</v>
      </c>
      <c r="AP843" s="16">
        <f t="shared" si="271"/>
        <v>0.000491882191577183</v>
      </c>
      <c r="AQ843" s="12">
        <f t="shared" si="272"/>
        <v>604052007.03</v>
      </c>
      <c r="AR843" s="12">
        <f t="shared" si="273"/>
        <v>494385423.13</v>
      </c>
      <c r="AS843" s="12">
        <f>AR843-VLOOKUP(A843,[1]选股结果!$A$2:$BJ$3005,48,FALSE)*0.08</f>
        <v>222409838.0196</v>
      </c>
      <c r="AT843" s="12">
        <f t="shared" si="274"/>
        <v>549811338.74</v>
      </c>
      <c r="AU843" s="12">
        <f t="shared" si="275"/>
        <v>548626091.42</v>
      </c>
      <c r="AV843" s="12">
        <f t="shared" si="276"/>
        <v>501611591.65</v>
      </c>
      <c r="AW843" s="12">
        <f t="shared" si="277"/>
        <v>536039461.38</v>
      </c>
      <c r="AX843" s="12">
        <f t="shared" si="278"/>
        <v>-14743.4199999999</v>
      </c>
      <c r="AY843" s="21">
        <f t="shared" si="279"/>
        <v>5201520991.93</v>
      </c>
    </row>
    <row r="844" spans="1:51">
      <c r="A844" s="5" t="s">
        <v>1735</v>
      </c>
      <c r="B844" s="5" t="s">
        <v>1736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80"/>
        <v>5787350691.77</v>
      </c>
      <c r="AF844" s="9">
        <f t="shared" si="281"/>
        <v>5501712252.49</v>
      </c>
      <c r="AG844" s="9">
        <f t="shared" si="282"/>
        <v>369181118.72</v>
      </c>
      <c r="AH844" s="9">
        <f t="shared" si="283"/>
        <v>376147581.85</v>
      </c>
      <c r="AI844" s="9">
        <f t="shared" si="284"/>
        <v>317636033.26</v>
      </c>
      <c r="AJ844" s="12">
        <f t="shared" si="265"/>
        <v>1712322692.41</v>
      </c>
      <c r="AK844" s="16">
        <f t="shared" si="266"/>
        <v>0.295873325050966</v>
      </c>
      <c r="AL844" s="9">
        <f t="shared" si="267"/>
        <v>1349261604.85</v>
      </c>
      <c r="AM844" s="16">
        <f t="shared" si="268"/>
        <v>0.00377899049924538</v>
      </c>
      <c r="AN844" s="16">
        <f t="shared" si="269"/>
        <v>0.137224681040905</v>
      </c>
      <c r="AO844" s="16">
        <f t="shared" si="270"/>
        <v>0.0559719779986116</v>
      </c>
      <c r="AP844" s="16">
        <f t="shared" si="271"/>
        <v>0.0358884576418294</v>
      </c>
      <c r="AQ844" s="12">
        <f t="shared" si="272"/>
        <v>363061087.56</v>
      </c>
      <c r="AR844" s="12">
        <f t="shared" si="273"/>
        <v>225531537.62</v>
      </c>
      <c r="AS844" s="12">
        <f>AR844-VLOOKUP(A844,[1]选股结果!$A$2:$BJ$3005,48,FALSE)*0.08</f>
        <v>-151385489.3832</v>
      </c>
      <c r="AT844" s="12">
        <f t="shared" si="274"/>
        <v>304549538.97</v>
      </c>
      <c r="AU844" s="12">
        <f t="shared" si="275"/>
        <v>284043086.21</v>
      </c>
      <c r="AV844" s="12">
        <f t="shared" si="276"/>
        <v>288347847.79</v>
      </c>
      <c r="AW844" s="12">
        <f t="shared" si="277"/>
        <v>369181118.72</v>
      </c>
      <c r="AX844" s="12">
        <f t="shared" si="278"/>
        <v>113752171.9</v>
      </c>
      <c r="AY844" s="21">
        <f t="shared" si="279"/>
        <v>5422694251.14</v>
      </c>
    </row>
    <row r="845" spans="1:51">
      <c r="A845" s="5" t="s">
        <v>1737</v>
      </c>
      <c r="B845" s="5" t="s">
        <v>1738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80"/>
        <v>5786050459.82</v>
      </c>
      <c r="AF845" s="9">
        <f t="shared" si="281"/>
        <v>5223537374.95</v>
      </c>
      <c r="AG845" s="9">
        <f t="shared" si="282"/>
        <v>538708059.68</v>
      </c>
      <c r="AH845" s="9">
        <f t="shared" si="283"/>
        <v>538413545.59</v>
      </c>
      <c r="AI845" s="9">
        <f t="shared" si="284"/>
        <v>465085515.46</v>
      </c>
      <c r="AJ845" s="12">
        <f t="shared" si="265"/>
        <v>1157252893.89</v>
      </c>
      <c r="AK845" s="16">
        <f t="shared" si="266"/>
        <v>0.200007397433931</v>
      </c>
      <c r="AL845" s="9">
        <f t="shared" si="267"/>
        <v>565947141.16</v>
      </c>
      <c r="AM845" s="16">
        <f t="shared" si="268"/>
        <v>0.00405569999656208</v>
      </c>
      <c r="AN845" s="16">
        <f t="shared" si="269"/>
        <v>0.00437712724005312</v>
      </c>
      <c r="AO845" s="16">
        <f t="shared" si="270"/>
        <v>0.055032066270626</v>
      </c>
      <c r="AP845" s="16">
        <f t="shared" si="271"/>
        <v>0.0306747411386249</v>
      </c>
      <c r="AQ845" s="12">
        <f t="shared" si="272"/>
        <v>591305752.73</v>
      </c>
      <c r="AR845" s="12">
        <f t="shared" si="273"/>
        <v>467934589.909999</v>
      </c>
      <c r="AS845" s="12">
        <f>AR845-VLOOKUP(A845,[1]选股结果!$A$2:$BJ$3005,48,FALSE)*0.08</f>
        <v>30082840.683599</v>
      </c>
      <c r="AT845" s="12">
        <f t="shared" si="274"/>
        <v>517977722.6</v>
      </c>
      <c r="AU845" s="12">
        <f t="shared" si="275"/>
        <v>541262620.039999</v>
      </c>
      <c r="AV845" s="12">
        <f t="shared" si="276"/>
        <v>491413084.799999</v>
      </c>
      <c r="AW845" s="12">
        <f t="shared" si="277"/>
        <v>538708059.68</v>
      </c>
      <c r="AX845" s="12">
        <f t="shared" si="278"/>
        <v>8139359.49</v>
      </c>
      <c r="AY845" s="21">
        <f t="shared" si="279"/>
        <v>5173494242.26</v>
      </c>
    </row>
    <row r="846" spans="1:51">
      <c r="A846" s="5" t="s">
        <v>1739</v>
      </c>
      <c r="B846" s="5" t="s">
        <v>1740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80"/>
        <v>5779161583.36</v>
      </c>
      <c r="AF846" s="9">
        <f t="shared" si="281"/>
        <v>3016393089.01</v>
      </c>
      <c r="AG846" s="9">
        <f t="shared" si="282"/>
        <v>2828220318.59</v>
      </c>
      <c r="AH846" s="9">
        <f t="shared" si="283"/>
        <v>2827768451.66</v>
      </c>
      <c r="AI846" s="9">
        <f t="shared" si="284"/>
        <v>2056071033.79</v>
      </c>
      <c r="AJ846" s="12">
        <f t="shared" si="265"/>
        <v>4307278943.75</v>
      </c>
      <c r="AK846" s="16">
        <f t="shared" si="266"/>
        <v>0.745312080588297</v>
      </c>
      <c r="AL846" s="9">
        <f t="shared" si="267"/>
        <v>1556184230.64</v>
      </c>
      <c r="AM846" s="16">
        <f t="shared" si="268"/>
        <v>0.00413831918956231</v>
      </c>
      <c r="AN846" s="16">
        <f t="shared" si="269"/>
        <v>0.208401218551805</v>
      </c>
      <c r="AO846" s="16">
        <f t="shared" si="270"/>
        <v>0.0555283364863844</v>
      </c>
      <c r="AP846" s="16">
        <f t="shared" si="271"/>
        <v>0</v>
      </c>
      <c r="AQ846" s="12">
        <f t="shared" si="272"/>
        <v>2751094713.11</v>
      </c>
      <c r="AR846" s="12">
        <f t="shared" si="273"/>
        <v>1984094406.31</v>
      </c>
      <c r="AS846" s="12">
        <f>AR846-VLOOKUP(A846,[1]选股结果!$A$2:$BJ$3005,48,FALSE)*0.08</f>
        <v>1323619093.6956</v>
      </c>
      <c r="AT846" s="12">
        <f t="shared" si="274"/>
        <v>1979397295.24</v>
      </c>
      <c r="AU846" s="12">
        <f t="shared" si="275"/>
        <v>2755791824.18</v>
      </c>
      <c r="AV846" s="12">
        <f t="shared" si="276"/>
        <v>2737219900.36</v>
      </c>
      <c r="AW846" s="12">
        <f t="shared" si="277"/>
        <v>2828220318.59</v>
      </c>
      <c r="AX846" s="12">
        <f t="shared" si="278"/>
        <v>72120875.98</v>
      </c>
      <c r="AY846" s="21">
        <f t="shared" si="279"/>
        <v>3021090200.08</v>
      </c>
    </row>
    <row r="847" spans="1:51">
      <c r="A847" s="5" t="s">
        <v>1741</v>
      </c>
      <c r="B847" s="5" t="s">
        <v>1742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80"/>
        <v>5775858705.95</v>
      </c>
      <c r="AF847" s="9">
        <f t="shared" si="281"/>
        <v>5435916994.44</v>
      </c>
      <c r="AG847" s="9">
        <f t="shared" si="282"/>
        <v>363331388.619999</v>
      </c>
      <c r="AH847" s="9">
        <f t="shared" si="283"/>
        <v>378756561.409999</v>
      </c>
      <c r="AI847" s="9">
        <f t="shared" si="284"/>
        <v>305553973.919999</v>
      </c>
      <c r="AJ847" s="12">
        <f t="shared" si="265"/>
        <v>1035926917.72</v>
      </c>
      <c r="AK847" s="16">
        <f t="shared" si="266"/>
        <v>0.179354615557482</v>
      </c>
      <c r="AL847" s="9">
        <f t="shared" si="267"/>
        <v>547594610.26</v>
      </c>
      <c r="AM847" s="16">
        <f t="shared" si="268"/>
        <v>0.00683777777134943</v>
      </c>
      <c r="AN847" s="16">
        <f t="shared" si="269"/>
        <v>0.0171258674347593</v>
      </c>
      <c r="AO847" s="16">
        <f t="shared" si="270"/>
        <v>0.0407857126659496</v>
      </c>
      <c r="AP847" s="16">
        <f t="shared" si="271"/>
        <v>0.0328367207052038</v>
      </c>
      <c r="AQ847" s="12">
        <f t="shared" si="272"/>
        <v>488332307.46</v>
      </c>
      <c r="AR847" s="12">
        <f t="shared" si="273"/>
        <v>282787915.29</v>
      </c>
      <c r="AS847" s="12">
        <f>AR847-VLOOKUP(A847,[1]选股结果!$A$2:$BJ$3005,48,FALSE)*0.08</f>
        <v>-423088849.1628</v>
      </c>
      <c r="AT847" s="12">
        <f t="shared" si="274"/>
        <v>415129719.97</v>
      </c>
      <c r="AU847" s="12">
        <f t="shared" si="275"/>
        <v>355990502.78</v>
      </c>
      <c r="AV847" s="12">
        <f t="shared" si="276"/>
        <v>347000701.39</v>
      </c>
      <c r="AW847" s="12">
        <f t="shared" si="277"/>
        <v>363331388.619999</v>
      </c>
      <c r="AX847" s="12">
        <f t="shared" si="278"/>
        <v>18147256.62</v>
      </c>
      <c r="AY847" s="21">
        <f t="shared" si="279"/>
        <v>5303575189.76</v>
      </c>
    </row>
    <row r="848" spans="1:51">
      <c r="A848" s="5" t="s">
        <v>1743</v>
      </c>
      <c r="B848" s="5" t="s">
        <v>1744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80"/>
        <v>5773265642.26</v>
      </c>
      <c r="AF848" s="9">
        <f t="shared" si="281"/>
        <v>4594250586.15</v>
      </c>
      <c r="AG848" s="9">
        <f t="shared" si="282"/>
        <v>1105310264.04</v>
      </c>
      <c r="AH848" s="9">
        <f t="shared" si="283"/>
        <v>1105087840.31</v>
      </c>
      <c r="AI848" s="9">
        <f t="shared" si="284"/>
        <v>953019447.53</v>
      </c>
      <c r="AJ848" s="12">
        <f t="shared" si="265"/>
        <v>1611311202.56</v>
      </c>
      <c r="AK848" s="16">
        <f t="shared" si="266"/>
        <v>0.279098746256415</v>
      </c>
      <c r="AL848" s="9">
        <f t="shared" si="267"/>
        <v>424607024.48</v>
      </c>
      <c r="AM848" s="16">
        <f t="shared" si="268"/>
        <v>0.0039308016928728</v>
      </c>
      <c r="AN848" s="16">
        <f t="shared" si="269"/>
        <v>0.0166707094431089</v>
      </c>
      <c r="AO848" s="16">
        <f t="shared" si="270"/>
        <v>0.019791923836588</v>
      </c>
      <c r="AP848" s="16">
        <f t="shared" si="271"/>
        <v>0.0330819958607057</v>
      </c>
      <c r="AQ848" s="12">
        <f t="shared" si="272"/>
        <v>1186704178.08</v>
      </c>
      <c r="AR848" s="12">
        <f t="shared" si="273"/>
        <v>1026532819.23</v>
      </c>
      <c r="AS848" s="12">
        <f>AR848-VLOOKUP(A848,[1]选股结果!$A$2:$BJ$3005,48,FALSE)*0.08</f>
        <v>711810286.5316</v>
      </c>
      <c r="AT848" s="12">
        <f t="shared" si="274"/>
        <v>1034635785.3</v>
      </c>
      <c r="AU848" s="12">
        <f t="shared" si="275"/>
        <v>1178601212.01</v>
      </c>
      <c r="AV848" s="12">
        <f t="shared" si="276"/>
        <v>1101225950.99</v>
      </c>
      <c r="AW848" s="12">
        <f t="shared" si="277"/>
        <v>1105310264.04</v>
      </c>
      <c r="AX848" s="12">
        <f t="shared" si="278"/>
        <v>-1868503.67</v>
      </c>
      <c r="AY848" s="21">
        <f t="shared" si="279"/>
        <v>4586147620.08</v>
      </c>
    </row>
    <row r="849" spans="1:51">
      <c r="A849" s="5" t="s">
        <v>1745</v>
      </c>
      <c r="B849" s="5" t="s">
        <v>1746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80"/>
        <v>5771253704.24</v>
      </c>
      <c r="AF849" s="9">
        <f t="shared" si="281"/>
        <v>5703292058.16</v>
      </c>
      <c r="AG849" s="9">
        <f t="shared" si="282"/>
        <v>543106682.71</v>
      </c>
      <c r="AH849" s="9">
        <f t="shared" si="283"/>
        <v>544978684.66</v>
      </c>
      <c r="AI849" s="9">
        <f t="shared" si="284"/>
        <v>527814181.56</v>
      </c>
      <c r="AJ849" s="12">
        <f t="shared" si="265"/>
        <v>680149305.42</v>
      </c>
      <c r="AK849" s="16">
        <f t="shared" si="266"/>
        <v>0.117851222676333</v>
      </c>
      <c r="AL849" s="9">
        <f t="shared" si="267"/>
        <v>642688261.92</v>
      </c>
      <c r="AM849" s="16">
        <f t="shared" si="268"/>
        <v>0.00356540040249534</v>
      </c>
      <c r="AN849" s="16">
        <f t="shared" si="269"/>
        <v>0.0210080369748649</v>
      </c>
      <c r="AO849" s="16">
        <f t="shared" si="270"/>
        <v>0.0554486836742071</v>
      </c>
      <c r="AP849" s="16">
        <f t="shared" si="271"/>
        <v>0.0318880542809606</v>
      </c>
      <c r="AQ849" s="12">
        <f t="shared" si="272"/>
        <v>37461043.5</v>
      </c>
      <c r="AR849" s="12">
        <f t="shared" si="273"/>
        <v>53970894.99</v>
      </c>
      <c r="AS849" s="12">
        <f>AR849-VLOOKUP(A849,[1]选股结果!$A$2:$BJ$3005,48,FALSE)*0.08</f>
        <v>-610240988.4068</v>
      </c>
      <c r="AT849" s="12">
        <f t="shared" si="274"/>
        <v>20296540.4</v>
      </c>
      <c r="AU849" s="12">
        <f t="shared" si="275"/>
        <v>71135398.09</v>
      </c>
      <c r="AV849" s="12">
        <f t="shared" si="276"/>
        <v>2206011.70000007</v>
      </c>
      <c r="AW849" s="12">
        <f t="shared" si="277"/>
        <v>543106682.71</v>
      </c>
      <c r="AX849" s="12">
        <f t="shared" si="278"/>
        <v>34507342</v>
      </c>
      <c r="AY849" s="21">
        <f t="shared" si="279"/>
        <v>5736966412.75</v>
      </c>
    </row>
    <row r="850" spans="1:51">
      <c r="A850" s="5" t="s">
        <v>1747</v>
      </c>
      <c r="B850" s="5" t="s">
        <v>1748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80"/>
        <v>5770164865.21</v>
      </c>
      <c r="AF850" s="9">
        <f t="shared" si="281"/>
        <v>4672333872.76</v>
      </c>
      <c r="AG850" s="9">
        <f t="shared" si="282"/>
        <v>1647484156.62</v>
      </c>
      <c r="AH850" s="9">
        <f t="shared" si="283"/>
        <v>1642408828.07</v>
      </c>
      <c r="AI850" s="9">
        <f t="shared" si="284"/>
        <v>1435399753.91</v>
      </c>
      <c r="AJ850" s="12">
        <f t="shared" si="265"/>
        <v>3815381336.61</v>
      </c>
      <c r="AK850" s="16">
        <f t="shared" si="266"/>
        <v>0.661225705978358</v>
      </c>
      <c r="AL850" s="9">
        <f t="shared" si="267"/>
        <v>2692393859.97</v>
      </c>
      <c r="AM850" s="16">
        <f t="shared" si="268"/>
        <v>0.0137839138478594</v>
      </c>
      <c r="AN850" s="16">
        <f t="shared" si="269"/>
        <v>0.333264972986177</v>
      </c>
      <c r="AO850" s="16">
        <f t="shared" si="270"/>
        <v>0.0499435157334126</v>
      </c>
      <c r="AP850" s="16">
        <f t="shared" si="271"/>
        <v>0.0687340704528667</v>
      </c>
      <c r="AQ850" s="12">
        <f t="shared" si="272"/>
        <v>1122987476.64</v>
      </c>
      <c r="AR850" s="12">
        <f t="shared" si="273"/>
        <v>885746589.74</v>
      </c>
      <c r="AS850" s="12">
        <f>AR850-VLOOKUP(A850,[1]选股结果!$A$2:$BJ$3005,48,FALSE)*0.08</f>
        <v>-147858676.2104</v>
      </c>
      <c r="AT850" s="12">
        <f t="shared" si="274"/>
        <v>915978402.48</v>
      </c>
      <c r="AU850" s="12">
        <f t="shared" si="275"/>
        <v>1092755663.9</v>
      </c>
      <c r="AV850" s="12">
        <f t="shared" si="276"/>
        <v>1112138801.46</v>
      </c>
      <c r="AW850" s="12">
        <f t="shared" si="277"/>
        <v>1647484156.62</v>
      </c>
      <c r="AX850" s="12">
        <f t="shared" si="278"/>
        <v>564348755.54</v>
      </c>
      <c r="AY850" s="21">
        <f t="shared" si="279"/>
        <v>4642102060.02</v>
      </c>
    </row>
    <row r="851" spans="1:51">
      <c r="A851" s="5" t="s">
        <v>1749</v>
      </c>
      <c r="B851" s="5" t="s">
        <v>1750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80"/>
        <v>5741127925.55</v>
      </c>
      <c r="AF851" s="9">
        <f t="shared" si="281"/>
        <v>5244473191.94</v>
      </c>
      <c r="AG851" s="9">
        <f t="shared" si="282"/>
        <v>458227531.690001</v>
      </c>
      <c r="AH851" s="9">
        <f t="shared" si="283"/>
        <v>485338619.880001</v>
      </c>
      <c r="AI851" s="9">
        <f t="shared" si="284"/>
        <v>466729595.040001</v>
      </c>
      <c r="AJ851" s="12">
        <f t="shared" si="265"/>
        <v>1284465611.14</v>
      </c>
      <c r="AK851" s="16">
        <f t="shared" si="266"/>
        <v>0.223730533058441</v>
      </c>
      <c r="AL851" s="9">
        <f t="shared" si="267"/>
        <v>788905727.04</v>
      </c>
      <c r="AM851" s="16">
        <f t="shared" si="268"/>
        <v>0.0045590103320146</v>
      </c>
      <c r="AN851" s="16">
        <f t="shared" si="269"/>
        <v>0.0452636634333671</v>
      </c>
      <c r="AO851" s="16">
        <f t="shared" si="270"/>
        <v>0.0342412603445284</v>
      </c>
      <c r="AP851" s="16">
        <f t="shared" si="271"/>
        <v>0.0500021346489155</v>
      </c>
      <c r="AQ851" s="12">
        <f t="shared" si="272"/>
        <v>495559884.1</v>
      </c>
      <c r="AR851" s="12">
        <f t="shared" si="273"/>
        <v>458830432.95</v>
      </c>
      <c r="AS851" s="12">
        <f>AR851-VLOOKUP(A851,[1]选股结果!$A$2:$BJ$3005,48,FALSE)*0.08</f>
        <v>202448498.5148</v>
      </c>
      <c r="AT851" s="12">
        <f t="shared" si="274"/>
        <v>476950859.26</v>
      </c>
      <c r="AU851" s="12">
        <f t="shared" si="275"/>
        <v>477439457.79</v>
      </c>
      <c r="AV851" s="12">
        <f t="shared" si="276"/>
        <v>441527683</v>
      </c>
      <c r="AW851" s="12">
        <f t="shared" si="277"/>
        <v>458227531.690001</v>
      </c>
      <c r="AX851" s="12">
        <f t="shared" si="278"/>
        <v>8831805.43</v>
      </c>
      <c r="AY851" s="21">
        <f t="shared" si="279"/>
        <v>5226352765.63</v>
      </c>
    </row>
    <row r="852" spans="1:51">
      <c r="A852" s="5" t="s">
        <v>1751</v>
      </c>
      <c r="B852" s="5" t="s">
        <v>1752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80"/>
        <v>5738231681.04</v>
      </c>
      <c r="AF852" s="9">
        <f t="shared" si="281"/>
        <v>5169748378.78</v>
      </c>
      <c r="AG852" s="9">
        <f t="shared" si="282"/>
        <v>349480585.96</v>
      </c>
      <c r="AH852" s="9">
        <f t="shared" si="283"/>
        <v>353311871.52</v>
      </c>
      <c r="AI852" s="9">
        <f t="shared" si="284"/>
        <v>303690683.34</v>
      </c>
      <c r="AJ852" s="12">
        <f t="shared" si="265"/>
        <v>1659588856.35</v>
      </c>
      <c r="AK852" s="16">
        <f t="shared" si="266"/>
        <v>0.289216077111968</v>
      </c>
      <c r="AL852" s="9">
        <f t="shared" si="267"/>
        <v>1115353976.63</v>
      </c>
      <c r="AM852" s="16">
        <f t="shared" si="268"/>
        <v>0.0106770294396506</v>
      </c>
      <c r="AN852" s="16">
        <f t="shared" si="269"/>
        <v>0.108267284193621</v>
      </c>
      <c r="AO852" s="16">
        <f t="shared" si="270"/>
        <v>0.0546253432996957</v>
      </c>
      <c r="AP852" s="16">
        <f t="shared" si="271"/>
        <v>0.0223239318574853</v>
      </c>
      <c r="AQ852" s="12">
        <f t="shared" si="272"/>
        <v>544234879.72</v>
      </c>
      <c r="AR852" s="12">
        <f t="shared" si="273"/>
        <v>527590934.76</v>
      </c>
      <c r="AS852" s="12">
        <f>AR852-VLOOKUP(A852,[1]选股结果!$A$2:$BJ$3005,48,FALSE)*0.08</f>
        <v>-76373970.7048</v>
      </c>
      <c r="AT852" s="12">
        <f t="shared" si="274"/>
        <v>494613691.54</v>
      </c>
      <c r="AU852" s="12">
        <f t="shared" si="275"/>
        <v>577212122.94</v>
      </c>
      <c r="AV852" s="12">
        <f t="shared" si="276"/>
        <v>267050737.33</v>
      </c>
      <c r="AW852" s="12">
        <f t="shared" si="277"/>
        <v>349480585.96</v>
      </c>
      <c r="AX852" s="12">
        <f t="shared" si="278"/>
        <v>29729937.11</v>
      </c>
      <c r="AY852" s="21">
        <f t="shared" si="279"/>
        <v>5202725622</v>
      </c>
    </row>
    <row r="853" spans="1:51">
      <c r="A853" s="5" t="s">
        <v>1753</v>
      </c>
      <c r="B853" s="5" t="s">
        <v>1754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80"/>
        <v>5726435152.79</v>
      </c>
      <c r="AF853" s="9">
        <f t="shared" si="281"/>
        <v>5566693702.6</v>
      </c>
      <c r="AG853" s="9">
        <f t="shared" si="282"/>
        <v>279335749.16</v>
      </c>
      <c r="AH853" s="9">
        <f t="shared" si="283"/>
        <v>277857896.3</v>
      </c>
      <c r="AI853" s="9">
        <f t="shared" si="284"/>
        <v>276205738.47</v>
      </c>
      <c r="AJ853" s="12">
        <f t="shared" si="265"/>
        <v>503101099.09</v>
      </c>
      <c r="AK853" s="16">
        <f t="shared" si="266"/>
        <v>0.0878558973718374</v>
      </c>
      <c r="AL853" s="9">
        <f t="shared" si="267"/>
        <v>386168976.78</v>
      </c>
      <c r="AM853" s="16">
        <f t="shared" si="268"/>
        <v>0.00302177801517044</v>
      </c>
      <c r="AN853" s="16">
        <f t="shared" si="269"/>
        <v>0.0216414718220672</v>
      </c>
      <c r="AO853" s="16">
        <f t="shared" si="270"/>
        <v>0.0350772883863243</v>
      </c>
      <c r="AP853" s="16">
        <f t="shared" si="271"/>
        <v>0.00370866810211809</v>
      </c>
      <c r="AQ853" s="12">
        <f t="shared" si="272"/>
        <v>116932122.31</v>
      </c>
      <c r="AR853" s="12">
        <f t="shared" si="273"/>
        <v>135258081.1</v>
      </c>
      <c r="AS853" s="12">
        <f>AR853-VLOOKUP(A853,[1]选股结果!$A$2:$BJ$3005,48,FALSE)*0.08</f>
        <v>-263221097.9656</v>
      </c>
      <c r="AT853" s="12">
        <f t="shared" si="274"/>
        <v>115279964.48</v>
      </c>
      <c r="AU853" s="12">
        <f t="shared" si="275"/>
        <v>136910238.93</v>
      </c>
      <c r="AV853" s="12">
        <f t="shared" si="276"/>
        <v>49087438.9500001</v>
      </c>
      <c r="AW853" s="12">
        <f t="shared" si="277"/>
        <v>279335749.16</v>
      </c>
      <c r="AX853" s="12">
        <f t="shared" si="278"/>
        <v>204557869.5</v>
      </c>
      <c r="AY853" s="21">
        <f t="shared" si="279"/>
        <v>5586671819.22</v>
      </c>
    </row>
    <row r="854" spans="1:51">
      <c r="A854" s="5" t="s">
        <v>1755</v>
      </c>
      <c r="B854" s="5" t="s">
        <v>1756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80"/>
        <v>5724616704.86</v>
      </c>
      <c r="AF854" s="9">
        <f t="shared" si="281"/>
        <v>5866157987.49</v>
      </c>
      <c r="AG854" s="9">
        <f t="shared" si="282"/>
        <v>-166706822.68</v>
      </c>
      <c r="AH854" s="9">
        <f t="shared" si="283"/>
        <v>-162822942.14</v>
      </c>
      <c r="AI854" s="9">
        <f t="shared" si="284"/>
        <v>-166547153.6</v>
      </c>
      <c r="AJ854" s="12">
        <f t="shared" si="265"/>
        <v>1047593890.3</v>
      </c>
      <c r="AK854" s="16">
        <f t="shared" si="266"/>
        <v>0.18299808429281</v>
      </c>
      <c r="AL854" s="9">
        <f t="shared" si="267"/>
        <v>1041087549</v>
      </c>
      <c r="AM854" s="16">
        <f t="shared" si="268"/>
        <v>0.00816454021809361</v>
      </c>
      <c r="AN854" s="16">
        <f t="shared" si="269"/>
        <v>0.0354273480839028</v>
      </c>
      <c r="AO854" s="16">
        <f t="shared" si="270"/>
        <v>0.0590804367431044</v>
      </c>
      <c r="AP854" s="16">
        <f t="shared" si="271"/>
        <v>0.0621895149482688</v>
      </c>
      <c r="AQ854" s="12">
        <f t="shared" si="272"/>
        <v>6506341.29999924</v>
      </c>
      <c r="AR854" s="12">
        <f t="shared" si="273"/>
        <v>-242582199.870001</v>
      </c>
      <c r="AS854" s="12">
        <f>AR854-VLOOKUP(A854,[1]选股结果!$A$2:$BJ$3005,48,FALSE)*0.08</f>
        <v>-1142158644.7788</v>
      </c>
      <c r="AT854" s="12">
        <f t="shared" si="274"/>
        <v>2782129.83999924</v>
      </c>
      <c r="AU854" s="12">
        <f t="shared" si="275"/>
        <v>-238857988.410001</v>
      </c>
      <c r="AV854" s="12">
        <f t="shared" si="276"/>
        <v>-229660554.640001</v>
      </c>
      <c r="AW854" s="12">
        <f t="shared" si="277"/>
        <v>-166706822.68</v>
      </c>
      <c r="AX854" s="12">
        <f t="shared" si="278"/>
        <v>22680333.53</v>
      </c>
      <c r="AY854" s="21">
        <f t="shared" si="279"/>
        <v>5620793657.78</v>
      </c>
    </row>
    <row r="855" spans="1:51">
      <c r="A855" s="5" t="s">
        <v>1757</v>
      </c>
      <c r="B855" s="5" t="s">
        <v>1758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80"/>
        <v>5697473275.26</v>
      </c>
      <c r="AF855" s="9">
        <f t="shared" si="281"/>
        <v>5496794494.72</v>
      </c>
      <c r="AG855" s="9">
        <f t="shared" si="282"/>
        <v>257146233.410001</v>
      </c>
      <c r="AH855" s="9">
        <f t="shared" si="283"/>
        <v>257939591.230001</v>
      </c>
      <c r="AI855" s="9">
        <f t="shared" si="284"/>
        <v>216483465.490001</v>
      </c>
      <c r="AJ855" s="12">
        <f t="shared" si="265"/>
        <v>797756894.12</v>
      </c>
      <c r="AK855" s="16">
        <f t="shared" si="266"/>
        <v>0.140019418359377</v>
      </c>
      <c r="AL855" s="9">
        <f t="shared" si="267"/>
        <v>592611606.55</v>
      </c>
      <c r="AM855" s="16">
        <f t="shared" si="268"/>
        <v>0.00469111744605424</v>
      </c>
      <c r="AN855" s="16">
        <f t="shared" si="269"/>
        <v>0.0205668878463765</v>
      </c>
      <c r="AO855" s="16">
        <f t="shared" si="270"/>
        <v>0.0442967911013997</v>
      </c>
      <c r="AP855" s="16">
        <f t="shared" si="271"/>
        <v>0.0343328212892887</v>
      </c>
      <c r="AQ855" s="12">
        <f t="shared" si="272"/>
        <v>205145287.57</v>
      </c>
      <c r="AR855" s="12">
        <f t="shared" si="273"/>
        <v>158507973.63</v>
      </c>
      <c r="AS855" s="12">
        <f>AR855-VLOOKUP(A855,[1]选股结果!$A$2:$BJ$3005,48,FALSE)*0.08</f>
        <v>-79233440.0684</v>
      </c>
      <c r="AT855" s="12">
        <f t="shared" si="274"/>
        <v>163689161.83</v>
      </c>
      <c r="AU855" s="12">
        <f t="shared" si="275"/>
        <v>199964099.37</v>
      </c>
      <c r="AV855" s="12">
        <f t="shared" si="276"/>
        <v>153688704.45</v>
      </c>
      <c r="AW855" s="12">
        <f t="shared" si="277"/>
        <v>257146233.410001</v>
      </c>
      <c r="AX855" s="12">
        <f t="shared" si="278"/>
        <v>0</v>
      </c>
      <c r="AY855" s="21">
        <f t="shared" si="279"/>
        <v>5491613306.52</v>
      </c>
    </row>
    <row r="856" spans="1:51">
      <c r="A856" s="5" t="s">
        <v>1759</v>
      </c>
      <c r="B856" s="5" t="s">
        <v>1760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80"/>
        <v>5691420811.95</v>
      </c>
      <c r="AF856" s="9">
        <f t="shared" si="281"/>
        <v>3699708569.44</v>
      </c>
      <c r="AG856" s="9">
        <f t="shared" si="282"/>
        <v>2054734294.02</v>
      </c>
      <c r="AH856" s="9">
        <f t="shared" si="283"/>
        <v>2033737705.27</v>
      </c>
      <c r="AI856" s="9">
        <f t="shared" si="284"/>
        <v>1546943446.15</v>
      </c>
      <c r="AJ856" s="12">
        <f t="shared" si="265"/>
        <v>2535533380.47</v>
      </c>
      <c r="AK856" s="16">
        <f t="shared" si="266"/>
        <v>0.445500950333221</v>
      </c>
      <c r="AL856" s="9">
        <f t="shared" si="267"/>
        <v>528078214.28</v>
      </c>
      <c r="AM856" s="16">
        <f t="shared" si="268"/>
        <v>0.0116727652575804</v>
      </c>
      <c r="AN856" s="16">
        <f t="shared" si="269"/>
        <v>0.02192739539448</v>
      </c>
      <c r="AO856" s="16">
        <f t="shared" si="270"/>
        <v>0.0533889493502224</v>
      </c>
      <c r="AP856" s="16">
        <f t="shared" si="271"/>
        <v>0.00210667860384268</v>
      </c>
      <c r="AQ856" s="12">
        <f t="shared" si="272"/>
        <v>2007455166.19</v>
      </c>
      <c r="AR856" s="12">
        <f t="shared" si="273"/>
        <v>1483921394.64</v>
      </c>
      <c r="AS856" s="12">
        <f>AR856-VLOOKUP(A856,[1]选股结果!$A$2:$BJ$3005,48,FALSE)*0.08</f>
        <v>868455570.884</v>
      </c>
      <c r="AT856" s="12">
        <f t="shared" si="274"/>
        <v>1520660907.07</v>
      </c>
      <c r="AU856" s="12">
        <f t="shared" si="275"/>
        <v>1970715653.76</v>
      </c>
      <c r="AV856" s="12">
        <f t="shared" si="276"/>
        <v>1958323453.13</v>
      </c>
      <c r="AW856" s="12">
        <f t="shared" si="277"/>
        <v>2054734294.02</v>
      </c>
      <c r="AX856" s="12">
        <f t="shared" si="278"/>
        <v>50256628.34</v>
      </c>
      <c r="AY856" s="21">
        <f t="shared" si="279"/>
        <v>3662969057.01</v>
      </c>
    </row>
    <row r="857" spans="1:51">
      <c r="A857" s="5" t="s">
        <v>1761</v>
      </c>
      <c r="B857" s="5" t="s">
        <v>1762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80"/>
        <v>5688132645.06</v>
      </c>
      <c r="AF857" s="9">
        <f t="shared" si="281"/>
        <v>5326243739.54</v>
      </c>
      <c r="AG857" s="9">
        <f t="shared" si="282"/>
        <v>368800524.82</v>
      </c>
      <c r="AH857" s="9">
        <f t="shared" si="283"/>
        <v>368577359.58</v>
      </c>
      <c r="AI857" s="9">
        <f t="shared" si="284"/>
        <v>300819010.29</v>
      </c>
      <c r="AJ857" s="12">
        <f t="shared" si="265"/>
        <v>1271612962.9</v>
      </c>
      <c r="AK857" s="16">
        <f t="shared" si="266"/>
        <v>0.223555434137839</v>
      </c>
      <c r="AL857" s="9">
        <f t="shared" si="267"/>
        <v>923157702.56</v>
      </c>
      <c r="AM857" s="16">
        <f t="shared" si="268"/>
        <v>0.0116543991933052</v>
      </c>
      <c r="AN857" s="16">
        <f t="shared" si="269"/>
        <v>0.068959345944694</v>
      </c>
      <c r="AO857" s="16">
        <f t="shared" si="270"/>
        <v>0.0349942260018974</v>
      </c>
      <c r="AP857" s="16">
        <f t="shared" si="271"/>
        <v>0.045014815672833</v>
      </c>
      <c r="AQ857" s="12">
        <f t="shared" si="272"/>
        <v>348455260.340001</v>
      </c>
      <c r="AR857" s="12">
        <f t="shared" si="273"/>
        <v>284616570.88</v>
      </c>
      <c r="AS857" s="12">
        <f>AR857-VLOOKUP(A857,[1]选股结果!$A$2:$BJ$3005,48,FALSE)*0.08</f>
        <v>9041490.16159999</v>
      </c>
      <c r="AT857" s="12">
        <f t="shared" si="274"/>
        <v>280696911.05</v>
      </c>
      <c r="AU857" s="12">
        <f t="shared" si="275"/>
        <v>352374920.17</v>
      </c>
      <c r="AV857" s="12">
        <f t="shared" si="276"/>
        <v>348499970.210001</v>
      </c>
      <c r="AW857" s="12">
        <f t="shared" si="277"/>
        <v>368800524.82</v>
      </c>
      <c r="AX857" s="12">
        <f t="shared" si="278"/>
        <v>15002592.23</v>
      </c>
      <c r="AY857" s="21">
        <f t="shared" si="279"/>
        <v>5330163399.37</v>
      </c>
    </row>
    <row r="858" spans="1:51">
      <c r="A858" s="5" t="s">
        <v>1763</v>
      </c>
      <c r="B858" s="5" t="s">
        <v>1764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80"/>
        <v>5665946151.77</v>
      </c>
      <c r="AF858" s="9">
        <f t="shared" si="281"/>
        <v>4855271540.07</v>
      </c>
      <c r="AG858" s="9">
        <f t="shared" si="282"/>
        <v>869928845.040001</v>
      </c>
      <c r="AH858" s="9">
        <f t="shared" si="283"/>
        <v>870481755.930001</v>
      </c>
      <c r="AI858" s="9">
        <f t="shared" si="284"/>
        <v>747492707.400001</v>
      </c>
      <c r="AJ858" s="12">
        <f t="shared" si="265"/>
        <v>1477962496.66</v>
      </c>
      <c r="AK858" s="16">
        <f t="shared" si="266"/>
        <v>0.260850078181258</v>
      </c>
      <c r="AL858" s="9">
        <f t="shared" si="267"/>
        <v>549280588.08</v>
      </c>
      <c r="AM858" s="16">
        <f t="shared" si="268"/>
        <v>0.00741738073646733</v>
      </c>
      <c r="AN858" s="16">
        <f t="shared" si="269"/>
        <v>0.00689478870317118</v>
      </c>
      <c r="AO858" s="16">
        <f t="shared" si="270"/>
        <v>0.0500765273036286</v>
      </c>
      <c r="AP858" s="16">
        <f t="shared" si="271"/>
        <v>0.0324061173653479</v>
      </c>
      <c r="AQ858" s="12">
        <f t="shared" si="272"/>
        <v>928681908.58</v>
      </c>
      <c r="AR858" s="12">
        <f t="shared" si="273"/>
        <v>686839179.6</v>
      </c>
      <c r="AS858" s="12">
        <f>AR858-VLOOKUP(A858,[1]选股结果!$A$2:$BJ$3005,48,FALSE)*0.08</f>
        <v>201415527.9912</v>
      </c>
      <c r="AT858" s="12">
        <f t="shared" si="274"/>
        <v>805692860.05</v>
      </c>
      <c r="AU858" s="12">
        <f t="shared" si="275"/>
        <v>809828228.13</v>
      </c>
      <c r="AV858" s="12">
        <f t="shared" si="276"/>
        <v>860496682.47</v>
      </c>
      <c r="AW858" s="12">
        <f t="shared" si="277"/>
        <v>869928845.040001</v>
      </c>
      <c r="AX858" s="12">
        <f t="shared" si="278"/>
        <v>37082675.69</v>
      </c>
      <c r="AY858" s="21">
        <f t="shared" si="279"/>
        <v>4736417859.62</v>
      </c>
    </row>
    <row r="859" spans="1:51">
      <c r="A859" s="5" t="s">
        <v>1765</v>
      </c>
      <c r="B859" s="5" t="s">
        <v>1766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80"/>
        <v>5662943063.88</v>
      </c>
      <c r="AF859" s="9">
        <f t="shared" si="281"/>
        <v>3993606470.46</v>
      </c>
      <c r="AG859" s="9">
        <f t="shared" si="282"/>
        <v>1555585741.23</v>
      </c>
      <c r="AH859" s="9">
        <f t="shared" si="283"/>
        <v>1560866309.36</v>
      </c>
      <c r="AI859" s="9">
        <f t="shared" si="284"/>
        <v>1336239675.61</v>
      </c>
      <c r="AJ859" s="12">
        <f t="shared" si="265"/>
        <v>2139959913.44</v>
      </c>
      <c r="AK859" s="16">
        <f t="shared" si="266"/>
        <v>0.37788829753372</v>
      </c>
      <c r="AL859" s="9">
        <f t="shared" si="267"/>
        <v>273717871.82</v>
      </c>
      <c r="AM859" s="16">
        <f t="shared" si="268"/>
        <v>0.0071945236338091</v>
      </c>
      <c r="AN859" s="16">
        <f t="shared" si="269"/>
        <v>0.00436502969412934</v>
      </c>
      <c r="AO859" s="16">
        <f t="shared" si="270"/>
        <v>0.0284400233965363</v>
      </c>
      <c r="AP859" s="16">
        <f t="shared" si="271"/>
        <v>0.00926781600803185</v>
      </c>
      <c r="AQ859" s="12">
        <f t="shared" si="272"/>
        <v>1866242041.62</v>
      </c>
      <c r="AR859" s="12">
        <f t="shared" si="273"/>
        <v>1449990527.8</v>
      </c>
      <c r="AS859" s="12">
        <f>AR859-VLOOKUP(A859,[1]选股结果!$A$2:$BJ$3005,48,FALSE)*0.08</f>
        <v>613597872.5208</v>
      </c>
      <c r="AT859" s="12">
        <f t="shared" si="274"/>
        <v>1641615407.87</v>
      </c>
      <c r="AU859" s="12">
        <f t="shared" si="275"/>
        <v>1674617161.55</v>
      </c>
      <c r="AV859" s="12">
        <f t="shared" si="276"/>
        <v>1559087980.3</v>
      </c>
      <c r="AW859" s="12">
        <f t="shared" si="277"/>
        <v>1555585741.23</v>
      </c>
      <c r="AX859" s="12">
        <f t="shared" si="278"/>
        <v>1760</v>
      </c>
      <c r="AY859" s="21">
        <f t="shared" si="279"/>
        <v>3801981590.39</v>
      </c>
    </row>
    <row r="860" spans="1:51">
      <c r="A860" s="5" t="s">
        <v>1767</v>
      </c>
      <c r="B860" s="5" t="s">
        <v>1768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80"/>
        <v>5661816015.43</v>
      </c>
      <c r="AF860" s="9">
        <f t="shared" si="281"/>
        <v>4781364670.19</v>
      </c>
      <c r="AG860" s="9">
        <f t="shared" si="282"/>
        <v>878601133.760001</v>
      </c>
      <c r="AH860" s="9">
        <f t="shared" si="283"/>
        <v>879150204.590001</v>
      </c>
      <c r="AI860" s="9">
        <f t="shared" si="284"/>
        <v>693998803.040001</v>
      </c>
      <c r="AJ860" s="12">
        <f t="shared" si="265"/>
        <v>1433517230.32</v>
      </c>
      <c r="AK860" s="16">
        <f t="shared" si="266"/>
        <v>0.253190359138</v>
      </c>
      <c r="AL860" s="9">
        <f t="shared" si="267"/>
        <v>513290409.87</v>
      </c>
      <c r="AM860" s="16">
        <f t="shared" si="268"/>
        <v>0.00435871250544791</v>
      </c>
      <c r="AN860" s="16">
        <f t="shared" si="269"/>
        <v>0.0278501277558777</v>
      </c>
      <c r="AO860" s="16">
        <f t="shared" si="270"/>
        <v>0.0338663266639966</v>
      </c>
      <c r="AP860" s="16">
        <f t="shared" si="271"/>
        <v>0.0112688811780745</v>
      </c>
      <c r="AQ860" s="12">
        <f t="shared" si="272"/>
        <v>920226820.45</v>
      </c>
      <c r="AR860" s="12">
        <f t="shared" si="273"/>
        <v>619917304.07</v>
      </c>
      <c r="AS860" s="12">
        <f>AR860-VLOOKUP(A860,[1]选股结果!$A$2:$BJ$3005,48,FALSE)*0.08</f>
        <v>163889213.1732</v>
      </c>
      <c r="AT860" s="12">
        <f t="shared" si="274"/>
        <v>735075418.9</v>
      </c>
      <c r="AU860" s="12">
        <f t="shared" si="275"/>
        <v>805068705.62</v>
      </c>
      <c r="AV860" s="12">
        <f t="shared" si="276"/>
        <v>861643739.14</v>
      </c>
      <c r="AW860" s="12">
        <f t="shared" si="277"/>
        <v>878601133.760001</v>
      </c>
      <c r="AX860" s="12">
        <f t="shared" si="278"/>
        <v>241643.8</v>
      </c>
      <c r="AY860" s="21">
        <f t="shared" si="279"/>
        <v>4666206555.36</v>
      </c>
    </row>
    <row r="861" spans="1:51">
      <c r="A861" s="5" t="s">
        <v>1769</v>
      </c>
      <c r="B861" s="5" t="s">
        <v>1770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80"/>
        <v>5658367390.18</v>
      </c>
      <c r="AF861" s="9">
        <f t="shared" si="281"/>
        <v>4887734940.87</v>
      </c>
      <c r="AG861" s="9">
        <f t="shared" si="282"/>
        <v>821232870</v>
      </c>
      <c r="AH861" s="9">
        <f t="shared" si="283"/>
        <v>819501814.04</v>
      </c>
      <c r="AI861" s="9">
        <f t="shared" si="284"/>
        <v>715250323.51</v>
      </c>
      <c r="AJ861" s="12">
        <f t="shared" si="265"/>
        <v>1377643834.71</v>
      </c>
      <c r="AK861" s="16">
        <f t="shared" si="266"/>
        <v>0.243470199036718</v>
      </c>
      <c r="AL861" s="9">
        <f t="shared" si="267"/>
        <v>590010287.43</v>
      </c>
      <c r="AM861" s="16">
        <f t="shared" si="268"/>
        <v>0.0048696552909979</v>
      </c>
      <c r="AN861" s="16">
        <f t="shared" si="269"/>
        <v>0.0233379453001194</v>
      </c>
      <c r="AO861" s="16">
        <f t="shared" si="270"/>
        <v>0.0280355748877864</v>
      </c>
      <c r="AP861" s="16">
        <f t="shared" si="271"/>
        <v>0.0465100059226851</v>
      </c>
      <c r="AQ861" s="12">
        <f t="shared" si="272"/>
        <v>787633547.28</v>
      </c>
      <c r="AR861" s="12">
        <f t="shared" si="273"/>
        <v>657785922.23</v>
      </c>
      <c r="AS861" s="12">
        <f>AR861-VLOOKUP(A861,[1]选股结果!$A$2:$BJ$3005,48,FALSE)*0.08</f>
        <v>44889423.454</v>
      </c>
      <c r="AT861" s="12">
        <f t="shared" si="274"/>
        <v>683382056.75</v>
      </c>
      <c r="AU861" s="12">
        <f t="shared" si="275"/>
        <v>762037412.76</v>
      </c>
      <c r="AV861" s="12">
        <f t="shared" si="276"/>
        <v>747257805.83</v>
      </c>
      <c r="AW861" s="12">
        <f t="shared" si="277"/>
        <v>821232870</v>
      </c>
      <c r="AX861" s="12">
        <f t="shared" si="278"/>
        <v>68753442.93</v>
      </c>
      <c r="AY861" s="21">
        <f t="shared" si="279"/>
        <v>4862138806.35</v>
      </c>
    </row>
    <row r="862" spans="1:51">
      <c r="A862" s="5" t="s">
        <v>1771</v>
      </c>
      <c r="B862" s="5" t="s">
        <v>1772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80"/>
        <v>5652147134.2</v>
      </c>
      <c r="AF862" s="9">
        <f t="shared" si="281"/>
        <v>5376007058.67</v>
      </c>
      <c r="AG862" s="9">
        <f t="shared" si="282"/>
        <v>260257224.480001</v>
      </c>
      <c r="AH862" s="9">
        <f t="shared" si="283"/>
        <v>258116307.060001</v>
      </c>
      <c r="AI862" s="9">
        <f t="shared" si="284"/>
        <v>214017616.020001</v>
      </c>
      <c r="AJ862" s="12">
        <f t="shared" ref="AJ862:AJ925" si="285">C862-G862</f>
        <v>754135313.55</v>
      </c>
      <c r="AK862" s="16">
        <f t="shared" ref="AK862:AK925" si="286">AJ862/C862</f>
        <v>0.133424572227938</v>
      </c>
      <c r="AL862" s="9">
        <f t="shared" ref="AL862:AL925" si="287">O862+P862+Q862+R862+Y862-AB862+AC862</f>
        <v>395716810.56</v>
      </c>
      <c r="AM862" s="16">
        <f t="shared" ref="AM862:AM925" si="288">O862/C862</f>
        <v>0.00470791597745028</v>
      </c>
      <c r="AN862" s="16">
        <f t="shared" ref="AN862:AN925" si="289">P862/C862</f>
        <v>0.00693741223803968</v>
      </c>
      <c r="AO862" s="16">
        <f t="shared" ref="AO862:AO925" si="290">Q862/C862</f>
        <v>0.0189459182497302</v>
      </c>
      <c r="AP862" s="16">
        <f t="shared" ref="AP862:AP925" si="291">R862/C862</f>
        <v>0.0390135027599933</v>
      </c>
      <c r="AQ862" s="12">
        <f t="shared" ref="AQ862:AQ925" si="292">C862-G862-AL862</f>
        <v>358418502.99</v>
      </c>
      <c r="AR862" s="12">
        <f t="shared" ref="AR862:AR925" si="293">AQ862-S862-AD862</f>
        <v>229740857.79</v>
      </c>
      <c r="AS862" s="12">
        <f>AR862-VLOOKUP(A862,[1]选股结果!$A$2:$BJ$3005,48,FALSE)*0.08</f>
        <v>-11678546.8204</v>
      </c>
      <c r="AT862" s="12">
        <f t="shared" si="274"/>
        <v>314319811.95</v>
      </c>
      <c r="AU862" s="12">
        <f t="shared" si="275"/>
        <v>273839548.83</v>
      </c>
      <c r="AV862" s="12">
        <f t="shared" si="276"/>
        <v>265045877.17</v>
      </c>
      <c r="AW862" s="12">
        <f t="shared" si="277"/>
        <v>260257224.480001</v>
      </c>
      <c r="AX862" s="12">
        <f t="shared" si="278"/>
        <v>5142999.45</v>
      </c>
      <c r="AY862" s="21">
        <f t="shared" si="279"/>
        <v>5291428104.51</v>
      </c>
    </row>
    <row r="863" spans="1:51">
      <c r="A863" s="5" t="s">
        <v>1773</v>
      </c>
      <c r="B863" s="5" t="s">
        <v>1774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80"/>
        <v>5643146333.73</v>
      </c>
      <c r="AF863" s="9">
        <f t="shared" si="281"/>
        <v>5196380527.98</v>
      </c>
      <c r="AG863" s="9">
        <f t="shared" si="282"/>
        <v>420314611.079999</v>
      </c>
      <c r="AH863" s="9">
        <f t="shared" si="283"/>
        <v>421793781.949999</v>
      </c>
      <c r="AI863" s="9">
        <f t="shared" si="284"/>
        <v>387628045.939999</v>
      </c>
      <c r="AJ863" s="12">
        <f t="shared" si="285"/>
        <v>865027787.709999</v>
      </c>
      <c r="AK863" s="16">
        <f t="shared" si="286"/>
        <v>0.153288207775082</v>
      </c>
      <c r="AL863" s="9">
        <f t="shared" si="287"/>
        <v>474950434.27</v>
      </c>
      <c r="AM863" s="16">
        <f t="shared" si="288"/>
        <v>0.0035610164404008</v>
      </c>
      <c r="AN863" s="16">
        <f t="shared" si="289"/>
        <v>0.00501099632327078</v>
      </c>
      <c r="AO863" s="16">
        <f t="shared" si="290"/>
        <v>0.0305315586714756</v>
      </c>
      <c r="AP863" s="16">
        <f t="shared" si="291"/>
        <v>0.0388597452912502</v>
      </c>
      <c r="AQ863" s="12">
        <f t="shared" si="292"/>
        <v>390077353.439999</v>
      </c>
      <c r="AR863" s="12">
        <f t="shared" si="293"/>
        <v>377608040.419999</v>
      </c>
      <c r="AS863" s="12">
        <f>AR863-VLOOKUP(A863,[1]选股结果!$A$2:$BJ$3005,48,FALSE)*0.08</f>
        <v>325233.135198951</v>
      </c>
      <c r="AT863" s="12">
        <f t="shared" si="274"/>
        <v>355911617.429999</v>
      </c>
      <c r="AU863" s="12">
        <f t="shared" si="275"/>
        <v>411773776.429999</v>
      </c>
      <c r="AV863" s="12">
        <f t="shared" si="276"/>
        <v>396247077.109999</v>
      </c>
      <c r="AW863" s="12">
        <f t="shared" si="277"/>
        <v>420314611.079999</v>
      </c>
      <c r="AX863" s="12">
        <f t="shared" si="278"/>
        <v>1057000</v>
      </c>
      <c r="AY863" s="21">
        <f t="shared" si="279"/>
        <v>5218076950.97</v>
      </c>
    </row>
    <row r="864" spans="1:51">
      <c r="A864" s="5" t="s">
        <v>1775</v>
      </c>
      <c r="B864" s="5" t="s">
        <v>1776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80"/>
        <v>5637145611.28</v>
      </c>
      <c r="AF864" s="9">
        <f t="shared" si="281"/>
        <v>2623660194.06</v>
      </c>
      <c r="AG864" s="9">
        <f t="shared" si="282"/>
        <v>2915576111.85</v>
      </c>
      <c r="AH864" s="9">
        <f t="shared" si="283"/>
        <v>2914100459.99</v>
      </c>
      <c r="AI864" s="9">
        <f t="shared" si="284"/>
        <v>2477887465.89</v>
      </c>
      <c r="AJ864" s="12">
        <f t="shared" si="285"/>
        <v>4247646875.21</v>
      </c>
      <c r="AK864" s="16">
        <f t="shared" si="286"/>
        <v>0.753510228068334</v>
      </c>
      <c r="AL864" s="9">
        <f t="shared" si="287"/>
        <v>1260342928.44</v>
      </c>
      <c r="AM864" s="16">
        <f t="shared" si="288"/>
        <v>0.00442521277436645</v>
      </c>
      <c r="AN864" s="16">
        <f t="shared" si="289"/>
        <v>0.109536341648587</v>
      </c>
      <c r="AO864" s="16">
        <f t="shared" si="290"/>
        <v>0.0596493761837826</v>
      </c>
      <c r="AP864" s="16">
        <f t="shared" si="291"/>
        <v>0.0481094327166795</v>
      </c>
      <c r="AQ864" s="12">
        <f t="shared" si="292"/>
        <v>2987303946.77</v>
      </c>
      <c r="AR864" s="12">
        <f t="shared" si="293"/>
        <v>2566799467.72</v>
      </c>
      <c r="AS864" s="12">
        <f>AR864-VLOOKUP(A864,[1]选股结果!$A$2:$BJ$3005,48,FALSE)*0.08</f>
        <v>2062080095.7448</v>
      </c>
      <c r="AT864" s="12">
        <f t="shared" si="274"/>
        <v>2551090952.67</v>
      </c>
      <c r="AU864" s="12">
        <f t="shared" si="275"/>
        <v>3003012461.82</v>
      </c>
      <c r="AV864" s="12">
        <f t="shared" si="276"/>
        <v>2860756824.25</v>
      </c>
      <c r="AW864" s="12">
        <f t="shared" si="277"/>
        <v>2915576111.85</v>
      </c>
      <c r="AX864" s="12">
        <f t="shared" si="278"/>
        <v>-93434231.64</v>
      </c>
      <c r="AY864" s="21">
        <f t="shared" si="279"/>
        <v>2639368709.11</v>
      </c>
    </row>
    <row r="865" spans="1:51">
      <c r="A865" s="5" t="s">
        <v>1777</v>
      </c>
      <c r="B865" s="5" t="s">
        <v>1778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80"/>
        <v>5633417000</v>
      </c>
      <c r="AF865" s="9">
        <f t="shared" si="281"/>
        <v>32557000</v>
      </c>
      <c r="AG865" s="9">
        <f t="shared" si="282"/>
        <v>4900875000</v>
      </c>
      <c r="AH865" s="9">
        <f t="shared" si="283"/>
        <v>4894479000</v>
      </c>
      <c r="AI865" s="9">
        <f t="shared" si="284"/>
        <v>4581121000</v>
      </c>
      <c r="AJ865" s="12">
        <f t="shared" si="285"/>
        <v>5633417000</v>
      </c>
      <c r="AK865" s="16">
        <f t="shared" si="286"/>
        <v>1</v>
      </c>
      <c r="AL865" s="9">
        <f t="shared" si="287"/>
        <v>38953000</v>
      </c>
      <c r="AM865" s="16">
        <f t="shared" si="288"/>
        <v>0.00577926327839746</v>
      </c>
      <c r="AN865" s="16">
        <f t="shared" si="289"/>
        <v>0</v>
      </c>
      <c r="AO865" s="16">
        <f t="shared" si="290"/>
        <v>0</v>
      </c>
      <c r="AP865" s="16">
        <f t="shared" si="291"/>
        <v>0</v>
      </c>
      <c r="AQ865" s="12">
        <f t="shared" si="292"/>
        <v>5594464000</v>
      </c>
      <c r="AR865" s="12">
        <f t="shared" si="293"/>
        <v>5281106000</v>
      </c>
      <c r="AS865" s="12">
        <f>AR865-VLOOKUP(A865,[1]选股结果!$A$2:$BJ$3005,48,FALSE)*0.08</f>
        <v>3743795520</v>
      </c>
      <c r="AT865" s="12">
        <f t="shared" si="274"/>
        <v>5281106000</v>
      </c>
      <c r="AU865" s="12">
        <f t="shared" si="275"/>
        <v>5594464000</v>
      </c>
      <c r="AV865" s="12">
        <f t="shared" si="276"/>
        <v>4395311000</v>
      </c>
      <c r="AW865" s="12">
        <f t="shared" si="277"/>
        <v>4900875000</v>
      </c>
      <c r="AX865" s="12">
        <f t="shared" si="278"/>
        <v>450364000</v>
      </c>
      <c r="AY865" s="21">
        <f t="shared" si="279"/>
        <v>32557000</v>
      </c>
    </row>
    <row r="866" spans="1:51">
      <c r="A866" s="5" t="s">
        <v>1779</v>
      </c>
      <c r="B866" s="5" t="s">
        <v>1780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80"/>
        <v>5622247916.18</v>
      </c>
      <c r="AF866" s="9">
        <f t="shared" si="281"/>
        <v>5183464577.07</v>
      </c>
      <c r="AG866" s="9">
        <f t="shared" si="282"/>
        <v>596520716.050001</v>
      </c>
      <c r="AH866" s="9">
        <f t="shared" si="283"/>
        <v>602899194.560001</v>
      </c>
      <c r="AI866" s="9">
        <f t="shared" si="284"/>
        <v>507206777.170001</v>
      </c>
      <c r="AJ866" s="12">
        <f t="shared" si="285"/>
        <v>1323006386.23</v>
      </c>
      <c r="AK866" s="16">
        <f t="shared" si="286"/>
        <v>0.235316266012138</v>
      </c>
      <c r="AL866" s="9">
        <f t="shared" si="287"/>
        <v>851656282.37</v>
      </c>
      <c r="AM866" s="16">
        <f t="shared" si="288"/>
        <v>0.00537077134451879</v>
      </c>
      <c r="AN866" s="16">
        <f t="shared" si="289"/>
        <v>0.0910869515476564</v>
      </c>
      <c r="AO866" s="16">
        <f t="shared" si="290"/>
        <v>0.0236406252217186</v>
      </c>
      <c r="AP866" s="16">
        <f t="shared" si="291"/>
        <v>0.0319331751119194</v>
      </c>
      <c r="AQ866" s="12">
        <f t="shared" si="292"/>
        <v>471350103.86</v>
      </c>
      <c r="AR866" s="12">
        <f t="shared" si="293"/>
        <v>346193554</v>
      </c>
      <c r="AS866" s="12">
        <f>AR866-VLOOKUP(A866,[1]选股结果!$A$2:$BJ$3005,48,FALSE)*0.08</f>
        <v>12243161.9072</v>
      </c>
      <c r="AT866" s="12">
        <f t="shared" si="274"/>
        <v>375657686.470001</v>
      </c>
      <c r="AU866" s="12">
        <f t="shared" si="275"/>
        <v>441885971.39</v>
      </c>
      <c r="AV866" s="12">
        <f t="shared" si="276"/>
        <v>436759281.17</v>
      </c>
      <c r="AW866" s="12">
        <f t="shared" si="277"/>
        <v>596520716.050001</v>
      </c>
      <c r="AX866" s="12">
        <f t="shared" si="278"/>
        <v>176426887.6</v>
      </c>
      <c r="AY866" s="21">
        <f t="shared" si="279"/>
        <v>5154000444.6</v>
      </c>
    </row>
    <row r="867" spans="1:51">
      <c r="A867" s="5" t="s">
        <v>1781</v>
      </c>
      <c r="B867" s="5" t="s">
        <v>1782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80"/>
        <v>5618912456.32</v>
      </c>
      <c r="AF867" s="9">
        <f t="shared" si="281"/>
        <v>4980332197.77</v>
      </c>
      <c r="AG867" s="9">
        <f t="shared" si="282"/>
        <v>630314175.460001</v>
      </c>
      <c r="AH867" s="9">
        <f t="shared" si="283"/>
        <v>628108668.400001</v>
      </c>
      <c r="AI867" s="9">
        <f t="shared" si="284"/>
        <v>557450413.270001</v>
      </c>
      <c r="AJ867" s="12">
        <f t="shared" si="285"/>
        <v>1284926744.72</v>
      </c>
      <c r="AK867" s="16">
        <f t="shared" si="286"/>
        <v>0.228678904451474</v>
      </c>
      <c r="AL867" s="9">
        <f t="shared" si="287"/>
        <v>699362731.67</v>
      </c>
      <c r="AM867" s="16">
        <f t="shared" si="288"/>
        <v>0.00329271600577974</v>
      </c>
      <c r="AN867" s="16">
        <f t="shared" si="289"/>
        <v>0.0222955455800156</v>
      </c>
      <c r="AO867" s="16">
        <f t="shared" si="290"/>
        <v>0.026914216999395</v>
      </c>
      <c r="AP867" s="16">
        <f t="shared" si="291"/>
        <v>0.0506381552981782</v>
      </c>
      <c r="AQ867" s="12">
        <f t="shared" si="292"/>
        <v>585564013.049999</v>
      </c>
      <c r="AR867" s="12">
        <f t="shared" si="293"/>
        <v>448097464.229999</v>
      </c>
      <c r="AS867" s="12">
        <f>AR867-VLOOKUP(A867,[1]选股结果!$A$2:$BJ$3005,48,FALSE)*0.08</f>
        <v>42752071.286799</v>
      </c>
      <c r="AT867" s="12">
        <f t="shared" si="274"/>
        <v>514905757.919999</v>
      </c>
      <c r="AU867" s="12">
        <f t="shared" si="275"/>
        <v>518755719.359999</v>
      </c>
      <c r="AV867" s="12">
        <f t="shared" si="276"/>
        <v>561724435.869999</v>
      </c>
      <c r="AW867" s="12">
        <f t="shared" si="277"/>
        <v>630314175.460001</v>
      </c>
      <c r="AX867" s="12">
        <f t="shared" si="278"/>
        <v>127480689.98</v>
      </c>
      <c r="AY867" s="21">
        <f t="shared" si="279"/>
        <v>4913523904.08</v>
      </c>
    </row>
    <row r="868" spans="1:51">
      <c r="A868" s="5" t="s">
        <v>1783</v>
      </c>
      <c r="B868" s="5" t="s">
        <v>1784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80"/>
        <v>5611574401.21</v>
      </c>
      <c r="AF868" s="9">
        <f t="shared" si="281"/>
        <v>5435520642.45</v>
      </c>
      <c r="AG868" s="9">
        <f t="shared" si="282"/>
        <v>291018645.66</v>
      </c>
      <c r="AH868" s="9">
        <f t="shared" si="283"/>
        <v>278347442.05</v>
      </c>
      <c r="AI868" s="9">
        <f t="shared" si="284"/>
        <v>199107049.74</v>
      </c>
      <c r="AJ868" s="12">
        <f t="shared" si="285"/>
        <v>598818977.44</v>
      </c>
      <c r="AK868" s="16">
        <f t="shared" si="286"/>
        <v>0.106711403008553</v>
      </c>
      <c r="AL868" s="9">
        <f t="shared" si="287"/>
        <v>444064171.02</v>
      </c>
      <c r="AM868" s="16">
        <f t="shared" si="288"/>
        <v>0.00267069579381652</v>
      </c>
      <c r="AN868" s="16">
        <f t="shared" si="289"/>
        <v>0.0117966125595209</v>
      </c>
      <c r="AO868" s="16">
        <f t="shared" si="290"/>
        <v>0.0370656296092502</v>
      </c>
      <c r="AP868" s="16">
        <f t="shared" si="291"/>
        <v>0.02447659636846</v>
      </c>
      <c r="AQ868" s="12">
        <f t="shared" si="292"/>
        <v>154754806.42</v>
      </c>
      <c r="AR868" s="12">
        <f t="shared" si="293"/>
        <v>79282352.5299996</v>
      </c>
      <c r="AS868" s="12">
        <f>AR868-VLOOKUP(A868,[1]选股结果!$A$2:$BJ$3005,48,FALSE)*0.08</f>
        <v>-261473457.2724</v>
      </c>
      <c r="AT868" s="12">
        <f t="shared" si="274"/>
        <v>75514414.1099996</v>
      </c>
      <c r="AU868" s="12">
        <f t="shared" si="275"/>
        <v>158522744.84</v>
      </c>
      <c r="AV868" s="12">
        <f t="shared" si="276"/>
        <v>274551194.05</v>
      </c>
      <c r="AW868" s="12">
        <f t="shared" si="277"/>
        <v>291018645.66</v>
      </c>
      <c r="AX868" s="12">
        <f t="shared" si="278"/>
        <v>3928677.44</v>
      </c>
      <c r="AY868" s="21">
        <f t="shared" si="279"/>
        <v>5439288580.87</v>
      </c>
    </row>
    <row r="869" spans="1:51">
      <c r="A869" s="5" t="s">
        <v>1785</v>
      </c>
      <c r="B869" s="5" t="s">
        <v>1786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80"/>
        <v>5610020858.4</v>
      </c>
      <c r="AF869" s="9">
        <f t="shared" si="281"/>
        <v>4633408789.22</v>
      </c>
      <c r="AG869" s="9">
        <f t="shared" si="282"/>
        <v>1019955088.63</v>
      </c>
      <c r="AH869" s="9">
        <f t="shared" si="283"/>
        <v>1020415702.56</v>
      </c>
      <c r="AI869" s="9">
        <f t="shared" si="284"/>
        <v>880107470.64</v>
      </c>
      <c r="AJ869" s="12">
        <f t="shared" si="285"/>
        <v>1561710809.09</v>
      </c>
      <c r="AK869" s="16">
        <f t="shared" si="286"/>
        <v>0.278378788334025</v>
      </c>
      <c r="AL869" s="9">
        <f t="shared" si="287"/>
        <v>606113265.52</v>
      </c>
      <c r="AM869" s="16">
        <f t="shared" si="288"/>
        <v>0.00453105331897994</v>
      </c>
      <c r="AN869" s="16">
        <f t="shared" si="289"/>
        <v>0.0113458269383607</v>
      </c>
      <c r="AO869" s="16">
        <f t="shared" si="290"/>
        <v>0.0391399595317412</v>
      </c>
      <c r="AP869" s="16">
        <f t="shared" si="291"/>
        <v>0.0482476060110757</v>
      </c>
      <c r="AQ869" s="12">
        <f t="shared" si="292"/>
        <v>955597543.57</v>
      </c>
      <c r="AR869" s="12">
        <f t="shared" si="293"/>
        <v>809506266.61</v>
      </c>
      <c r="AS869" s="12">
        <f>AR869-VLOOKUP(A869,[1]选股结果!$A$2:$BJ$3005,48,FALSE)*0.08</f>
        <v>390425497.1172</v>
      </c>
      <c r="AT869" s="12">
        <f t="shared" si="274"/>
        <v>815289311.65</v>
      </c>
      <c r="AU869" s="12">
        <f t="shared" si="275"/>
        <v>949814498.53</v>
      </c>
      <c r="AV869" s="12">
        <f t="shared" si="276"/>
        <v>939273863.499999</v>
      </c>
      <c r="AW869" s="12">
        <f t="shared" si="277"/>
        <v>1019955088.63</v>
      </c>
      <c r="AX869" s="12">
        <f t="shared" si="278"/>
        <v>69232249.57</v>
      </c>
      <c r="AY869" s="21">
        <f t="shared" si="279"/>
        <v>4627625744.18</v>
      </c>
    </row>
    <row r="870" spans="1:51">
      <c r="A870" s="5" t="s">
        <v>1787</v>
      </c>
      <c r="B870" s="5" t="s">
        <v>1788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80"/>
        <v>5591015743.68</v>
      </c>
      <c r="AF870" s="9">
        <f t="shared" si="281"/>
        <v>4834399513.02</v>
      </c>
      <c r="AG870" s="9">
        <f t="shared" si="282"/>
        <v>751127937.57</v>
      </c>
      <c r="AH870" s="9">
        <f t="shared" si="283"/>
        <v>749478405.71</v>
      </c>
      <c r="AI870" s="9">
        <f t="shared" si="284"/>
        <v>593326364.86</v>
      </c>
      <c r="AJ870" s="12">
        <f t="shared" si="285"/>
        <v>1540647811.86</v>
      </c>
      <c r="AK870" s="16">
        <f t="shared" si="286"/>
        <v>0.27555776669052</v>
      </c>
      <c r="AL870" s="9">
        <f t="shared" si="287"/>
        <v>578076610.58</v>
      </c>
      <c r="AM870" s="16">
        <f t="shared" si="288"/>
        <v>0.00630830146022545</v>
      </c>
      <c r="AN870" s="16">
        <f t="shared" si="289"/>
        <v>0.0384594117451849</v>
      </c>
      <c r="AO870" s="16">
        <f t="shared" si="290"/>
        <v>0.0425018138749853</v>
      </c>
      <c r="AP870" s="16">
        <f t="shared" si="291"/>
        <v>0.0158292845034538</v>
      </c>
      <c r="AQ870" s="12">
        <f t="shared" si="292"/>
        <v>962571201.28</v>
      </c>
      <c r="AR870" s="12">
        <f t="shared" si="293"/>
        <v>598814657.95</v>
      </c>
      <c r="AS870" s="12">
        <f>AR870-VLOOKUP(A870,[1]选股结果!$A$2:$BJ$3005,48,FALSE)*0.08</f>
        <v>-134462524.358</v>
      </c>
      <c r="AT870" s="12">
        <f t="shared" si="274"/>
        <v>806419160.43</v>
      </c>
      <c r="AU870" s="12">
        <f t="shared" si="275"/>
        <v>754966698.8</v>
      </c>
      <c r="AV870" s="12">
        <f t="shared" si="276"/>
        <v>749896845.13</v>
      </c>
      <c r="AW870" s="12">
        <f t="shared" si="277"/>
        <v>751127937.57</v>
      </c>
      <c r="AX870" s="12">
        <f t="shared" si="278"/>
        <v>2987328.31</v>
      </c>
      <c r="AY870" s="21">
        <f t="shared" si="279"/>
        <v>4626795010.54</v>
      </c>
    </row>
    <row r="871" spans="1:51">
      <c r="A871" s="5" t="s">
        <v>1789</v>
      </c>
      <c r="B871" s="5" t="s">
        <v>1790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80"/>
        <v>5587427938.33</v>
      </c>
      <c r="AF871" s="9">
        <f t="shared" si="281"/>
        <v>5495233045.42</v>
      </c>
      <c r="AG871" s="9">
        <f t="shared" si="282"/>
        <v>116776299.700001</v>
      </c>
      <c r="AH871" s="9">
        <f t="shared" si="283"/>
        <v>116497590.830001</v>
      </c>
      <c r="AI871" s="9">
        <f t="shared" si="284"/>
        <v>65331802.360001</v>
      </c>
      <c r="AJ871" s="12">
        <f t="shared" si="285"/>
        <v>500031758.1</v>
      </c>
      <c r="AK871" s="16">
        <f t="shared" si="286"/>
        <v>0.0894922965663254</v>
      </c>
      <c r="AL871" s="9">
        <f t="shared" si="287"/>
        <v>310667338.98</v>
      </c>
      <c r="AM871" s="16">
        <f t="shared" si="288"/>
        <v>0.00404890279207103</v>
      </c>
      <c r="AN871" s="16">
        <f t="shared" si="289"/>
        <v>0.0214047305200228</v>
      </c>
      <c r="AO871" s="16">
        <f t="shared" si="290"/>
        <v>0.0305183217237099</v>
      </c>
      <c r="AP871" s="16">
        <f t="shared" si="291"/>
        <v>0</v>
      </c>
      <c r="AQ871" s="12">
        <f t="shared" si="292"/>
        <v>189364419.12</v>
      </c>
      <c r="AR871" s="12">
        <f t="shared" si="293"/>
        <v>43101030.7900004</v>
      </c>
      <c r="AS871" s="12">
        <f>AR871-VLOOKUP(A871,[1]选股结果!$A$2:$BJ$3005,48,FALSE)*0.08</f>
        <v>-45529477.4523996</v>
      </c>
      <c r="AT871" s="12">
        <f t="shared" si="274"/>
        <v>138198630.65</v>
      </c>
      <c r="AU871" s="12">
        <f t="shared" si="275"/>
        <v>94266819.2600004</v>
      </c>
      <c r="AV871" s="12">
        <f t="shared" si="276"/>
        <v>106579201.12</v>
      </c>
      <c r="AW871" s="12">
        <f t="shared" si="277"/>
        <v>116776299.700001</v>
      </c>
      <c r="AX871" s="12">
        <f t="shared" si="278"/>
        <v>3742384.4</v>
      </c>
      <c r="AY871" s="21">
        <f t="shared" si="279"/>
        <v>5400135445.56</v>
      </c>
    </row>
    <row r="872" spans="1:51">
      <c r="A872" s="5" t="s">
        <v>1791</v>
      </c>
      <c r="B872" s="5" t="s">
        <v>1792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80"/>
        <v>5579926597.82</v>
      </c>
      <c r="AF872" s="9">
        <f t="shared" si="281"/>
        <v>3246640659.87</v>
      </c>
      <c r="AG872" s="9">
        <f t="shared" si="282"/>
        <v>2306858064.18</v>
      </c>
      <c r="AH872" s="9">
        <f t="shared" si="283"/>
        <v>2280136179.54</v>
      </c>
      <c r="AI872" s="9">
        <f t="shared" si="284"/>
        <v>1783231929.13</v>
      </c>
      <c r="AJ872" s="12">
        <f t="shared" si="285"/>
        <v>3594585198</v>
      </c>
      <c r="AK872" s="16">
        <f t="shared" si="286"/>
        <v>0.644199369827616</v>
      </c>
      <c r="AL872" s="9">
        <f t="shared" si="287"/>
        <v>978469947.48</v>
      </c>
      <c r="AM872" s="16">
        <f t="shared" si="288"/>
        <v>0.0911142453609746</v>
      </c>
      <c r="AN872" s="16">
        <f t="shared" si="289"/>
        <v>0.0197408466686703</v>
      </c>
      <c r="AO872" s="16">
        <f t="shared" si="290"/>
        <v>0.0596106946693441</v>
      </c>
      <c r="AP872" s="16">
        <f t="shared" si="291"/>
        <v>0.000100625986768243</v>
      </c>
      <c r="AQ872" s="12">
        <f t="shared" si="292"/>
        <v>2616115250.52</v>
      </c>
      <c r="AR872" s="12">
        <f t="shared" si="293"/>
        <v>1809659802.9</v>
      </c>
      <c r="AS872" s="12">
        <f>AR872-VLOOKUP(A872,[1]选股结果!$A$2:$BJ$3005,48,FALSE)*0.08</f>
        <v>1091818967.4064</v>
      </c>
      <c r="AT872" s="12">
        <f t="shared" si="274"/>
        <v>2119211000.11</v>
      </c>
      <c r="AU872" s="12">
        <f t="shared" si="275"/>
        <v>2306564053.31</v>
      </c>
      <c r="AV872" s="12">
        <f t="shared" si="276"/>
        <v>2404042493.65</v>
      </c>
      <c r="AW872" s="12">
        <f t="shared" si="277"/>
        <v>2306858064.18</v>
      </c>
      <c r="AX872" s="12">
        <f t="shared" si="278"/>
        <v>0</v>
      </c>
      <c r="AY872" s="21">
        <f t="shared" si="279"/>
        <v>2937089462.66</v>
      </c>
    </row>
    <row r="873" spans="1:51">
      <c r="A873" s="5" t="s">
        <v>1793</v>
      </c>
      <c r="B873" s="5" t="s">
        <v>1794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80"/>
        <v>5569132091.74</v>
      </c>
      <c r="AF873" s="9">
        <f t="shared" si="281"/>
        <v>5498954216.56</v>
      </c>
      <c r="AG873" s="9">
        <f t="shared" si="282"/>
        <v>-225675435.53</v>
      </c>
      <c r="AH873" s="9">
        <f t="shared" si="283"/>
        <v>-214980923.51</v>
      </c>
      <c r="AI873" s="9">
        <f t="shared" si="284"/>
        <v>-251758994.05</v>
      </c>
      <c r="AJ873" s="12">
        <f t="shared" si="285"/>
        <v>1017993892.34</v>
      </c>
      <c r="AK873" s="16">
        <f t="shared" si="286"/>
        <v>0.182792197342538</v>
      </c>
      <c r="AL873" s="9">
        <f t="shared" si="287"/>
        <v>1307621612.35</v>
      </c>
      <c r="AM873" s="16">
        <f t="shared" si="288"/>
        <v>0.00699420143719918</v>
      </c>
      <c r="AN873" s="16">
        <f t="shared" si="289"/>
        <v>0.0178105302722331</v>
      </c>
      <c r="AO873" s="16">
        <f t="shared" si="290"/>
        <v>0.0944734905247356</v>
      </c>
      <c r="AP873" s="16">
        <f t="shared" si="291"/>
        <v>0.0303535859906646</v>
      </c>
      <c r="AQ873" s="12">
        <f t="shared" si="292"/>
        <v>-289627720.01</v>
      </c>
      <c r="AR873" s="12">
        <f t="shared" si="293"/>
        <v>-440902502.58</v>
      </c>
      <c r="AS873" s="12">
        <f>AR873-VLOOKUP(A873,[1]选股结果!$A$2:$BJ$3005,48,FALSE)*0.08</f>
        <v>-624580322.0944</v>
      </c>
      <c r="AT873" s="12">
        <f t="shared" si="274"/>
        <v>-326405790.55</v>
      </c>
      <c r="AU873" s="12">
        <f t="shared" si="275"/>
        <v>-404124432.04</v>
      </c>
      <c r="AV873" s="12">
        <f t="shared" si="276"/>
        <v>-458493774.76</v>
      </c>
      <c r="AW873" s="12">
        <f t="shared" si="277"/>
        <v>-225675435.53</v>
      </c>
      <c r="AX873" s="12">
        <f t="shared" si="278"/>
        <v>63859566.7</v>
      </c>
      <c r="AY873" s="21">
        <f t="shared" si="279"/>
        <v>5384457504.53</v>
      </c>
    </row>
    <row r="874" spans="1:51">
      <c r="A874" s="5" t="s">
        <v>1795</v>
      </c>
      <c r="B874" s="5" t="s">
        <v>1796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80"/>
        <v>5568845223.27</v>
      </c>
      <c r="AF874" s="9">
        <f t="shared" si="281"/>
        <v>4934811429.29</v>
      </c>
      <c r="AG874" s="9">
        <f t="shared" si="282"/>
        <v>669470144.37</v>
      </c>
      <c r="AH874" s="9">
        <f t="shared" si="283"/>
        <v>643889632.2</v>
      </c>
      <c r="AI874" s="9">
        <f t="shared" si="284"/>
        <v>642414480.64</v>
      </c>
      <c r="AJ874" s="12">
        <f t="shared" si="285"/>
        <v>1205168492.44</v>
      </c>
      <c r="AK874" s="16">
        <f t="shared" si="286"/>
        <v>0.216412639267487</v>
      </c>
      <c r="AL874" s="9">
        <f t="shared" si="287"/>
        <v>531948988.73</v>
      </c>
      <c r="AM874" s="16">
        <f t="shared" si="288"/>
        <v>0.00904610532530104</v>
      </c>
      <c r="AN874" s="16">
        <f t="shared" si="289"/>
        <v>0.00828392675329403</v>
      </c>
      <c r="AO874" s="16">
        <f t="shared" si="290"/>
        <v>0.0279645952215127</v>
      </c>
      <c r="AP874" s="16">
        <f t="shared" si="291"/>
        <v>0.0456341840168394</v>
      </c>
      <c r="AQ874" s="12">
        <f t="shared" si="292"/>
        <v>673219503.710001</v>
      </c>
      <c r="AR874" s="12">
        <f t="shared" si="293"/>
        <v>606978130.250001</v>
      </c>
      <c r="AS874" s="12">
        <f>AR874-VLOOKUP(A874,[1]选股结果!$A$2:$BJ$3005,48,FALSE)*0.08</f>
        <v>149739687.476401</v>
      </c>
      <c r="AT874" s="12">
        <f t="shared" si="274"/>
        <v>671744352.150001</v>
      </c>
      <c r="AU874" s="12">
        <f t="shared" si="275"/>
        <v>608453281.810001</v>
      </c>
      <c r="AV874" s="12">
        <f t="shared" si="276"/>
        <v>633477214.24</v>
      </c>
      <c r="AW874" s="12">
        <f t="shared" si="277"/>
        <v>669470144.37</v>
      </c>
      <c r="AX874" s="12">
        <f t="shared" si="278"/>
        <v>36020680.65</v>
      </c>
      <c r="AY874" s="21">
        <f t="shared" si="279"/>
        <v>4870045207.39</v>
      </c>
    </row>
    <row r="875" spans="1:51">
      <c r="A875" s="5" t="s">
        <v>1797</v>
      </c>
      <c r="B875" s="5" t="s">
        <v>1798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80"/>
        <v>5560212457.42</v>
      </c>
      <c r="AF875" s="9">
        <f t="shared" si="281"/>
        <v>4335434307.18</v>
      </c>
      <c r="AG875" s="9">
        <f t="shared" si="282"/>
        <v>1259626057.53</v>
      </c>
      <c r="AH875" s="9">
        <f t="shared" si="283"/>
        <v>1249743152.12</v>
      </c>
      <c r="AI875" s="9">
        <f t="shared" si="284"/>
        <v>982497596.22</v>
      </c>
      <c r="AJ875" s="12">
        <f t="shared" si="285"/>
        <v>2696174283.16</v>
      </c>
      <c r="AK875" s="16">
        <f t="shared" si="286"/>
        <v>0.484904903150239</v>
      </c>
      <c r="AL875" s="9">
        <f t="shared" si="287"/>
        <v>1491950553.73</v>
      </c>
      <c r="AM875" s="16">
        <f t="shared" si="288"/>
        <v>0.0108127235713394</v>
      </c>
      <c r="AN875" s="16">
        <f t="shared" si="289"/>
        <v>0.215441666249897</v>
      </c>
      <c r="AO875" s="16">
        <f t="shared" si="290"/>
        <v>0.0349767086058866</v>
      </c>
      <c r="AP875" s="16">
        <f t="shared" si="291"/>
        <v>0.00531764582854079</v>
      </c>
      <c r="AQ875" s="12">
        <f t="shared" si="292"/>
        <v>1204223729.43</v>
      </c>
      <c r="AR875" s="12">
        <f t="shared" si="293"/>
        <v>947649688.93</v>
      </c>
      <c r="AS875" s="12">
        <f>AR875-VLOOKUP(A875,[1]选股结果!$A$2:$BJ$3005,48,FALSE)*0.08</f>
        <v>624353762.322</v>
      </c>
      <c r="AT875" s="12">
        <f t="shared" si="274"/>
        <v>936978173.53</v>
      </c>
      <c r="AU875" s="12">
        <f t="shared" si="275"/>
        <v>1214895244.83</v>
      </c>
      <c r="AV875" s="12">
        <f t="shared" si="276"/>
        <v>1204720882.39</v>
      </c>
      <c r="AW875" s="12">
        <f t="shared" si="277"/>
        <v>1259626057.53</v>
      </c>
      <c r="AX875" s="12">
        <f t="shared" si="278"/>
        <v>34493178.99</v>
      </c>
      <c r="AY875" s="21">
        <f t="shared" si="279"/>
        <v>4346105822.58</v>
      </c>
    </row>
    <row r="876" spans="1:51">
      <c r="A876" s="5" t="s">
        <v>1799</v>
      </c>
      <c r="B876" s="5" t="s">
        <v>1800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80"/>
        <v>5556566615.28</v>
      </c>
      <c r="AF876" s="9">
        <f t="shared" si="281"/>
        <v>5519666190.03</v>
      </c>
      <c r="AG876" s="9">
        <f t="shared" si="282"/>
        <v>167651007.89</v>
      </c>
      <c r="AH876" s="9">
        <f t="shared" si="283"/>
        <v>174443544.43</v>
      </c>
      <c r="AI876" s="9">
        <f t="shared" si="284"/>
        <v>144627490.12</v>
      </c>
      <c r="AJ876" s="12">
        <f t="shared" si="285"/>
        <v>268678412.91</v>
      </c>
      <c r="AK876" s="16">
        <f t="shared" si="286"/>
        <v>0.0483533144678156</v>
      </c>
      <c r="AL876" s="9">
        <f t="shared" si="287"/>
        <v>220956808.28</v>
      </c>
      <c r="AM876" s="16">
        <f t="shared" si="288"/>
        <v>0.00116562252348227</v>
      </c>
      <c r="AN876" s="16">
        <f t="shared" si="289"/>
        <v>0.0144978970896294</v>
      </c>
      <c r="AO876" s="16">
        <f t="shared" si="290"/>
        <v>0.0252889499864151</v>
      </c>
      <c r="AP876" s="16">
        <f t="shared" si="291"/>
        <v>0</v>
      </c>
      <c r="AQ876" s="12">
        <f t="shared" si="292"/>
        <v>47721604.6299999</v>
      </c>
      <c r="AR876" s="12">
        <f t="shared" si="293"/>
        <v>13682688.0499999</v>
      </c>
      <c r="AS876" s="12">
        <f>AR876-VLOOKUP(A876,[1]选股结果!$A$2:$BJ$3005,48,FALSE)*0.08</f>
        <v>-61172634.6788001</v>
      </c>
      <c r="AT876" s="12">
        <f t="shared" si="274"/>
        <v>17905550.3199999</v>
      </c>
      <c r="AU876" s="12">
        <f t="shared" si="275"/>
        <v>43498742.3599999</v>
      </c>
      <c r="AV876" s="12">
        <f t="shared" si="276"/>
        <v>35177968.2499999</v>
      </c>
      <c r="AW876" s="12">
        <f t="shared" si="277"/>
        <v>167651007.89</v>
      </c>
      <c r="AX876" s="12">
        <f t="shared" si="278"/>
        <v>120031626.39</v>
      </c>
      <c r="AY876" s="21">
        <f t="shared" si="279"/>
        <v>5515443327.76</v>
      </c>
    </row>
    <row r="877" spans="1:51">
      <c r="A877" s="5" t="s">
        <v>1801</v>
      </c>
      <c r="B877" s="5" t="s">
        <v>1802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80"/>
        <v>5556564790.5</v>
      </c>
      <c r="AF877" s="9">
        <f t="shared" si="281"/>
        <v>4816094385.44</v>
      </c>
      <c r="AG877" s="9">
        <f t="shared" si="282"/>
        <v>827213309.629999</v>
      </c>
      <c r="AH877" s="9">
        <f t="shared" si="283"/>
        <v>827513453.609999</v>
      </c>
      <c r="AI877" s="9">
        <f t="shared" si="284"/>
        <v>777590597.849999</v>
      </c>
      <c r="AJ877" s="12">
        <f t="shared" si="285"/>
        <v>1230236167.78</v>
      </c>
      <c r="AK877" s="16">
        <f t="shared" si="286"/>
        <v>0.221402289753432</v>
      </c>
      <c r="AL877" s="9">
        <f t="shared" si="287"/>
        <v>420413595.33</v>
      </c>
      <c r="AM877" s="16">
        <f t="shared" si="288"/>
        <v>0.00463963926490636</v>
      </c>
      <c r="AN877" s="16">
        <f t="shared" si="289"/>
        <v>0.00386566758237461</v>
      </c>
      <c r="AO877" s="16">
        <f t="shared" si="290"/>
        <v>0.046723916273572</v>
      </c>
      <c r="AP877" s="16">
        <f t="shared" si="291"/>
        <v>0.0190462004404122</v>
      </c>
      <c r="AQ877" s="12">
        <f t="shared" si="292"/>
        <v>809822572.45</v>
      </c>
      <c r="AR877" s="12">
        <f t="shared" si="293"/>
        <v>682850157.33</v>
      </c>
      <c r="AS877" s="12">
        <f>AR877-VLOOKUP(A877,[1]选股结果!$A$2:$BJ$3005,48,FALSE)*0.08</f>
        <v>-6121026.35720003</v>
      </c>
      <c r="AT877" s="12">
        <f t="shared" si="274"/>
        <v>759899716.69</v>
      </c>
      <c r="AU877" s="12">
        <f t="shared" si="275"/>
        <v>732773013.09</v>
      </c>
      <c r="AV877" s="12">
        <f t="shared" si="276"/>
        <v>711641362.839999</v>
      </c>
      <c r="AW877" s="12">
        <f t="shared" si="277"/>
        <v>827213309.629999</v>
      </c>
      <c r="AX877" s="12">
        <f t="shared" si="278"/>
        <v>30053454.37</v>
      </c>
      <c r="AY877" s="21">
        <f t="shared" si="279"/>
        <v>4739044826.08</v>
      </c>
    </row>
    <row r="878" spans="1:51">
      <c r="A878" s="5" t="s">
        <v>1803</v>
      </c>
      <c r="B878" s="5" t="s">
        <v>1804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80"/>
        <v>5538182645.28</v>
      </c>
      <c r="AF878" s="9">
        <f t="shared" si="281"/>
        <v>4945119410.88</v>
      </c>
      <c r="AG878" s="9">
        <f t="shared" si="282"/>
        <v>677412539.810001</v>
      </c>
      <c r="AH878" s="9">
        <f t="shared" si="283"/>
        <v>673504315.970001</v>
      </c>
      <c r="AI878" s="9">
        <f t="shared" si="284"/>
        <v>668101838.700001</v>
      </c>
      <c r="AJ878" s="12">
        <f t="shared" si="285"/>
        <v>1729328839.01</v>
      </c>
      <c r="AK878" s="16">
        <f t="shared" si="286"/>
        <v>0.31225565312185</v>
      </c>
      <c r="AL878" s="9">
        <f t="shared" si="287"/>
        <v>1170369173.09</v>
      </c>
      <c r="AM878" s="16">
        <f t="shared" si="288"/>
        <v>0.0040972521914457</v>
      </c>
      <c r="AN878" s="16">
        <f t="shared" si="289"/>
        <v>0.109618775259678</v>
      </c>
      <c r="AO878" s="16">
        <f t="shared" si="290"/>
        <v>0.0955679352957203</v>
      </c>
      <c r="AP878" s="16">
        <f t="shared" si="291"/>
        <v>0</v>
      </c>
      <c r="AQ878" s="12">
        <f t="shared" si="292"/>
        <v>558959665.92</v>
      </c>
      <c r="AR878" s="12">
        <f t="shared" si="293"/>
        <v>576344394.46</v>
      </c>
      <c r="AS878" s="12">
        <f>AR878-VLOOKUP(A878,[1]选股结果!$A$2:$BJ$3005,48,FALSE)*0.08</f>
        <v>16302846.1224</v>
      </c>
      <c r="AT878" s="12">
        <f t="shared" si="274"/>
        <v>553557188.65</v>
      </c>
      <c r="AU878" s="12">
        <f t="shared" si="275"/>
        <v>581746871.73</v>
      </c>
      <c r="AV878" s="12">
        <f t="shared" si="276"/>
        <v>536225105.44</v>
      </c>
      <c r="AW878" s="12">
        <f t="shared" si="277"/>
        <v>677412539.810001</v>
      </c>
      <c r="AX878" s="12">
        <f t="shared" si="278"/>
        <v>119906490.15</v>
      </c>
      <c r="AY878" s="21">
        <f t="shared" si="279"/>
        <v>4967906616.69</v>
      </c>
    </row>
    <row r="879" spans="1:51">
      <c r="A879" s="5" t="s">
        <v>1805</v>
      </c>
      <c r="B879" s="5" t="s">
        <v>1806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80"/>
        <v>5528395699.44</v>
      </c>
      <c r="AF879" s="9">
        <f t="shared" si="281"/>
        <v>4220851970.25</v>
      </c>
      <c r="AG879" s="9">
        <f t="shared" si="282"/>
        <v>1271854579.27</v>
      </c>
      <c r="AH879" s="9">
        <f t="shared" si="283"/>
        <v>1290739849.94</v>
      </c>
      <c r="AI879" s="9">
        <f t="shared" si="284"/>
        <v>1100605545.32</v>
      </c>
      <c r="AJ879" s="12">
        <f t="shared" si="285"/>
        <v>2021938813.06</v>
      </c>
      <c r="AK879" s="16">
        <f t="shared" si="286"/>
        <v>0.365736991884429</v>
      </c>
      <c r="AL879" s="9">
        <f t="shared" si="287"/>
        <v>741093916.92</v>
      </c>
      <c r="AM879" s="16">
        <f t="shared" si="288"/>
        <v>0.00776915315673781</v>
      </c>
      <c r="AN879" s="16">
        <f t="shared" si="289"/>
        <v>0.0496670404757412</v>
      </c>
      <c r="AO879" s="16">
        <f t="shared" si="290"/>
        <v>0.0444527287970529</v>
      </c>
      <c r="AP879" s="16">
        <f t="shared" si="291"/>
        <v>0.0351505565221542</v>
      </c>
      <c r="AQ879" s="12">
        <f t="shared" si="292"/>
        <v>1280844896.14</v>
      </c>
      <c r="AR879" s="12">
        <f t="shared" si="293"/>
        <v>1133923973.74</v>
      </c>
      <c r="AS879" s="12">
        <f>AR879-VLOOKUP(A879,[1]选股结果!$A$2:$BJ$3005,48,FALSE)*0.08</f>
        <v>171326450.016</v>
      </c>
      <c r="AT879" s="12">
        <f t="shared" si="274"/>
        <v>1090710591.52</v>
      </c>
      <c r="AU879" s="12">
        <f t="shared" si="275"/>
        <v>1324058278.36</v>
      </c>
      <c r="AV879" s="12">
        <f t="shared" si="276"/>
        <v>1133154055.41</v>
      </c>
      <c r="AW879" s="12">
        <f t="shared" si="277"/>
        <v>1271854579.27</v>
      </c>
      <c r="AX879" s="12">
        <f t="shared" si="278"/>
        <v>15045045.52</v>
      </c>
      <c r="AY879" s="21">
        <f t="shared" si="279"/>
        <v>4264065352.47</v>
      </c>
    </row>
    <row r="880" spans="1:51">
      <c r="A880" s="5" t="s">
        <v>1807</v>
      </c>
      <c r="B880" s="5" t="s">
        <v>1808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80"/>
        <v>5519614671.2</v>
      </c>
      <c r="AF880" s="9">
        <f t="shared" si="281"/>
        <v>4979383608.05</v>
      </c>
      <c r="AG880" s="9">
        <f t="shared" si="282"/>
        <v>570804780.34</v>
      </c>
      <c r="AH880" s="9">
        <f t="shared" si="283"/>
        <v>575681681.61</v>
      </c>
      <c r="AI880" s="9">
        <f t="shared" si="284"/>
        <v>570544461.38</v>
      </c>
      <c r="AJ880" s="12">
        <f t="shared" si="285"/>
        <v>1790809942.28</v>
      </c>
      <c r="AK880" s="16">
        <f t="shared" si="286"/>
        <v>0.324444739163407</v>
      </c>
      <c r="AL880" s="9">
        <f t="shared" si="287"/>
        <v>1360340759.37</v>
      </c>
      <c r="AM880" s="16">
        <f t="shared" si="288"/>
        <v>0.00148269513861205</v>
      </c>
      <c r="AN880" s="16">
        <f t="shared" si="289"/>
        <v>0.10905827345537</v>
      </c>
      <c r="AO880" s="16">
        <f t="shared" si="290"/>
        <v>0.100298795207319</v>
      </c>
      <c r="AP880" s="16">
        <f t="shared" si="291"/>
        <v>0.0363840980092074</v>
      </c>
      <c r="AQ880" s="12">
        <f t="shared" si="292"/>
        <v>430469182.91</v>
      </c>
      <c r="AR880" s="12">
        <f t="shared" si="293"/>
        <v>539333538.27</v>
      </c>
      <c r="AS880" s="12">
        <f>AR880-VLOOKUP(A880,[1]选股结果!$A$2:$BJ$3005,48,FALSE)*0.08</f>
        <v>-569392744.874</v>
      </c>
      <c r="AT880" s="12">
        <f t="shared" si="274"/>
        <v>425331962.68</v>
      </c>
      <c r="AU880" s="12">
        <f t="shared" si="275"/>
        <v>544470758.5</v>
      </c>
      <c r="AV880" s="12">
        <f t="shared" si="276"/>
        <v>396615509.74</v>
      </c>
      <c r="AW880" s="12">
        <f t="shared" si="277"/>
        <v>570804780.34</v>
      </c>
      <c r="AX880" s="12">
        <f t="shared" si="278"/>
        <v>62582851.72</v>
      </c>
      <c r="AY880" s="21">
        <f t="shared" si="279"/>
        <v>5093385183.64</v>
      </c>
    </row>
    <row r="881" spans="1:51">
      <c r="A881" s="5" t="s">
        <v>1809</v>
      </c>
      <c r="B881" s="5" t="s">
        <v>1810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80"/>
        <v>5486761685.69</v>
      </c>
      <c r="AF881" s="9">
        <f t="shared" si="281"/>
        <v>5359448035.67</v>
      </c>
      <c r="AG881" s="9">
        <f t="shared" si="282"/>
        <v>128831430.05</v>
      </c>
      <c r="AH881" s="9">
        <f t="shared" si="283"/>
        <v>155971739.46</v>
      </c>
      <c r="AI881" s="9">
        <f t="shared" si="284"/>
        <v>144530381.14</v>
      </c>
      <c r="AJ881" s="12">
        <f t="shared" si="285"/>
        <v>1216683197.69</v>
      </c>
      <c r="AK881" s="16">
        <f t="shared" si="286"/>
        <v>0.221748868893509</v>
      </c>
      <c r="AL881" s="9">
        <f t="shared" si="287"/>
        <v>942347223.89</v>
      </c>
      <c r="AM881" s="16">
        <f t="shared" si="288"/>
        <v>0.00888376841974506</v>
      </c>
      <c r="AN881" s="16">
        <f t="shared" si="289"/>
        <v>0.0327034625939717</v>
      </c>
      <c r="AO881" s="16">
        <f t="shared" si="290"/>
        <v>0.0617898947031385</v>
      </c>
      <c r="AP881" s="16">
        <f t="shared" si="291"/>
        <v>0.0735378615718497</v>
      </c>
      <c r="AQ881" s="12">
        <f t="shared" si="292"/>
        <v>274335973.8</v>
      </c>
      <c r="AR881" s="12">
        <f t="shared" si="293"/>
        <v>144215441.69</v>
      </c>
      <c r="AS881" s="12">
        <f>AR881-VLOOKUP(A881,[1]选股结果!$A$2:$BJ$3005,48,FALSE)*0.08</f>
        <v>-451874859.7652</v>
      </c>
      <c r="AT881" s="12">
        <f t="shared" si="274"/>
        <v>262894615.48</v>
      </c>
      <c r="AU881" s="12">
        <f t="shared" si="275"/>
        <v>155656800.01</v>
      </c>
      <c r="AV881" s="12">
        <f t="shared" si="276"/>
        <v>73685882.9199997</v>
      </c>
      <c r="AW881" s="12">
        <f t="shared" si="277"/>
        <v>128831430.05</v>
      </c>
      <c r="AX881" s="12">
        <f t="shared" si="278"/>
        <v>42879658.56</v>
      </c>
      <c r="AY881" s="21">
        <f t="shared" si="279"/>
        <v>5240768861.88</v>
      </c>
    </row>
    <row r="882" spans="1:51">
      <c r="A882" s="5" t="s">
        <v>1811</v>
      </c>
      <c r="B882" s="5" t="s">
        <v>1812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80"/>
        <v>5486425487.45</v>
      </c>
      <c r="AF882" s="9">
        <f t="shared" si="281"/>
        <v>25662123.66</v>
      </c>
      <c r="AG882" s="9">
        <f t="shared" si="282"/>
        <v>7179620970.79</v>
      </c>
      <c r="AH882" s="9">
        <f t="shared" si="283"/>
        <v>7197454075.87</v>
      </c>
      <c r="AI882" s="9">
        <f t="shared" si="284"/>
        <v>6854088560.66</v>
      </c>
      <c r="AJ882" s="12">
        <f t="shared" si="285"/>
        <v>5486425487.45</v>
      </c>
      <c r="AK882" s="16">
        <f t="shared" si="286"/>
        <v>1</v>
      </c>
      <c r="AL882" s="9">
        <f t="shared" si="287"/>
        <v>7829018.58</v>
      </c>
      <c r="AM882" s="16">
        <f t="shared" si="288"/>
        <v>0.00467738488724602</v>
      </c>
      <c r="AN882" s="16">
        <f t="shared" si="289"/>
        <v>0</v>
      </c>
      <c r="AO882" s="16">
        <f t="shared" si="290"/>
        <v>0</v>
      </c>
      <c r="AP882" s="16">
        <f t="shared" si="291"/>
        <v>0</v>
      </c>
      <c r="AQ882" s="12">
        <f t="shared" si="292"/>
        <v>5478596468.87</v>
      </c>
      <c r="AR882" s="12">
        <f t="shared" si="293"/>
        <v>5135230953.66</v>
      </c>
      <c r="AS882" s="12">
        <f>AR882-VLOOKUP(A882,[1]选股结果!$A$2:$BJ$3005,48,FALSE)*0.08</f>
        <v>3313608764.044</v>
      </c>
      <c r="AT882" s="12">
        <f t="shared" si="274"/>
        <v>5135230953.66</v>
      </c>
      <c r="AU882" s="12">
        <f t="shared" si="275"/>
        <v>5478596468.87</v>
      </c>
      <c r="AV882" s="12">
        <f t="shared" si="276"/>
        <v>5519892230.43</v>
      </c>
      <c r="AW882" s="12">
        <f t="shared" si="277"/>
        <v>7179620970.79</v>
      </c>
      <c r="AX882" s="12">
        <f t="shared" si="278"/>
        <v>1659728740.36</v>
      </c>
      <c r="AY882" s="21">
        <f t="shared" si="279"/>
        <v>25662123.66</v>
      </c>
    </row>
    <row r="883" spans="1:51">
      <c r="A883" s="5" t="s">
        <v>1813</v>
      </c>
      <c r="B883" s="5" t="s">
        <v>1814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80"/>
        <v>5485317880.16</v>
      </c>
      <c r="AF883" s="9">
        <f t="shared" si="281"/>
        <v>4869452717.85</v>
      </c>
      <c r="AG883" s="9">
        <f t="shared" si="282"/>
        <v>682810731.499999</v>
      </c>
      <c r="AH883" s="9">
        <f t="shared" si="283"/>
        <v>663469211.129999</v>
      </c>
      <c r="AI883" s="9">
        <f t="shared" si="284"/>
        <v>604344543.129999</v>
      </c>
      <c r="AJ883" s="12">
        <f t="shared" si="285"/>
        <v>1284964875.7</v>
      </c>
      <c r="AK883" s="16">
        <f t="shared" si="286"/>
        <v>0.234255316423434</v>
      </c>
      <c r="AL883" s="9">
        <f t="shared" si="287"/>
        <v>486236996.9</v>
      </c>
      <c r="AM883" s="16">
        <f t="shared" si="288"/>
        <v>0.00587399240553405</v>
      </c>
      <c r="AN883" s="16">
        <f t="shared" si="289"/>
        <v>0.0102976967213343</v>
      </c>
      <c r="AO883" s="16">
        <f t="shared" si="290"/>
        <v>0.045259555238895</v>
      </c>
      <c r="AP883" s="16">
        <f t="shared" si="291"/>
        <v>0.0236605142738262</v>
      </c>
      <c r="AQ883" s="12">
        <f t="shared" si="292"/>
        <v>798727878.8</v>
      </c>
      <c r="AR883" s="12">
        <f t="shared" si="293"/>
        <v>537258842.53</v>
      </c>
      <c r="AS883" s="12">
        <f>AR883-VLOOKUP(A883,[1]选股结果!$A$2:$BJ$3005,48,FALSE)*0.08</f>
        <v>108928662.466</v>
      </c>
      <c r="AT883" s="12">
        <f t="shared" si="274"/>
        <v>739603210.8</v>
      </c>
      <c r="AU883" s="12">
        <f t="shared" si="275"/>
        <v>596383510.53</v>
      </c>
      <c r="AV883" s="12">
        <f t="shared" si="276"/>
        <v>562514094.62</v>
      </c>
      <c r="AW883" s="12">
        <f t="shared" si="277"/>
        <v>682810731.499999</v>
      </c>
      <c r="AX883" s="12">
        <f t="shared" si="278"/>
        <v>26835045.06</v>
      </c>
      <c r="AY883" s="21">
        <f t="shared" si="279"/>
        <v>4667108349.58</v>
      </c>
    </row>
    <row r="884" spans="1:51">
      <c r="A884" s="5" t="s">
        <v>1815</v>
      </c>
      <c r="B884" s="5" t="s">
        <v>1816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80"/>
        <v>5476923483.58</v>
      </c>
      <c r="AF884" s="9">
        <f t="shared" si="281"/>
        <v>5282451053.97</v>
      </c>
      <c r="AG884" s="9">
        <f t="shared" si="282"/>
        <v>203439169.080001</v>
      </c>
      <c r="AH884" s="9">
        <f t="shared" si="283"/>
        <v>200759361.100001</v>
      </c>
      <c r="AI884" s="9">
        <f t="shared" si="284"/>
        <v>166011580.750001</v>
      </c>
      <c r="AJ884" s="12">
        <f t="shared" si="285"/>
        <v>1137295853.6</v>
      </c>
      <c r="AK884" s="16">
        <f t="shared" si="286"/>
        <v>0.207652317402215</v>
      </c>
      <c r="AL884" s="9">
        <f t="shared" si="287"/>
        <v>832639659.6</v>
      </c>
      <c r="AM884" s="16">
        <f t="shared" si="288"/>
        <v>0.00940030914515294</v>
      </c>
      <c r="AN884" s="16">
        <f t="shared" si="289"/>
        <v>0.0296622654884726</v>
      </c>
      <c r="AO884" s="16">
        <f t="shared" si="290"/>
        <v>0.0837963163199076</v>
      </c>
      <c r="AP884" s="16">
        <f t="shared" si="291"/>
        <v>0.0287086785932644</v>
      </c>
      <c r="AQ884" s="12">
        <f t="shared" si="292"/>
        <v>304656194</v>
      </c>
      <c r="AR884" s="12">
        <f t="shared" si="293"/>
        <v>157208970.66</v>
      </c>
      <c r="AS884" s="12">
        <f>AR884-VLOOKUP(A884,[1]选股结果!$A$2:$BJ$3005,48,FALSE)*0.08</f>
        <v>-333810304.1088</v>
      </c>
      <c r="AT884" s="12">
        <f t="shared" si="274"/>
        <v>269908413.65</v>
      </c>
      <c r="AU884" s="12">
        <f t="shared" si="275"/>
        <v>191956751.01</v>
      </c>
      <c r="AV884" s="12">
        <f t="shared" si="276"/>
        <v>189167794.47</v>
      </c>
      <c r="AW884" s="12">
        <f t="shared" si="277"/>
        <v>203439169.080001</v>
      </c>
      <c r="AX884" s="12">
        <f t="shared" si="278"/>
        <v>9051029.85</v>
      </c>
      <c r="AY884" s="21">
        <f t="shared" si="279"/>
        <v>5169751610.98</v>
      </c>
    </row>
    <row r="885" spans="1:51">
      <c r="A885" s="5" t="s">
        <v>1817</v>
      </c>
      <c r="B885" s="5" t="s">
        <v>1818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80"/>
        <v>5470313260.16</v>
      </c>
      <c r="AF885" s="9">
        <f t="shared" si="281"/>
        <v>4951476074.55</v>
      </c>
      <c r="AG885" s="9">
        <f t="shared" si="282"/>
        <v>647436487.100001</v>
      </c>
      <c r="AH885" s="9">
        <f t="shared" si="283"/>
        <v>652941998.330001</v>
      </c>
      <c r="AI885" s="9">
        <f t="shared" si="284"/>
        <v>427529760.640001</v>
      </c>
      <c r="AJ885" s="12">
        <f t="shared" si="285"/>
        <v>1673369595.48</v>
      </c>
      <c r="AK885" s="16">
        <f t="shared" si="286"/>
        <v>0.305900140612981</v>
      </c>
      <c r="AL885" s="9">
        <f t="shared" si="287"/>
        <v>829847584.91</v>
      </c>
      <c r="AM885" s="16">
        <f t="shared" si="288"/>
        <v>0.0521425716653852</v>
      </c>
      <c r="AN885" s="16">
        <f t="shared" si="289"/>
        <v>0.0357224573468548</v>
      </c>
      <c r="AO885" s="16">
        <f t="shared" si="290"/>
        <v>0.0632799970782432</v>
      </c>
      <c r="AP885" s="16">
        <f t="shared" si="291"/>
        <v>0.00156160265486334</v>
      </c>
      <c r="AQ885" s="12">
        <f t="shared" si="292"/>
        <v>843522010.57</v>
      </c>
      <c r="AR885" s="12">
        <f t="shared" si="293"/>
        <v>298930459.15</v>
      </c>
      <c r="AS885" s="12">
        <f>AR885-VLOOKUP(A885,[1]选股结果!$A$2:$BJ$3005,48,FALSE)*0.08</f>
        <v>-603930094.5668</v>
      </c>
      <c r="AT885" s="12">
        <f t="shared" si="274"/>
        <v>618109772.88</v>
      </c>
      <c r="AU885" s="12">
        <f t="shared" si="275"/>
        <v>524342696.84</v>
      </c>
      <c r="AV885" s="12">
        <f t="shared" si="276"/>
        <v>853135149.41</v>
      </c>
      <c r="AW885" s="12">
        <f t="shared" si="277"/>
        <v>647436487.100001</v>
      </c>
      <c r="AX885" s="12">
        <f t="shared" si="278"/>
        <v>113480651.42</v>
      </c>
      <c r="AY885" s="21">
        <f t="shared" si="279"/>
        <v>4632296760.82</v>
      </c>
    </row>
    <row r="886" spans="1:51">
      <c r="A886" s="5" t="s">
        <v>1819</v>
      </c>
      <c r="B886" s="5" t="s">
        <v>1820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80"/>
        <v>5468741458.13</v>
      </c>
      <c r="AF886" s="9">
        <f t="shared" si="281"/>
        <v>5495991675.9</v>
      </c>
      <c r="AG886" s="9">
        <f t="shared" si="282"/>
        <v>90779545.0200005</v>
      </c>
      <c r="AH886" s="9">
        <f t="shared" si="283"/>
        <v>168607065.000001</v>
      </c>
      <c r="AI886" s="9">
        <f t="shared" si="284"/>
        <v>19257168.3800005</v>
      </c>
      <c r="AJ886" s="12">
        <f t="shared" si="285"/>
        <v>674900624.51</v>
      </c>
      <c r="AK886" s="16">
        <f t="shared" si="286"/>
        <v>0.123410592670581</v>
      </c>
      <c r="AL886" s="9">
        <f t="shared" si="287"/>
        <v>536797389.36</v>
      </c>
      <c r="AM886" s="16">
        <f t="shared" si="288"/>
        <v>0.0263982490606467</v>
      </c>
      <c r="AN886" s="16">
        <f t="shared" si="289"/>
        <v>0.0527096804222606</v>
      </c>
      <c r="AO886" s="16">
        <f t="shared" si="290"/>
        <v>0.0332808009125074</v>
      </c>
      <c r="AP886" s="16">
        <f t="shared" si="291"/>
        <v>0</v>
      </c>
      <c r="AQ886" s="12">
        <f t="shared" si="292"/>
        <v>138103235.15</v>
      </c>
      <c r="AR886" s="12">
        <f t="shared" si="293"/>
        <v>-98772594.4099998</v>
      </c>
      <c r="AS886" s="12">
        <f>AR886-VLOOKUP(A886,[1]选股结果!$A$2:$BJ$3005,48,FALSE)*0.08</f>
        <v>-890133665.1076</v>
      </c>
      <c r="AT886" s="12">
        <f t="shared" si="274"/>
        <v>-11246661.4699998</v>
      </c>
      <c r="AU886" s="12">
        <f t="shared" si="275"/>
        <v>50577302.2100002</v>
      </c>
      <c r="AV886" s="12">
        <f t="shared" si="276"/>
        <v>25789302.6000002</v>
      </c>
      <c r="AW886" s="12">
        <f t="shared" si="277"/>
        <v>90779545.0200005</v>
      </c>
      <c r="AX886" s="12">
        <f t="shared" si="278"/>
        <v>100464547.9</v>
      </c>
      <c r="AY886" s="21">
        <f t="shared" si="279"/>
        <v>5408465742.96</v>
      </c>
    </row>
    <row r="887" spans="1:51">
      <c r="A887" s="5" t="s">
        <v>1821</v>
      </c>
      <c r="B887" s="5" t="s">
        <v>1822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80"/>
        <v>5461476741.51</v>
      </c>
      <c r="AF887" s="9">
        <f t="shared" si="281"/>
        <v>5490190077.88</v>
      </c>
      <c r="AG887" s="9">
        <f t="shared" si="282"/>
        <v>58442392.2499992</v>
      </c>
      <c r="AH887" s="9">
        <f t="shared" si="283"/>
        <v>273307633.089999</v>
      </c>
      <c r="AI887" s="9">
        <f t="shared" si="284"/>
        <v>273593242.659999</v>
      </c>
      <c r="AJ887" s="12">
        <f t="shared" si="285"/>
        <v>1437402265.75</v>
      </c>
      <c r="AK887" s="16">
        <f t="shared" si="286"/>
        <v>0.263189304611519</v>
      </c>
      <c r="AL887" s="9">
        <f t="shared" si="287"/>
        <v>1272012300.45</v>
      </c>
      <c r="AM887" s="16">
        <f t="shared" si="288"/>
        <v>0.00134795958280774</v>
      </c>
      <c r="AN887" s="16">
        <f t="shared" si="289"/>
        <v>0.104809052503946</v>
      </c>
      <c r="AO887" s="16">
        <f t="shared" si="290"/>
        <v>0.163235508164686</v>
      </c>
      <c r="AP887" s="16">
        <f t="shared" si="291"/>
        <v>0.00258107901711993</v>
      </c>
      <c r="AQ887" s="12">
        <f t="shared" si="292"/>
        <v>165389965.3</v>
      </c>
      <c r="AR887" s="12">
        <f t="shared" si="293"/>
        <v>184937459.46</v>
      </c>
      <c r="AS887" s="12">
        <f>AR887-VLOOKUP(A887,[1]选股结果!$A$2:$BJ$3005,48,FALSE)*0.08</f>
        <v>-1553155942.112</v>
      </c>
      <c r="AT887" s="12">
        <f t="shared" si="274"/>
        <v>165675574.87</v>
      </c>
      <c r="AU887" s="12">
        <f t="shared" si="275"/>
        <v>184651849.89</v>
      </c>
      <c r="AV887" s="12">
        <f t="shared" si="276"/>
        <v>-138337542.93</v>
      </c>
      <c r="AW887" s="12">
        <f t="shared" si="277"/>
        <v>58442392.2499992</v>
      </c>
      <c r="AX887" s="12">
        <f t="shared" si="278"/>
        <v>111281161.88</v>
      </c>
      <c r="AY887" s="21">
        <f t="shared" si="279"/>
        <v>5509451962.47</v>
      </c>
    </row>
    <row r="888" spans="1:51">
      <c r="A888" s="5" t="s">
        <v>1823</v>
      </c>
      <c r="B888" s="5" t="s">
        <v>1824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80"/>
        <v>5445930343.96</v>
      </c>
      <c r="AF888" s="9">
        <f t="shared" si="281"/>
        <v>5117126217.09</v>
      </c>
      <c r="AG888" s="9">
        <f t="shared" si="282"/>
        <v>340050073.350001</v>
      </c>
      <c r="AH888" s="9">
        <f t="shared" si="283"/>
        <v>350410158.930001</v>
      </c>
      <c r="AI888" s="9">
        <f t="shared" si="284"/>
        <v>303371427.190001</v>
      </c>
      <c r="AJ888" s="12">
        <f t="shared" si="285"/>
        <v>928845236.48</v>
      </c>
      <c r="AK888" s="16">
        <f t="shared" si="286"/>
        <v>0.170557678452529</v>
      </c>
      <c r="AL888" s="9">
        <f t="shared" si="287"/>
        <v>546787973.49</v>
      </c>
      <c r="AM888" s="16">
        <f t="shared" si="288"/>
        <v>0.00779577565788855</v>
      </c>
      <c r="AN888" s="16">
        <f t="shared" si="289"/>
        <v>0.0141330173485167</v>
      </c>
      <c r="AO888" s="16">
        <f t="shared" si="290"/>
        <v>0.0314396649160038</v>
      </c>
      <c r="AP888" s="16">
        <f t="shared" si="291"/>
        <v>0.0489369378283692</v>
      </c>
      <c r="AQ888" s="12">
        <f t="shared" si="292"/>
        <v>382057262.99</v>
      </c>
      <c r="AR888" s="12">
        <f t="shared" si="293"/>
        <v>292125480.71</v>
      </c>
      <c r="AS888" s="12">
        <f>AR888-VLOOKUP(A888,[1]选股结果!$A$2:$BJ$3005,48,FALSE)*0.08</f>
        <v>-110362726.3868</v>
      </c>
      <c r="AT888" s="12">
        <f t="shared" si="274"/>
        <v>335018531.25</v>
      </c>
      <c r="AU888" s="12">
        <f t="shared" si="275"/>
        <v>339164212.45</v>
      </c>
      <c r="AV888" s="12">
        <f t="shared" si="276"/>
        <v>307869850.290001</v>
      </c>
      <c r="AW888" s="12">
        <f t="shared" si="277"/>
        <v>340050073.350001</v>
      </c>
      <c r="AX888" s="12">
        <f t="shared" si="278"/>
        <v>18999347.44</v>
      </c>
      <c r="AY888" s="21">
        <f t="shared" si="279"/>
        <v>5074233166.55</v>
      </c>
    </row>
    <row r="889" spans="1:51">
      <c r="A889" s="5" t="s">
        <v>1825</v>
      </c>
      <c r="B889" s="5" t="s">
        <v>1826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80"/>
        <v>5425803546.72</v>
      </c>
      <c r="AF889" s="9">
        <f t="shared" si="281"/>
        <v>5535757043.67</v>
      </c>
      <c r="AG889" s="9">
        <f t="shared" si="282"/>
        <v>-82442999.7299998</v>
      </c>
      <c r="AH889" s="9">
        <f t="shared" si="283"/>
        <v>-104428979.66</v>
      </c>
      <c r="AI889" s="9">
        <f t="shared" si="284"/>
        <v>-122876790.37</v>
      </c>
      <c r="AJ889" s="12">
        <f t="shared" si="285"/>
        <v>794435351.5</v>
      </c>
      <c r="AK889" s="16">
        <f t="shared" si="286"/>
        <v>0.146418008809082</v>
      </c>
      <c r="AL889" s="9">
        <f t="shared" si="287"/>
        <v>755426754.02</v>
      </c>
      <c r="AM889" s="16">
        <f t="shared" si="288"/>
        <v>0.00359778936740176</v>
      </c>
      <c r="AN889" s="16">
        <f t="shared" si="289"/>
        <v>0.0186409365007589</v>
      </c>
      <c r="AO889" s="16">
        <f t="shared" si="290"/>
        <v>0.0730158072898699</v>
      </c>
      <c r="AP889" s="16">
        <f t="shared" si="291"/>
        <v>0.0400298396504418</v>
      </c>
      <c r="AQ889" s="12">
        <f t="shared" si="292"/>
        <v>39008597.48</v>
      </c>
      <c r="AR889" s="12">
        <f t="shared" si="293"/>
        <v>-149801631.88</v>
      </c>
      <c r="AS889" s="12">
        <f>AR889-VLOOKUP(A889,[1]选股结果!$A$2:$BJ$3005,48,FALSE)*0.08</f>
        <v>-303207623.3272</v>
      </c>
      <c r="AT889" s="12">
        <f t="shared" si="274"/>
        <v>20560786.77</v>
      </c>
      <c r="AU889" s="12">
        <f t="shared" si="275"/>
        <v>-131353821.17</v>
      </c>
      <c r="AV889" s="12">
        <f t="shared" si="276"/>
        <v>-25723208.8</v>
      </c>
      <c r="AW889" s="12">
        <f t="shared" si="277"/>
        <v>-82442999.7299998</v>
      </c>
      <c r="AX889" s="12">
        <f t="shared" si="278"/>
        <v>12339365.95</v>
      </c>
      <c r="AY889" s="21">
        <f t="shared" si="279"/>
        <v>5365394625.02</v>
      </c>
    </row>
    <row r="890" spans="1:51">
      <c r="A890" s="5" t="s">
        <v>1827</v>
      </c>
      <c r="B890" s="5" t="s">
        <v>1828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80"/>
        <v>5411631165</v>
      </c>
      <c r="AF890" s="9">
        <f t="shared" si="281"/>
        <v>4487560428</v>
      </c>
      <c r="AG890" s="9">
        <f t="shared" si="282"/>
        <v>815661604</v>
      </c>
      <c r="AH890" s="9">
        <f t="shared" si="283"/>
        <v>817678751</v>
      </c>
      <c r="AI890" s="9">
        <f t="shared" si="284"/>
        <v>704297677</v>
      </c>
      <c r="AJ890" s="12">
        <f t="shared" si="285"/>
        <v>1502803072</v>
      </c>
      <c r="AK890" s="16">
        <f t="shared" si="286"/>
        <v>0.277698724502781</v>
      </c>
      <c r="AL890" s="9">
        <f t="shared" si="287"/>
        <v>722363418</v>
      </c>
      <c r="AM890" s="16">
        <f t="shared" si="288"/>
        <v>0.00731026594270861</v>
      </c>
      <c r="AN890" s="16">
        <f t="shared" si="289"/>
        <v>0.0338864701619036</v>
      </c>
      <c r="AO890" s="16">
        <f t="shared" si="290"/>
        <v>0.0207951212063064</v>
      </c>
      <c r="AP890" s="16">
        <f t="shared" si="291"/>
        <v>0.0545362512709234</v>
      </c>
      <c r="AQ890" s="12">
        <f t="shared" si="292"/>
        <v>780439654</v>
      </c>
      <c r="AR890" s="12">
        <f t="shared" si="293"/>
        <v>718933389</v>
      </c>
      <c r="AS890" s="12">
        <f>AR890-VLOOKUP(A890,[1]选股结果!$A$2:$BJ$3005,48,FALSE)*0.08</f>
        <v>168230414.12</v>
      </c>
      <c r="AT890" s="12">
        <f t="shared" si="274"/>
        <v>667058580</v>
      </c>
      <c r="AU890" s="12">
        <f t="shared" si="275"/>
        <v>832314463</v>
      </c>
      <c r="AV890" s="12">
        <f t="shared" si="276"/>
        <v>761035666</v>
      </c>
      <c r="AW890" s="12">
        <f t="shared" si="277"/>
        <v>815661604</v>
      </c>
      <c r="AX890" s="12">
        <f t="shared" si="278"/>
        <v>15194048</v>
      </c>
      <c r="AY890" s="21">
        <f t="shared" si="279"/>
        <v>4539435237</v>
      </c>
    </row>
    <row r="891" spans="1:51">
      <c r="A891" s="5" t="s">
        <v>1829</v>
      </c>
      <c r="B891" s="5" t="s">
        <v>1830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80"/>
        <v>5409065275.26</v>
      </c>
      <c r="AF891" s="9">
        <f t="shared" si="281"/>
        <v>4030866884.23</v>
      </c>
      <c r="AG891" s="9">
        <f t="shared" si="282"/>
        <v>1451723031.72</v>
      </c>
      <c r="AH891" s="9">
        <f t="shared" si="283"/>
        <v>1464606699.9</v>
      </c>
      <c r="AI891" s="9">
        <f t="shared" si="284"/>
        <v>1263045462.09</v>
      </c>
      <c r="AJ891" s="12">
        <f t="shared" si="285"/>
        <v>4489959340.68</v>
      </c>
      <c r="AK891" s="16">
        <f t="shared" si="286"/>
        <v>0.830080450538504</v>
      </c>
      <c r="AL891" s="9">
        <f t="shared" si="287"/>
        <v>3157018553.76</v>
      </c>
      <c r="AM891" s="16">
        <f t="shared" si="288"/>
        <v>0.0161511247700372</v>
      </c>
      <c r="AN891" s="16">
        <f t="shared" si="289"/>
        <v>0.48703133094717</v>
      </c>
      <c r="AO891" s="16">
        <f t="shared" si="290"/>
        <v>0.0420937325680647</v>
      </c>
      <c r="AP891" s="16">
        <f t="shared" si="291"/>
        <v>0.0407589325032508</v>
      </c>
      <c r="AQ891" s="12">
        <f t="shared" si="292"/>
        <v>1332940786.92</v>
      </c>
      <c r="AR891" s="12">
        <f t="shared" si="293"/>
        <v>1189520821.4</v>
      </c>
      <c r="AS891" s="12">
        <f>AR891-VLOOKUP(A891,[1]选股结果!$A$2:$BJ$3005,48,FALSE)*0.08</f>
        <v>495972867.2976</v>
      </c>
      <c r="AT891" s="12">
        <f t="shared" si="274"/>
        <v>1131379549.11</v>
      </c>
      <c r="AU891" s="12">
        <f t="shared" si="275"/>
        <v>1391082059.21</v>
      </c>
      <c r="AV891" s="12">
        <f t="shared" si="276"/>
        <v>1300679888.56</v>
      </c>
      <c r="AW891" s="12">
        <f t="shared" si="277"/>
        <v>1451723031.72</v>
      </c>
      <c r="AX891" s="12">
        <f t="shared" si="278"/>
        <v>67088290.02</v>
      </c>
      <c r="AY891" s="21">
        <f t="shared" si="279"/>
        <v>4089008156.52</v>
      </c>
    </row>
    <row r="892" spans="1:51">
      <c r="A892" s="5" t="s">
        <v>1831</v>
      </c>
      <c r="B892" s="5" t="s">
        <v>1832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80"/>
        <v>5399642882.33</v>
      </c>
      <c r="AF892" s="9">
        <f t="shared" si="281"/>
        <v>5133388058.89</v>
      </c>
      <c r="AG892" s="9">
        <f t="shared" si="282"/>
        <v>349362067.579999</v>
      </c>
      <c r="AH892" s="9">
        <f t="shared" si="283"/>
        <v>360257142.169999</v>
      </c>
      <c r="AI892" s="9">
        <f t="shared" si="284"/>
        <v>310172613.859999</v>
      </c>
      <c r="AJ892" s="12">
        <f t="shared" si="285"/>
        <v>618113049.059999</v>
      </c>
      <c r="AK892" s="16">
        <f t="shared" si="286"/>
        <v>0.114472949883915</v>
      </c>
      <c r="AL892" s="9">
        <f t="shared" si="287"/>
        <v>361745792.61</v>
      </c>
      <c r="AM892" s="16">
        <f t="shared" si="288"/>
        <v>0.00499389383661688</v>
      </c>
      <c r="AN892" s="16">
        <f t="shared" si="289"/>
        <v>0.0264937400190195</v>
      </c>
      <c r="AO892" s="16">
        <f t="shared" si="290"/>
        <v>0.0369022967578214</v>
      </c>
      <c r="AP892" s="16">
        <f t="shared" si="291"/>
        <v>0.000284499049932931</v>
      </c>
      <c r="AQ892" s="12">
        <f t="shared" si="292"/>
        <v>256367256.449999</v>
      </c>
      <c r="AR892" s="12">
        <f t="shared" si="293"/>
        <v>225241897.849999</v>
      </c>
      <c r="AS892" s="12">
        <f>AR892-VLOOKUP(A892,[1]选股结果!$A$2:$BJ$3005,48,FALSE)*0.08</f>
        <v>-144315259.890001</v>
      </c>
      <c r="AT892" s="12">
        <f t="shared" si="274"/>
        <v>206282728.139999</v>
      </c>
      <c r="AU892" s="12">
        <f t="shared" si="275"/>
        <v>275326426.159999</v>
      </c>
      <c r="AV892" s="12">
        <f t="shared" si="276"/>
        <v>235020194.979999</v>
      </c>
      <c r="AW892" s="12">
        <f t="shared" si="277"/>
        <v>349362067.579999</v>
      </c>
      <c r="AX892" s="12">
        <f t="shared" si="278"/>
        <v>20761469.07</v>
      </c>
      <c r="AY892" s="21">
        <f t="shared" si="279"/>
        <v>5152347228.6</v>
      </c>
    </row>
    <row r="893" spans="1:51">
      <c r="A893" s="5" t="s">
        <v>1833</v>
      </c>
      <c r="B893" s="5" t="s">
        <v>1834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80"/>
        <v>5393856861.32</v>
      </c>
      <c r="AF893" s="9">
        <f t="shared" si="281"/>
        <v>5148730253.45</v>
      </c>
      <c r="AG893" s="9">
        <f t="shared" si="282"/>
        <v>249472742.419999</v>
      </c>
      <c r="AH893" s="9">
        <f t="shared" si="283"/>
        <v>244992049.999999</v>
      </c>
      <c r="AI893" s="9">
        <f t="shared" si="284"/>
        <v>227027661.349999</v>
      </c>
      <c r="AJ893" s="12">
        <f t="shared" si="285"/>
        <v>860895771.469999</v>
      </c>
      <c r="AK893" s="16">
        <f t="shared" si="286"/>
        <v>0.159606714379758</v>
      </c>
      <c r="AL893" s="9">
        <f t="shared" si="287"/>
        <v>612619208.9</v>
      </c>
      <c r="AM893" s="16">
        <f t="shared" si="288"/>
        <v>0.00607475006705709</v>
      </c>
      <c r="AN893" s="16">
        <f t="shared" si="289"/>
        <v>0.032650990218695</v>
      </c>
      <c r="AO893" s="16">
        <f t="shared" si="290"/>
        <v>0.0454701903917375</v>
      </c>
      <c r="AP893" s="16">
        <f t="shared" si="291"/>
        <v>0.0283290080509489</v>
      </c>
      <c r="AQ893" s="12">
        <f t="shared" si="292"/>
        <v>248276562.569999</v>
      </c>
      <c r="AR893" s="12">
        <f t="shared" si="293"/>
        <v>221486423.149999</v>
      </c>
      <c r="AS893" s="12">
        <f>AR893-VLOOKUP(A893,[1]选股结果!$A$2:$BJ$3005,48,FALSE)*0.08</f>
        <v>-246931851.445201</v>
      </c>
      <c r="AT893" s="12">
        <f t="shared" si="274"/>
        <v>230312173.919999</v>
      </c>
      <c r="AU893" s="12">
        <f t="shared" si="275"/>
        <v>239450811.799999</v>
      </c>
      <c r="AV893" s="12">
        <f t="shared" si="276"/>
        <v>191598885.769999</v>
      </c>
      <c r="AW893" s="12">
        <f t="shared" si="277"/>
        <v>249472742.419999</v>
      </c>
      <c r="AX893" s="12">
        <f t="shared" si="278"/>
        <v>12603328.77</v>
      </c>
      <c r="AY893" s="21">
        <f t="shared" si="279"/>
        <v>5139904502.68</v>
      </c>
    </row>
    <row r="894" spans="1:51">
      <c r="A894" s="5" t="s">
        <v>1835</v>
      </c>
      <c r="B894" s="5" t="s">
        <v>1836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80"/>
        <v>5370702377.45</v>
      </c>
      <c r="AF894" s="9">
        <f t="shared" si="281"/>
        <v>5200775897.05</v>
      </c>
      <c r="AG894" s="9">
        <f t="shared" si="282"/>
        <v>90706187.0200006</v>
      </c>
      <c r="AH894" s="9">
        <f t="shared" si="283"/>
        <v>92360886.9200006</v>
      </c>
      <c r="AI894" s="9">
        <f t="shared" si="284"/>
        <v>84089051.9300006</v>
      </c>
      <c r="AJ894" s="12">
        <f t="shared" si="285"/>
        <v>737472372.66</v>
      </c>
      <c r="AK894" s="16">
        <f t="shared" si="286"/>
        <v>0.137313952781377</v>
      </c>
      <c r="AL894" s="9">
        <f t="shared" si="287"/>
        <v>458548868.19</v>
      </c>
      <c r="AM894" s="16">
        <f t="shared" si="288"/>
        <v>0.00081494299486357</v>
      </c>
      <c r="AN894" s="16">
        <f t="shared" si="289"/>
        <v>0.0373416471916325</v>
      </c>
      <c r="AO894" s="16">
        <f t="shared" si="290"/>
        <v>0.014798902557646</v>
      </c>
      <c r="AP894" s="16">
        <f t="shared" si="291"/>
        <v>0.0330992404692518</v>
      </c>
      <c r="AQ894" s="12">
        <f t="shared" si="292"/>
        <v>278923504.47</v>
      </c>
      <c r="AR894" s="12">
        <f t="shared" si="293"/>
        <v>165280137.48</v>
      </c>
      <c r="AS894" s="12">
        <f>AR894-VLOOKUP(A894,[1]选股结果!$A$2:$BJ$3005,48,FALSE)*0.08</f>
        <v>-57775348.088</v>
      </c>
      <c r="AT894" s="12">
        <f t="shared" si="274"/>
        <v>270651669.48</v>
      </c>
      <c r="AU894" s="12">
        <f t="shared" si="275"/>
        <v>173551972.47</v>
      </c>
      <c r="AV894" s="12">
        <f t="shared" si="276"/>
        <v>104133239.82</v>
      </c>
      <c r="AW894" s="12">
        <f t="shared" si="277"/>
        <v>90706187.0200006</v>
      </c>
      <c r="AX894" s="12">
        <f t="shared" si="278"/>
        <v>-19812589.36</v>
      </c>
      <c r="AY894" s="21">
        <f t="shared" si="279"/>
        <v>5095404365.05</v>
      </c>
    </row>
    <row r="895" spans="1:51">
      <c r="A895" s="5" t="s">
        <v>1837</v>
      </c>
      <c r="B895" s="5" t="s">
        <v>1838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80"/>
        <v>5370422319.63</v>
      </c>
      <c r="AF895" s="9">
        <f t="shared" si="281"/>
        <v>7852298619.43</v>
      </c>
      <c r="AG895" s="9">
        <f t="shared" si="282"/>
        <v>-2281188076</v>
      </c>
      <c r="AH895" s="9">
        <f t="shared" si="283"/>
        <v>-2291779475.08</v>
      </c>
      <c r="AI895" s="9">
        <f t="shared" si="284"/>
        <v>-2559250618.19</v>
      </c>
      <c r="AJ895" s="12">
        <f t="shared" si="285"/>
        <v>1020191652.5</v>
      </c>
      <c r="AK895" s="16">
        <f t="shared" si="286"/>
        <v>0.18996488391071</v>
      </c>
      <c r="AL895" s="9">
        <f t="shared" si="287"/>
        <v>3267814057.98</v>
      </c>
      <c r="AM895" s="16">
        <f t="shared" si="288"/>
        <v>0.00935398116576072</v>
      </c>
      <c r="AN895" s="16">
        <f t="shared" si="289"/>
        <v>0.0226957228120558</v>
      </c>
      <c r="AO895" s="16">
        <f t="shared" si="290"/>
        <v>0.543840739102474</v>
      </c>
      <c r="AP895" s="16">
        <f t="shared" si="291"/>
        <v>0.0270552331739174</v>
      </c>
      <c r="AQ895" s="12">
        <f t="shared" si="292"/>
        <v>-2247622405.48</v>
      </c>
      <c r="AR895" s="12">
        <f t="shared" si="293"/>
        <v>-2779088583.61</v>
      </c>
      <c r="AS895" s="12">
        <f>AR895-VLOOKUP(A895,[1]选股结果!$A$2:$BJ$3005,48,FALSE)*0.08</f>
        <v>-3536099272.6844</v>
      </c>
      <c r="AT895" s="12">
        <f t="shared" si="274"/>
        <v>-2515093548.59</v>
      </c>
      <c r="AU895" s="12">
        <f t="shared" si="275"/>
        <v>-2511617440.5</v>
      </c>
      <c r="AV895" s="12">
        <f t="shared" si="276"/>
        <v>-2492919717.93</v>
      </c>
      <c r="AW895" s="12">
        <f t="shared" si="277"/>
        <v>-2281188076</v>
      </c>
      <c r="AX895" s="12">
        <f t="shared" si="278"/>
        <v>1437005.45000002</v>
      </c>
      <c r="AY895" s="21">
        <f t="shared" si="279"/>
        <v>7588303584.41</v>
      </c>
    </row>
    <row r="896" spans="1:51">
      <c r="A896" s="5" t="s">
        <v>1839</v>
      </c>
      <c r="B896" s="5" t="s">
        <v>1840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80"/>
        <v>5352222520.14</v>
      </c>
      <c r="AF896" s="9">
        <f t="shared" si="281"/>
        <v>4743067407.38</v>
      </c>
      <c r="AG896" s="9">
        <f t="shared" si="282"/>
        <v>748490088.56</v>
      </c>
      <c r="AH896" s="9">
        <f t="shared" si="283"/>
        <v>756325628.08</v>
      </c>
      <c r="AI896" s="9">
        <f t="shared" si="284"/>
        <v>669414617.44</v>
      </c>
      <c r="AJ896" s="12">
        <f t="shared" si="285"/>
        <v>2250473209.44</v>
      </c>
      <c r="AK896" s="16">
        <f t="shared" si="286"/>
        <v>0.420474522681305</v>
      </c>
      <c r="AL896" s="9">
        <f t="shared" si="287"/>
        <v>1669570500.77</v>
      </c>
      <c r="AM896" s="16">
        <f t="shared" si="288"/>
        <v>0.00904352657010492</v>
      </c>
      <c r="AN896" s="16">
        <f t="shared" si="289"/>
        <v>0.225951119404947</v>
      </c>
      <c r="AO896" s="16">
        <f t="shared" si="290"/>
        <v>0.0583946895133621</v>
      </c>
      <c r="AP896" s="16">
        <f t="shared" si="291"/>
        <v>0.0176498198896874</v>
      </c>
      <c r="AQ896" s="12">
        <f t="shared" si="292"/>
        <v>580902708.670001</v>
      </c>
      <c r="AR896" s="12">
        <f t="shared" si="293"/>
        <v>517424373.410001</v>
      </c>
      <c r="AS896" s="12">
        <f>AR896-VLOOKUP(A896,[1]选股结果!$A$2:$BJ$3005,48,FALSE)*0.08</f>
        <v>18454293.2628009</v>
      </c>
      <c r="AT896" s="12">
        <f t="shared" si="274"/>
        <v>493991698.030001</v>
      </c>
      <c r="AU896" s="12">
        <f t="shared" si="275"/>
        <v>604335384.050001</v>
      </c>
      <c r="AV896" s="12">
        <f t="shared" si="276"/>
        <v>558611541.28</v>
      </c>
      <c r="AW896" s="12">
        <f t="shared" si="277"/>
        <v>748490088.56</v>
      </c>
      <c r="AX896" s="12">
        <f t="shared" si="278"/>
        <v>14476201.47</v>
      </c>
      <c r="AY896" s="21">
        <f t="shared" si="279"/>
        <v>4766500082.76</v>
      </c>
    </row>
    <row r="897" spans="1:51">
      <c r="A897" s="5" t="s">
        <v>1841</v>
      </c>
      <c r="B897" s="5" t="s">
        <v>1842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80"/>
        <v>5339086410</v>
      </c>
      <c r="AF897" s="9">
        <f t="shared" si="281"/>
        <v>3392379443.79</v>
      </c>
      <c r="AG897" s="9">
        <f t="shared" si="282"/>
        <v>1983612572.76</v>
      </c>
      <c r="AH897" s="9">
        <f t="shared" si="283"/>
        <v>1986603950.12</v>
      </c>
      <c r="AI897" s="9">
        <f t="shared" si="284"/>
        <v>1743336973.87</v>
      </c>
      <c r="AJ897" s="12">
        <f t="shared" si="285"/>
        <v>2577597228.34</v>
      </c>
      <c r="AK897" s="16">
        <f t="shared" si="286"/>
        <v>0.482778706018358</v>
      </c>
      <c r="AL897" s="9">
        <f t="shared" si="287"/>
        <v>509886360.4</v>
      </c>
      <c r="AM897" s="16">
        <f t="shared" si="288"/>
        <v>0.00499812499756864</v>
      </c>
      <c r="AN897" s="16">
        <f t="shared" si="289"/>
        <v>0.0103502060383398</v>
      </c>
      <c r="AO897" s="16">
        <f t="shared" si="290"/>
        <v>0.030245778502019</v>
      </c>
      <c r="AP897" s="16">
        <f t="shared" si="291"/>
        <v>0.0500644934832587</v>
      </c>
      <c r="AQ897" s="12">
        <f t="shared" si="292"/>
        <v>2067710867.94</v>
      </c>
      <c r="AR897" s="12">
        <f t="shared" si="293"/>
        <v>1704283176.95</v>
      </c>
      <c r="AS897" s="12">
        <f>AR897-VLOOKUP(A897,[1]选股结果!$A$2:$BJ$3005,48,FALSE)*0.08</f>
        <v>674665530.9532</v>
      </c>
      <c r="AT897" s="12">
        <f t="shared" si="274"/>
        <v>1824443891.69</v>
      </c>
      <c r="AU897" s="12">
        <f t="shared" si="275"/>
        <v>1947550153.2</v>
      </c>
      <c r="AV897" s="12">
        <f t="shared" si="276"/>
        <v>1925847143.85</v>
      </c>
      <c r="AW897" s="12">
        <f t="shared" si="277"/>
        <v>1983612572.76</v>
      </c>
      <c r="AX897" s="12">
        <f t="shared" si="278"/>
        <v>27563216.56</v>
      </c>
      <c r="AY897" s="21">
        <f t="shared" si="279"/>
        <v>3272218729.05</v>
      </c>
    </row>
    <row r="898" spans="1:51">
      <c r="A898" s="5" t="s">
        <v>1843</v>
      </c>
      <c r="B898" s="5" t="s">
        <v>1844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80"/>
        <v>5332914944.5</v>
      </c>
      <c r="AF898" s="9">
        <f t="shared" si="281"/>
        <v>3165015195.84</v>
      </c>
      <c r="AG898" s="9">
        <f t="shared" si="282"/>
        <v>2263533248.64</v>
      </c>
      <c r="AH898" s="9">
        <f t="shared" si="283"/>
        <v>2253155675.51</v>
      </c>
      <c r="AI898" s="9">
        <f t="shared" si="284"/>
        <v>1691006487.48</v>
      </c>
      <c r="AJ898" s="12">
        <f t="shared" si="285"/>
        <v>3881259449.47</v>
      </c>
      <c r="AK898" s="16">
        <f t="shared" si="286"/>
        <v>0.727793240631535</v>
      </c>
      <c r="AL898" s="9">
        <f t="shared" si="287"/>
        <v>1763364743.16</v>
      </c>
      <c r="AM898" s="16">
        <f t="shared" si="288"/>
        <v>0.170278465068439</v>
      </c>
      <c r="AN898" s="16">
        <f t="shared" si="289"/>
        <v>0.125138363749503</v>
      </c>
      <c r="AO898" s="16">
        <f t="shared" si="290"/>
        <v>0.0307024159383722</v>
      </c>
      <c r="AP898" s="16">
        <f t="shared" si="291"/>
        <v>0.00259163630469186</v>
      </c>
      <c r="AQ898" s="12">
        <f t="shared" si="292"/>
        <v>2117894706.31</v>
      </c>
      <c r="AR898" s="12">
        <f t="shared" si="293"/>
        <v>1595372987.5</v>
      </c>
      <c r="AS898" s="12">
        <f>AR898-VLOOKUP(A898,[1]选股结果!$A$2:$BJ$3005,48,FALSE)*0.08</f>
        <v>843253399.2056</v>
      </c>
      <c r="AT898" s="12">
        <f t="shared" si="274"/>
        <v>1555745518.28</v>
      </c>
      <c r="AU898" s="12">
        <f t="shared" si="275"/>
        <v>2157522175.53</v>
      </c>
      <c r="AV898" s="12">
        <f t="shared" si="276"/>
        <v>2125462801.1</v>
      </c>
      <c r="AW898" s="12">
        <f t="shared" si="277"/>
        <v>2263533248.64</v>
      </c>
      <c r="AX898" s="12">
        <f t="shared" si="278"/>
        <v>95537888.87</v>
      </c>
      <c r="AY898" s="21">
        <f t="shared" si="279"/>
        <v>3204642665.06</v>
      </c>
    </row>
    <row r="899" spans="1:51">
      <c r="A899" s="5" t="s">
        <v>1845</v>
      </c>
      <c r="B899" s="5" t="s">
        <v>1846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80"/>
        <v>5322293256.57</v>
      </c>
      <c r="AF899" s="9">
        <f t="shared" si="281"/>
        <v>5310169996.91</v>
      </c>
      <c r="AG899" s="9">
        <f t="shared" si="282"/>
        <v>453368302.62</v>
      </c>
      <c r="AH899" s="9">
        <f t="shared" si="283"/>
        <v>450873478.6</v>
      </c>
      <c r="AI899" s="9">
        <f t="shared" si="284"/>
        <v>326923138.22</v>
      </c>
      <c r="AJ899" s="12">
        <f t="shared" si="285"/>
        <v>759414057.95</v>
      </c>
      <c r="AK899" s="16">
        <f t="shared" si="286"/>
        <v>0.142685496897894</v>
      </c>
      <c r="AL899" s="9">
        <f t="shared" si="287"/>
        <v>467040706.37</v>
      </c>
      <c r="AM899" s="16">
        <f t="shared" si="288"/>
        <v>0.00497105605320416</v>
      </c>
      <c r="AN899" s="16">
        <f t="shared" si="289"/>
        <v>0.0369371252396367</v>
      </c>
      <c r="AO899" s="16">
        <f t="shared" si="290"/>
        <v>0.0393698865129876</v>
      </c>
      <c r="AP899" s="16">
        <f t="shared" si="291"/>
        <v>0.00321931783988962</v>
      </c>
      <c r="AQ899" s="12">
        <f t="shared" si="292"/>
        <v>292373351.58</v>
      </c>
      <c r="AR899" s="12">
        <f t="shared" si="293"/>
        <v>-129147921.27</v>
      </c>
      <c r="AS899" s="12">
        <f>AR899-VLOOKUP(A899,[1]选股结果!$A$2:$BJ$3005,48,FALSE)*0.08</f>
        <v>-844909789.4276</v>
      </c>
      <c r="AT899" s="12">
        <f t="shared" ref="AT899:AT962" si="294">AQ899-AD899</f>
        <v>168423011.2</v>
      </c>
      <c r="AU899" s="12">
        <f t="shared" ref="AU899:AU962" si="295">AQ899-S899</f>
        <v>-5197580.89000022</v>
      </c>
      <c r="AV899" s="12">
        <f t="shared" ref="AV899:AV962" si="296">AJ899-O899-P899-Q899-R899-X899-Y899+Z899-H899</f>
        <v>300185960.64</v>
      </c>
      <c r="AW899" s="12">
        <f t="shared" ref="AW899:AW962" si="297">AG899</f>
        <v>453368302.62</v>
      </c>
      <c r="AX899" s="12">
        <f t="shared" ref="AX899:AX962" si="298">T899-U899+V899+W899+AA899</f>
        <v>450753274.45</v>
      </c>
      <c r="AY899" s="21">
        <f t="shared" ref="AY899:AY962" si="299">AF899-S899</f>
        <v>5012599064.44</v>
      </c>
    </row>
    <row r="900" spans="1:51">
      <c r="A900" s="5" t="s">
        <v>1847</v>
      </c>
      <c r="B900" s="5" t="s">
        <v>1848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80"/>
        <v>5320669204</v>
      </c>
      <c r="AF900" s="9">
        <f t="shared" si="281"/>
        <v>5313000539</v>
      </c>
      <c r="AG900" s="9">
        <f t="shared" si="282"/>
        <v>-126646239</v>
      </c>
      <c r="AH900" s="9">
        <f t="shared" si="283"/>
        <v>-124791835</v>
      </c>
      <c r="AI900" s="9">
        <f t="shared" si="284"/>
        <v>-172774452</v>
      </c>
      <c r="AJ900" s="12">
        <f t="shared" si="285"/>
        <v>1601759668</v>
      </c>
      <c r="AK900" s="16">
        <f t="shared" si="286"/>
        <v>0.301044775870641</v>
      </c>
      <c r="AL900" s="9">
        <f t="shared" si="287"/>
        <v>1575358643</v>
      </c>
      <c r="AM900" s="16">
        <f t="shared" si="288"/>
        <v>0.00828686736752071</v>
      </c>
      <c r="AN900" s="16">
        <f t="shared" si="289"/>
        <v>0.0802871232210511</v>
      </c>
      <c r="AO900" s="16">
        <f t="shared" si="290"/>
        <v>0.0864379902915686</v>
      </c>
      <c r="AP900" s="16">
        <f t="shared" si="291"/>
        <v>0.116211524959145</v>
      </c>
      <c r="AQ900" s="12">
        <f t="shared" si="292"/>
        <v>26401025</v>
      </c>
      <c r="AR900" s="12">
        <f t="shared" si="293"/>
        <v>-66168656</v>
      </c>
      <c r="AS900" s="12">
        <f>AR900-VLOOKUP(A900,[1]选股结果!$A$2:$BJ$3005,48,FALSE)*0.08</f>
        <v>-747173283.68</v>
      </c>
      <c r="AT900" s="12">
        <f t="shared" si="294"/>
        <v>-21581592</v>
      </c>
      <c r="AU900" s="12">
        <f t="shared" si="295"/>
        <v>-18186039</v>
      </c>
      <c r="AV900" s="12">
        <f t="shared" si="296"/>
        <v>-24771908</v>
      </c>
      <c r="AW900" s="12">
        <f t="shared" si="297"/>
        <v>-126646239</v>
      </c>
      <c r="AX900" s="12">
        <f t="shared" si="298"/>
        <v>-4618322</v>
      </c>
      <c r="AY900" s="21">
        <f t="shared" si="299"/>
        <v>5268413475</v>
      </c>
    </row>
    <row r="901" spans="1:51">
      <c r="A901" s="5" t="s">
        <v>1849</v>
      </c>
      <c r="B901" s="5" t="s">
        <v>1850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80"/>
        <v>5318256491.2</v>
      </c>
      <c r="AF901" s="9">
        <f t="shared" si="281"/>
        <v>4483586461.91</v>
      </c>
      <c r="AG901" s="9">
        <f t="shared" si="282"/>
        <v>838971994.31</v>
      </c>
      <c r="AH901" s="9">
        <f t="shared" si="283"/>
        <v>841698886.88</v>
      </c>
      <c r="AI901" s="9">
        <f t="shared" si="284"/>
        <v>736051127.16</v>
      </c>
      <c r="AJ901" s="12">
        <f t="shared" si="285"/>
        <v>1361786888.12</v>
      </c>
      <c r="AK901" s="16">
        <f t="shared" si="286"/>
        <v>0.256058896439711</v>
      </c>
      <c r="AL901" s="9">
        <f t="shared" si="287"/>
        <v>301919027.65</v>
      </c>
      <c r="AM901" s="16">
        <f t="shared" si="288"/>
        <v>0.00650737768801955</v>
      </c>
      <c r="AN901" s="16">
        <f t="shared" si="289"/>
        <v>0.000244802183225698</v>
      </c>
      <c r="AO901" s="16">
        <f t="shared" si="290"/>
        <v>0.0389926263528536</v>
      </c>
      <c r="AP901" s="16">
        <f t="shared" si="291"/>
        <v>0.0115382377065748</v>
      </c>
      <c r="AQ901" s="12">
        <f t="shared" si="292"/>
        <v>1059867860.47</v>
      </c>
      <c r="AR901" s="12">
        <f t="shared" si="293"/>
        <v>731749162.14</v>
      </c>
      <c r="AS901" s="12">
        <f>AR901-VLOOKUP(A901,[1]选股结果!$A$2:$BJ$3005,48,FALSE)*0.08</f>
        <v>-50910628.5224001</v>
      </c>
      <c r="AT901" s="12">
        <f t="shared" si="294"/>
        <v>954220100.75</v>
      </c>
      <c r="AU901" s="12">
        <f t="shared" si="295"/>
        <v>837396921.86</v>
      </c>
      <c r="AV901" s="12">
        <f t="shared" si="296"/>
        <v>830672181.74</v>
      </c>
      <c r="AW901" s="12">
        <f t="shared" si="297"/>
        <v>838971994.31</v>
      </c>
      <c r="AX901" s="12">
        <f t="shared" si="298"/>
        <v>1296320.71</v>
      </c>
      <c r="AY901" s="21">
        <f t="shared" si="299"/>
        <v>4261115523.3</v>
      </c>
    </row>
    <row r="902" spans="1:51">
      <c r="A902" s="5" t="s">
        <v>1851</v>
      </c>
      <c r="B902" s="5" t="s">
        <v>1852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80"/>
        <v>5312945130.81</v>
      </c>
      <c r="AF902" s="9">
        <f t="shared" si="281"/>
        <v>3722648981.07</v>
      </c>
      <c r="AG902" s="9">
        <f t="shared" si="282"/>
        <v>1984001771.66</v>
      </c>
      <c r="AH902" s="9">
        <f t="shared" si="283"/>
        <v>2033723170.09</v>
      </c>
      <c r="AI902" s="9">
        <f t="shared" si="284"/>
        <v>1649993182.51</v>
      </c>
      <c r="AJ902" s="12">
        <f t="shared" si="285"/>
        <v>2417863861.67</v>
      </c>
      <c r="AK902" s="16">
        <f t="shared" si="286"/>
        <v>0.455089183520587</v>
      </c>
      <c r="AL902" s="9">
        <f t="shared" si="287"/>
        <v>751289071.18</v>
      </c>
      <c r="AM902" s="16">
        <f t="shared" si="288"/>
        <v>0.0104399101203486</v>
      </c>
      <c r="AN902" s="16">
        <f t="shared" si="289"/>
        <v>0.0168333999011891</v>
      </c>
      <c r="AO902" s="16">
        <f t="shared" si="290"/>
        <v>0.123218635468986</v>
      </c>
      <c r="AP902" s="16">
        <f t="shared" si="291"/>
        <v>0.000273863281885272</v>
      </c>
      <c r="AQ902" s="12">
        <f t="shared" si="292"/>
        <v>1666574790.49</v>
      </c>
      <c r="AR902" s="12">
        <f t="shared" si="293"/>
        <v>1256287560.59</v>
      </c>
      <c r="AS902" s="12">
        <f>AR902-VLOOKUP(A902,[1]选股结果!$A$2:$BJ$3005,48,FALSE)*0.08</f>
        <v>-58349858.4732001</v>
      </c>
      <c r="AT902" s="12">
        <f t="shared" si="294"/>
        <v>1282844802.91</v>
      </c>
      <c r="AU902" s="12">
        <f t="shared" si="295"/>
        <v>1640017548.17</v>
      </c>
      <c r="AV902" s="12">
        <f t="shared" si="296"/>
        <v>1728806771.1</v>
      </c>
      <c r="AW902" s="12">
        <f t="shared" si="297"/>
        <v>1984001771.66</v>
      </c>
      <c r="AX902" s="12">
        <f t="shared" si="298"/>
        <v>41784415.75</v>
      </c>
      <c r="AY902" s="21">
        <f t="shared" si="299"/>
        <v>3696091738.75</v>
      </c>
    </row>
    <row r="903" spans="1:51">
      <c r="A903" s="5" t="s">
        <v>1853</v>
      </c>
      <c r="B903" s="5" t="s">
        <v>1854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80"/>
        <v>5310430255.86</v>
      </c>
      <c r="AF903" s="9">
        <f t="shared" si="281"/>
        <v>5272189873.76</v>
      </c>
      <c r="AG903" s="9">
        <f t="shared" si="282"/>
        <v>20106023.2499994</v>
      </c>
      <c r="AH903" s="9">
        <f t="shared" si="283"/>
        <v>19794302.3799994</v>
      </c>
      <c r="AI903" s="9">
        <f t="shared" si="284"/>
        <v>15277771.1099994</v>
      </c>
      <c r="AJ903" s="12">
        <f t="shared" si="285"/>
        <v>102282810.969999</v>
      </c>
      <c r="AK903" s="16">
        <f t="shared" si="286"/>
        <v>0.019260738968774</v>
      </c>
      <c r="AL903" s="9">
        <f t="shared" si="287"/>
        <v>58865379.86</v>
      </c>
      <c r="AM903" s="16">
        <f t="shared" si="288"/>
        <v>0.00103500033616577</v>
      </c>
      <c r="AN903" s="16">
        <f t="shared" si="289"/>
        <v>0.00176549947523634</v>
      </c>
      <c r="AO903" s="16">
        <f t="shared" si="290"/>
        <v>0.00612989833245222</v>
      </c>
      <c r="AP903" s="16">
        <f t="shared" si="291"/>
        <v>0.00234949255311883</v>
      </c>
      <c r="AQ903" s="12">
        <f t="shared" si="292"/>
        <v>43417431.1099993</v>
      </c>
      <c r="AR903" s="12">
        <f t="shared" si="293"/>
        <v>34759543.8099993</v>
      </c>
      <c r="AS903" s="12">
        <f>AR903-VLOOKUP(A903,[1]选股结果!$A$2:$BJ$3005,48,FALSE)*0.08</f>
        <v>-262920759.047601</v>
      </c>
      <c r="AT903" s="12">
        <f t="shared" si="294"/>
        <v>38900899.8399993</v>
      </c>
      <c r="AU903" s="12">
        <f t="shared" si="295"/>
        <v>39276075.0799993</v>
      </c>
      <c r="AV903" s="12">
        <f t="shared" si="296"/>
        <v>9676893.98999932</v>
      </c>
      <c r="AW903" s="12">
        <f t="shared" si="297"/>
        <v>20106023.2499994</v>
      </c>
      <c r="AX903" s="12">
        <f t="shared" si="298"/>
        <v>7455773.81</v>
      </c>
      <c r="AY903" s="21">
        <f t="shared" si="299"/>
        <v>5268048517.73</v>
      </c>
    </row>
    <row r="904" spans="1:51">
      <c r="A904" s="5" t="s">
        <v>1855</v>
      </c>
      <c r="B904" s="5" t="s">
        <v>1856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80"/>
        <v>5310255530.07</v>
      </c>
      <c r="AF904" s="9">
        <f t="shared" si="281"/>
        <v>3882930768.81</v>
      </c>
      <c r="AG904" s="9">
        <f t="shared" si="282"/>
        <v>1449298003.68</v>
      </c>
      <c r="AH904" s="9">
        <f t="shared" si="283"/>
        <v>1459249245.52</v>
      </c>
      <c r="AI904" s="9">
        <f t="shared" si="284"/>
        <v>1266654278.07</v>
      </c>
      <c r="AJ904" s="12">
        <f t="shared" si="285"/>
        <v>2645279051.54</v>
      </c>
      <c r="AK904" s="16">
        <f t="shared" si="286"/>
        <v>0.498145340946546</v>
      </c>
      <c r="AL904" s="9">
        <f t="shared" si="287"/>
        <v>1225415478.24</v>
      </c>
      <c r="AM904" s="16">
        <f t="shared" si="288"/>
        <v>0.00921255823434077</v>
      </c>
      <c r="AN904" s="16">
        <f t="shared" si="289"/>
        <v>0.115982458993246</v>
      </c>
      <c r="AO904" s="16">
        <f t="shared" si="290"/>
        <v>0.0483856580902827</v>
      </c>
      <c r="AP904" s="16">
        <f t="shared" si="291"/>
        <v>0.0587193749969862</v>
      </c>
      <c r="AQ904" s="12">
        <f t="shared" si="292"/>
        <v>1419863573.3</v>
      </c>
      <c r="AR904" s="12">
        <f t="shared" si="293"/>
        <v>1242886942.39</v>
      </c>
      <c r="AS904" s="12">
        <f>AR904-VLOOKUP(A904,[1]选股结果!$A$2:$BJ$3005,48,FALSE)*0.08</f>
        <v>591604997.8044</v>
      </c>
      <c r="AT904" s="12">
        <f t="shared" si="294"/>
        <v>1227268605.85</v>
      </c>
      <c r="AU904" s="12">
        <f t="shared" si="295"/>
        <v>1435481909.84</v>
      </c>
      <c r="AV904" s="12">
        <f t="shared" si="296"/>
        <v>1339330322.06</v>
      </c>
      <c r="AW904" s="12">
        <f t="shared" si="297"/>
        <v>1449298003.68</v>
      </c>
      <c r="AX904" s="12">
        <f t="shared" si="298"/>
        <v>75398502.92</v>
      </c>
      <c r="AY904" s="21">
        <f t="shared" si="299"/>
        <v>3898549105.35</v>
      </c>
    </row>
    <row r="905" spans="1:51">
      <c r="A905" s="5" t="s">
        <v>1857</v>
      </c>
      <c r="B905" s="5" t="s">
        <v>1858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80"/>
        <v>5306937000</v>
      </c>
      <c r="AF905" s="9">
        <f t="shared" si="281"/>
        <v>68422000</v>
      </c>
      <c r="AG905" s="9">
        <f t="shared" si="282"/>
        <v>3951844000</v>
      </c>
      <c r="AH905" s="9">
        <f t="shared" si="283"/>
        <v>3949923000</v>
      </c>
      <c r="AI905" s="9">
        <f t="shared" si="284"/>
        <v>3728962000</v>
      </c>
      <c r="AJ905" s="12">
        <f t="shared" si="285"/>
        <v>5306937000</v>
      </c>
      <c r="AK905" s="16">
        <f t="shared" si="286"/>
        <v>1</v>
      </c>
      <c r="AL905" s="9">
        <f t="shared" si="287"/>
        <v>70343000</v>
      </c>
      <c r="AM905" s="16">
        <f t="shared" si="288"/>
        <v>0.0128929361701486</v>
      </c>
      <c r="AN905" s="16">
        <f t="shared" si="289"/>
        <v>0</v>
      </c>
      <c r="AO905" s="16">
        <f t="shared" si="290"/>
        <v>0</v>
      </c>
      <c r="AP905" s="16">
        <f t="shared" si="291"/>
        <v>0</v>
      </c>
      <c r="AQ905" s="12">
        <f t="shared" si="292"/>
        <v>5236594000</v>
      </c>
      <c r="AR905" s="12">
        <f t="shared" si="293"/>
        <v>5015633000</v>
      </c>
      <c r="AS905" s="12">
        <f>AR905-VLOOKUP(A905,[1]选股结果!$A$2:$BJ$3005,48,FALSE)*0.08</f>
        <v>2877049160</v>
      </c>
      <c r="AT905" s="12">
        <f t="shared" si="294"/>
        <v>5015633000</v>
      </c>
      <c r="AU905" s="12">
        <f t="shared" si="295"/>
        <v>5236594000</v>
      </c>
      <c r="AV905" s="12">
        <f t="shared" si="296"/>
        <v>3569861000</v>
      </c>
      <c r="AW905" s="12">
        <f t="shared" si="297"/>
        <v>3951844000</v>
      </c>
      <c r="AX905" s="12">
        <f t="shared" si="298"/>
        <v>381983000</v>
      </c>
      <c r="AY905" s="21">
        <f t="shared" si="299"/>
        <v>68422000</v>
      </c>
    </row>
    <row r="906" spans="1:51">
      <c r="A906" s="5" t="s">
        <v>1859</v>
      </c>
      <c r="B906" s="5" t="s">
        <v>1860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80"/>
        <v>5306838376.41</v>
      </c>
      <c r="AF906" s="9">
        <f t="shared" si="281"/>
        <v>4421720963.61</v>
      </c>
      <c r="AG906" s="9">
        <f t="shared" si="282"/>
        <v>777385838.02</v>
      </c>
      <c r="AH906" s="9">
        <f t="shared" si="283"/>
        <v>780433743.57</v>
      </c>
      <c r="AI906" s="9">
        <f t="shared" si="284"/>
        <v>696105737.46</v>
      </c>
      <c r="AJ906" s="12">
        <f t="shared" si="285"/>
        <v>1473325261.48</v>
      </c>
      <c r="AK906" s="16">
        <f t="shared" si="286"/>
        <v>0.277627686576858</v>
      </c>
      <c r="AL906" s="9">
        <f t="shared" si="287"/>
        <v>518354042.66</v>
      </c>
      <c r="AM906" s="16">
        <f t="shared" si="288"/>
        <v>0.00518916743581498</v>
      </c>
      <c r="AN906" s="16">
        <f t="shared" si="289"/>
        <v>0.00519347047057509</v>
      </c>
      <c r="AO906" s="16">
        <f t="shared" si="290"/>
        <v>0.0539319397745849</v>
      </c>
      <c r="AP906" s="16">
        <f t="shared" si="291"/>
        <v>0.0310489361938069</v>
      </c>
      <c r="AQ906" s="12">
        <f t="shared" si="292"/>
        <v>954971218.82</v>
      </c>
      <c r="AR906" s="12">
        <f t="shared" si="293"/>
        <v>788514119.17</v>
      </c>
      <c r="AS906" s="12">
        <f>AR906-VLOOKUP(A906,[1]选股结果!$A$2:$BJ$3005,48,FALSE)*0.08</f>
        <v>425222028.17</v>
      </c>
      <c r="AT906" s="12">
        <f t="shared" si="294"/>
        <v>870643212.71</v>
      </c>
      <c r="AU906" s="12">
        <f t="shared" si="295"/>
        <v>872842125.28</v>
      </c>
      <c r="AV906" s="12">
        <f t="shared" si="296"/>
        <v>750858825.75</v>
      </c>
      <c r="AW906" s="12">
        <f t="shared" si="297"/>
        <v>777385838.02</v>
      </c>
      <c r="AX906" s="12">
        <f t="shared" si="298"/>
        <v>1834961.99</v>
      </c>
      <c r="AY906" s="21">
        <f t="shared" si="299"/>
        <v>4339591870.07</v>
      </c>
    </row>
    <row r="907" spans="1:51">
      <c r="A907" s="5" t="s">
        <v>1861</v>
      </c>
      <c r="B907" s="5" t="s">
        <v>1862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300">C907</f>
        <v>5297877268.33</v>
      </c>
      <c r="AF907" s="9">
        <f t="shared" ref="AF907:AF970" si="301">(G907+O907+P907+Q907+R907)+S907</f>
        <v>5245437593.39</v>
      </c>
      <c r="AG907" s="9">
        <f t="shared" ref="AG907:AG970" si="302">AE907-AF907+T907+V907+W907-X907-Y907+Z907+AA907</f>
        <v>304472496.680001</v>
      </c>
      <c r="AH907" s="9">
        <f t="shared" ref="AH907:AH970" si="303">AG907+AB907-AC907</f>
        <v>304851500.960001</v>
      </c>
      <c r="AI907" s="9">
        <f t="shared" ref="AI907:AI970" si="304">AH907-AD907</f>
        <v>228212432.280001</v>
      </c>
      <c r="AJ907" s="12">
        <f t="shared" si="285"/>
        <v>874315003.88</v>
      </c>
      <c r="AK907" s="16">
        <f t="shared" si="286"/>
        <v>0.165031192607375</v>
      </c>
      <c r="AL907" s="9">
        <f t="shared" si="287"/>
        <v>617180809.93</v>
      </c>
      <c r="AM907" s="16">
        <f t="shared" si="288"/>
        <v>0.0208329921834507</v>
      </c>
      <c r="AN907" s="16">
        <f t="shared" si="289"/>
        <v>0.0478493440751051</v>
      </c>
      <c r="AO907" s="16">
        <f t="shared" si="290"/>
        <v>0.0478850704463314</v>
      </c>
      <c r="AP907" s="16">
        <f t="shared" si="291"/>
        <v>0</v>
      </c>
      <c r="AQ907" s="12">
        <f t="shared" si="292"/>
        <v>257134193.95</v>
      </c>
      <c r="AR907" s="12">
        <f t="shared" si="293"/>
        <v>-23820389.4599999</v>
      </c>
      <c r="AS907" s="12">
        <f>AR907-VLOOKUP(A907,[1]选股结果!$A$2:$BJ$3005,48,FALSE)*0.08</f>
        <v>-1086143565.7048</v>
      </c>
      <c r="AT907" s="12">
        <f t="shared" si="294"/>
        <v>180495125.27</v>
      </c>
      <c r="AU907" s="12">
        <f t="shared" si="295"/>
        <v>52818679.2200001</v>
      </c>
      <c r="AV907" s="12">
        <f t="shared" si="296"/>
        <v>254375153.05</v>
      </c>
      <c r="AW907" s="12">
        <f t="shared" si="297"/>
        <v>304472496.680001</v>
      </c>
      <c r="AX907" s="12">
        <f t="shared" si="298"/>
        <v>254412858.36</v>
      </c>
      <c r="AY907" s="21">
        <f t="shared" si="299"/>
        <v>5041122078.66</v>
      </c>
    </row>
    <row r="908" spans="1:51">
      <c r="A908" s="5" t="s">
        <v>1863</v>
      </c>
      <c r="B908" s="5" t="s">
        <v>1864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300"/>
        <v>5293719525.61</v>
      </c>
      <c r="AF908" s="9">
        <f t="shared" si="301"/>
        <v>4938234801.02</v>
      </c>
      <c r="AG908" s="9">
        <f t="shared" si="302"/>
        <v>411817520.119999</v>
      </c>
      <c r="AH908" s="9">
        <f t="shared" si="303"/>
        <v>410182405.179999</v>
      </c>
      <c r="AI908" s="9">
        <f t="shared" si="304"/>
        <v>350635023.089999</v>
      </c>
      <c r="AJ908" s="12">
        <f t="shared" si="285"/>
        <v>584372654.27</v>
      </c>
      <c r="AK908" s="16">
        <f t="shared" si="286"/>
        <v>0.11038980275455</v>
      </c>
      <c r="AL908" s="9">
        <f t="shared" si="287"/>
        <v>154792218.6</v>
      </c>
      <c r="AM908" s="16">
        <f t="shared" si="288"/>
        <v>0.00425695751748451</v>
      </c>
      <c r="AN908" s="16">
        <f t="shared" si="289"/>
        <v>0.00475229967479267</v>
      </c>
      <c r="AO908" s="16">
        <f t="shared" si="290"/>
        <v>0.0182683950882071</v>
      </c>
      <c r="AP908" s="16">
        <f t="shared" si="291"/>
        <v>0.00165419855125229</v>
      </c>
      <c r="AQ908" s="12">
        <f t="shared" si="292"/>
        <v>429580435.669999</v>
      </c>
      <c r="AR908" s="12">
        <f t="shared" si="293"/>
        <v>294302227.559999</v>
      </c>
      <c r="AS908" s="12">
        <f>AR908-VLOOKUP(A908,[1]选股结果!$A$2:$BJ$3005,48,FALSE)*0.08</f>
        <v>-213265157.963201</v>
      </c>
      <c r="AT908" s="12">
        <f t="shared" si="294"/>
        <v>370033053.579999</v>
      </c>
      <c r="AU908" s="12">
        <f t="shared" si="295"/>
        <v>353849609.649999</v>
      </c>
      <c r="AV908" s="12">
        <f t="shared" si="296"/>
        <v>340928028.169999</v>
      </c>
      <c r="AW908" s="12">
        <f t="shared" si="297"/>
        <v>411817520.119999</v>
      </c>
      <c r="AX908" s="12">
        <f t="shared" si="298"/>
        <v>0</v>
      </c>
      <c r="AY908" s="21">
        <f t="shared" si="299"/>
        <v>4862503975</v>
      </c>
    </row>
    <row r="909" spans="1:51">
      <c r="A909" s="5" t="s">
        <v>1865</v>
      </c>
      <c r="B909" s="5" t="s">
        <v>1866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300"/>
        <v>5285451033.27</v>
      </c>
      <c r="AF909" s="9">
        <f t="shared" si="301"/>
        <v>4553976539.27</v>
      </c>
      <c r="AG909" s="9">
        <f t="shared" si="302"/>
        <v>731818909.04</v>
      </c>
      <c r="AH909" s="9">
        <f t="shared" si="303"/>
        <v>718249707.7</v>
      </c>
      <c r="AI909" s="9">
        <f t="shared" si="304"/>
        <v>530064007.48</v>
      </c>
      <c r="AJ909" s="12">
        <f t="shared" si="285"/>
        <v>2351710928.59</v>
      </c>
      <c r="AK909" s="16">
        <f t="shared" si="286"/>
        <v>0.444940443830968</v>
      </c>
      <c r="AL909" s="9">
        <f t="shared" si="287"/>
        <v>1593261337.42</v>
      </c>
      <c r="AM909" s="16">
        <f t="shared" si="288"/>
        <v>0.0285691272721108</v>
      </c>
      <c r="AN909" s="16">
        <f t="shared" si="289"/>
        <v>0.235339022789213</v>
      </c>
      <c r="AO909" s="16">
        <f t="shared" si="290"/>
        <v>0.0349428753303078</v>
      </c>
      <c r="AP909" s="16">
        <f t="shared" si="291"/>
        <v>0</v>
      </c>
      <c r="AQ909" s="12">
        <f t="shared" si="292"/>
        <v>758449591.170001</v>
      </c>
      <c r="AR909" s="12">
        <f t="shared" si="293"/>
        <v>529589917.310001</v>
      </c>
      <c r="AS909" s="12">
        <f>AR909-VLOOKUP(A909,[1]选股结果!$A$2:$BJ$3005,48,FALSE)*0.08</f>
        <v>-298346617.533199</v>
      </c>
      <c r="AT909" s="12">
        <f t="shared" si="294"/>
        <v>570263890.950001</v>
      </c>
      <c r="AU909" s="12">
        <f t="shared" si="295"/>
        <v>717775617.530001</v>
      </c>
      <c r="AV909" s="12">
        <f t="shared" si="296"/>
        <v>685258612.630001</v>
      </c>
      <c r="AW909" s="12">
        <f t="shared" si="297"/>
        <v>731818909.04</v>
      </c>
      <c r="AX909" s="12">
        <f t="shared" si="298"/>
        <v>0</v>
      </c>
      <c r="AY909" s="21">
        <f t="shared" si="299"/>
        <v>4513302565.63</v>
      </c>
    </row>
    <row r="910" spans="1:51">
      <c r="A910" s="5" t="s">
        <v>1867</v>
      </c>
      <c r="B910" s="5" t="s">
        <v>1868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300"/>
        <v>5284843776.57</v>
      </c>
      <c r="AF910" s="9">
        <f t="shared" si="301"/>
        <v>5225577280.84</v>
      </c>
      <c r="AG910" s="9">
        <f t="shared" si="302"/>
        <v>61083286.2999995</v>
      </c>
      <c r="AH910" s="9">
        <f t="shared" si="303"/>
        <v>61739021.8399995</v>
      </c>
      <c r="AI910" s="9">
        <f t="shared" si="304"/>
        <v>47454489.1899995</v>
      </c>
      <c r="AJ910" s="12">
        <f t="shared" si="285"/>
        <v>148743197.5</v>
      </c>
      <c r="AK910" s="16">
        <f t="shared" si="286"/>
        <v>0.0281452401979114</v>
      </c>
      <c r="AL910" s="9">
        <f t="shared" si="287"/>
        <v>57000099.27</v>
      </c>
      <c r="AM910" s="16">
        <f t="shared" si="288"/>
        <v>0.00199392566280155</v>
      </c>
      <c r="AN910" s="16">
        <f t="shared" si="289"/>
        <v>0.00190769842330957</v>
      </c>
      <c r="AO910" s="16">
        <f t="shared" si="290"/>
        <v>0.00384863537691947</v>
      </c>
      <c r="AP910" s="16">
        <f t="shared" si="291"/>
        <v>0.00278768290849304</v>
      </c>
      <c r="AQ910" s="12">
        <f t="shared" si="292"/>
        <v>91743098.23</v>
      </c>
      <c r="AR910" s="12">
        <f t="shared" si="293"/>
        <v>43673242.97</v>
      </c>
      <c r="AS910" s="12">
        <f>AR910-VLOOKUP(A910,[1]选股结果!$A$2:$BJ$3005,48,FALSE)*0.08</f>
        <v>-58424056.0492</v>
      </c>
      <c r="AT910" s="12">
        <f t="shared" si="294"/>
        <v>77458565.58</v>
      </c>
      <c r="AU910" s="12">
        <f t="shared" si="295"/>
        <v>57957775.62</v>
      </c>
      <c r="AV910" s="12">
        <f t="shared" si="296"/>
        <v>67797447.93</v>
      </c>
      <c r="AW910" s="12">
        <f t="shared" si="297"/>
        <v>61083286.2999995</v>
      </c>
      <c r="AX910" s="12">
        <f t="shared" si="298"/>
        <v>4594707.21</v>
      </c>
      <c r="AY910" s="21">
        <f t="shared" si="299"/>
        <v>5191791958.23</v>
      </c>
    </row>
    <row r="911" spans="1:51">
      <c r="A911" s="5" t="s">
        <v>1869</v>
      </c>
      <c r="B911" s="5" t="s">
        <v>1870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300"/>
        <v>5261549942.99</v>
      </c>
      <c r="AF911" s="9">
        <f t="shared" si="301"/>
        <v>5215188428.13</v>
      </c>
      <c r="AG911" s="9">
        <f t="shared" si="302"/>
        <v>-699598.070000347</v>
      </c>
      <c r="AH911" s="9">
        <f t="shared" si="303"/>
        <v>13184132.7999997</v>
      </c>
      <c r="AI911" s="9">
        <f t="shared" si="304"/>
        <v>12353496.7899997</v>
      </c>
      <c r="AJ911" s="12">
        <f t="shared" si="285"/>
        <v>420311579.23</v>
      </c>
      <c r="AK911" s="16">
        <f t="shared" si="286"/>
        <v>0.0798836053604288</v>
      </c>
      <c r="AL911" s="9">
        <f t="shared" si="287"/>
        <v>287848986.1</v>
      </c>
      <c r="AM911" s="16">
        <f t="shared" si="288"/>
        <v>0.00142106352519977</v>
      </c>
      <c r="AN911" s="16">
        <f t="shared" si="289"/>
        <v>0.0228745565782096</v>
      </c>
      <c r="AO911" s="16">
        <f t="shared" si="290"/>
        <v>0.0183067256708891</v>
      </c>
      <c r="AP911" s="16">
        <f t="shared" si="291"/>
        <v>0.014869263910387</v>
      </c>
      <c r="AQ911" s="12">
        <f t="shared" si="292"/>
        <v>132462593.13</v>
      </c>
      <c r="AR911" s="12">
        <f t="shared" si="293"/>
        <v>60071637.4099996</v>
      </c>
      <c r="AS911" s="12">
        <f>AR911-VLOOKUP(A911,[1]选股结果!$A$2:$BJ$3005,48,FALSE)*0.08</f>
        <v>-294512475.2164</v>
      </c>
      <c r="AT911" s="12">
        <f t="shared" si="294"/>
        <v>131631957.12</v>
      </c>
      <c r="AU911" s="12">
        <f t="shared" si="295"/>
        <v>60902273.4199996</v>
      </c>
      <c r="AV911" s="12">
        <f t="shared" si="296"/>
        <v>1317985.49999955</v>
      </c>
      <c r="AW911" s="12">
        <f t="shared" si="297"/>
        <v>-699598.070000347</v>
      </c>
      <c r="AX911" s="12">
        <f t="shared" si="298"/>
        <v>-6414428.93</v>
      </c>
      <c r="AY911" s="21">
        <f t="shared" si="299"/>
        <v>5143628108.42</v>
      </c>
    </row>
    <row r="912" spans="1:51">
      <c r="A912" s="5" t="s">
        <v>1871</v>
      </c>
      <c r="B912" s="5" t="s">
        <v>1872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300"/>
        <v>5246795340.03</v>
      </c>
      <c r="AF912" s="9">
        <f t="shared" si="301"/>
        <v>5038584531.75</v>
      </c>
      <c r="AG912" s="9">
        <f t="shared" si="302"/>
        <v>166341504.459998</v>
      </c>
      <c r="AH912" s="9">
        <f t="shared" si="303"/>
        <v>166072977.319998</v>
      </c>
      <c r="AI912" s="9">
        <f t="shared" si="304"/>
        <v>150033768.729998</v>
      </c>
      <c r="AJ912" s="12">
        <f t="shared" si="285"/>
        <v>679277437.759999</v>
      </c>
      <c r="AK912" s="16">
        <f t="shared" si="286"/>
        <v>0.12946520566135</v>
      </c>
      <c r="AL912" s="9">
        <f t="shared" si="287"/>
        <v>451995111.64</v>
      </c>
      <c r="AM912" s="16">
        <f t="shared" si="288"/>
        <v>0.00142958034074131</v>
      </c>
      <c r="AN912" s="16">
        <f t="shared" si="289"/>
        <v>0.0309686944334045</v>
      </c>
      <c r="AO912" s="16">
        <f t="shared" si="290"/>
        <v>0.0249042212268285</v>
      </c>
      <c r="AP912" s="16">
        <f t="shared" si="291"/>
        <v>0.028111224153286</v>
      </c>
      <c r="AQ912" s="12">
        <f t="shared" si="292"/>
        <v>227282326.119999</v>
      </c>
      <c r="AR912" s="12">
        <f t="shared" si="293"/>
        <v>188324796.929999</v>
      </c>
      <c r="AS912" s="12">
        <f>AR912-VLOOKUP(A912,[1]选股结果!$A$2:$BJ$3005,48,FALSE)*0.08</f>
        <v>11650930.713999</v>
      </c>
      <c r="AT912" s="12">
        <f t="shared" si="294"/>
        <v>211243117.529999</v>
      </c>
      <c r="AU912" s="12">
        <f t="shared" si="295"/>
        <v>204364005.519999</v>
      </c>
      <c r="AV912" s="12">
        <f t="shared" si="296"/>
        <v>155080780.899999</v>
      </c>
      <c r="AW912" s="12">
        <f t="shared" si="297"/>
        <v>166341504.459998</v>
      </c>
      <c r="AX912" s="12">
        <f t="shared" si="298"/>
        <v>9351394.18</v>
      </c>
      <c r="AY912" s="21">
        <f t="shared" si="299"/>
        <v>5015666211.15</v>
      </c>
    </row>
    <row r="913" spans="1:51">
      <c r="A913" s="5" t="s">
        <v>1873</v>
      </c>
      <c r="B913" s="5" t="s">
        <v>1874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300"/>
        <v>5241732532.63</v>
      </c>
      <c r="AF913" s="9">
        <f t="shared" si="301"/>
        <v>3736644157.2</v>
      </c>
      <c r="AG913" s="9">
        <f t="shared" si="302"/>
        <v>1757252703.73</v>
      </c>
      <c r="AH913" s="9">
        <f t="shared" si="303"/>
        <v>1722637251.2</v>
      </c>
      <c r="AI913" s="9">
        <f t="shared" si="304"/>
        <v>1303811824.57</v>
      </c>
      <c r="AJ913" s="12">
        <f t="shared" si="285"/>
        <v>1929028836.93</v>
      </c>
      <c r="AK913" s="16">
        <f t="shared" si="286"/>
        <v>0.368013595680763</v>
      </c>
      <c r="AL913" s="9">
        <f t="shared" si="287"/>
        <v>489474035.55</v>
      </c>
      <c r="AM913" s="16">
        <f t="shared" si="288"/>
        <v>0.0159765002217658</v>
      </c>
      <c r="AN913" s="16">
        <f t="shared" si="289"/>
        <v>0.00978606972230661</v>
      </c>
      <c r="AO913" s="16">
        <f t="shared" si="290"/>
        <v>0.0597751991253913</v>
      </c>
      <c r="AP913" s="16">
        <f t="shared" si="291"/>
        <v>0.00123861263038205</v>
      </c>
      <c r="AQ913" s="12">
        <f t="shared" si="292"/>
        <v>1439554801.38</v>
      </c>
      <c r="AR913" s="12">
        <f t="shared" si="293"/>
        <v>1051647496.27</v>
      </c>
      <c r="AS913" s="12">
        <f>AR913-VLOOKUP(A913,[1]选股结果!$A$2:$BJ$3005,48,FALSE)*0.08</f>
        <v>154528503.6476</v>
      </c>
      <c r="AT913" s="12">
        <f t="shared" si="294"/>
        <v>1020729374.75</v>
      </c>
      <c r="AU913" s="12">
        <f t="shared" si="295"/>
        <v>1470472922.9</v>
      </c>
      <c r="AV913" s="12">
        <f t="shared" si="296"/>
        <v>1475223758.48</v>
      </c>
      <c r="AW913" s="12">
        <f t="shared" si="297"/>
        <v>1757252703.73</v>
      </c>
      <c r="AX913" s="12">
        <f t="shared" si="298"/>
        <v>239117132.05</v>
      </c>
      <c r="AY913" s="21">
        <f t="shared" si="299"/>
        <v>3767562278.72</v>
      </c>
    </row>
    <row r="914" spans="1:51">
      <c r="A914" s="5" t="s">
        <v>1875</v>
      </c>
      <c r="B914" s="5" t="s">
        <v>1876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300"/>
        <v>5222002604.31</v>
      </c>
      <c r="AF914" s="9">
        <f t="shared" si="301"/>
        <v>4388168464.1</v>
      </c>
      <c r="AG914" s="9">
        <f t="shared" si="302"/>
        <v>761282577.890001</v>
      </c>
      <c r="AH914" s="9">
        <f t="shared" si="303"/>
        <v>762028069.450001</v>
      </c>
      <c r="AI914" s="9">
        <f t="shared" si="304"/>
        <v>682479594.690001</v>
      </c>
      <c r="AJ914" s="12">
        <f t="shared" si="285"/>
        <v>1715003725.18</v>
      </c>
      <c r="AK914" s="16">
        <f t="shared" si="286"/>
        <v>0.328418780137052</v>
      </c>
      <c r="AL914" s="9">
        <f t="shared" si="287"/>
        <v>761929503.69</v>
      </c>
      <c r="AM914" s="16">
        <f t="shared" si="288"/>
        <v>0.00546143321844788</v>
      </c>
      <c r="AN914" s="16">
        <f t="shared" si="289"/>
        <v>0.0189676569671278</v>
      </c>
      <c r="AO914" s="16">
        <f t="shared" si="290"/>
        <v>0.0412441186398946</v>
      </c>
      <c r="AP914" s="16">
        <f t="shared" si="291"/>
        <v>0.0775584427104121</v>
      </c>
      <c r="AQ914" s="12">
        <f t="shared" si="292"/>
        <v>953074221.49</v>
      </c>
      <c r="AR914" s="12">
        <f t="shared" si="293"/>
        <v>740312219.1</v>
      </c>
      <c r="AS914" s="12">
        <f>AR914-VLOOKUP(A914,[1]选股结果!$A$2:$BJ$3005,48,FALSE)*0.08</f>
        <v>283457132.4984</v>
      </c>
      <c r="AT914" s="12">
        <f t="shared" si="294"/>
        <v>873525746.73</v>
      </c>
      <c r="AU914" s="12">
        <f t="shared" si="295"/>
        <v>819860693.86</v>
      </c>
      <c r="AV914" s="12">
        <f t="shared" si="296"/>
        <v>776807628.05</v>
      </c>
      <c r="AW914" s="12">
        <f t="shared" si="297"/>
        <v>761282577.890001</v>
      </c>
      <c r="AX914" s="12">
        <f t="shared" si="298"/>
        <v>7874867.89</v>
      </c>
      <c r="AY914" s="21">
        <f t="shared" si="299"/>
        <v>4254954936.47</v>
      </c>
    </row>
    <row r="915" spans="1:51">
      <c r="A915" s="5" t="s">
        <v>1877</v>
      </c>
      <c r="B915" s="5" t="s">
        <v>1878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300"/>
        <v>5214356868.21</v>
      </c>
      <c r="AF915" s="9">
        <f t="shared" si="301"/>
        <v>4396883224.7</v>
      </c>
      <c r="AG915" s="9">
        <f t="shared" si="302"/>
        <v>1167687206.62</v>
      </c>
      <c r="AH915" s="9">
        <f t="shared" si="303"/>
        <v>1160339055.79</v>
      </c>
      <c r="AI915" s="9">
        <f t="shared" si="304"/>
        <v>1013902761.78</v>
      </c>
      <c r="AJ915" s="12">
        <f t="shared" si="285"/>
        <v>1241242277.68</v>
      </c>
      <c r="AK915" s="16">
        <f t="shared" si="286"/>
        <v>0.238043215884857</v>
      </c>
      <c r="AL915" s="9">
        <f t="shared" si="287"/>
        <v>240130388.53</v>
      </c>
      <c r="AM915" s="16">
        <f t="shared" si="288"/>
        <v>0.00366565646216722</v>
      </c>
      <c r="AN915" s="16">
        <f t="shared" si="289"/>
        <v>0.00333235670844388</v>
      </c>
      <c r="AO915" s="16">
        <f t="shared" si="290"/>
        <v>0.0351188119318083</v>
      </c>
      <c r="AP915" s="16">
        <f t="shared" si="291"/>
        <v>0.00411291758160046</v>
      </c>
      <c r="AQ915" s="12">
        <f t="shared" si="292"/>
        <v>1001111889.15</v>
      </c>
      <c r="AR915" s="12">
        <f t="shared" si="293"/>
        <v>671965337.25</v>
      </c>
      <c r="AS915" s="12">
        <f>AR915-VLOOKUP(A915,[1]选股结果!$A$2:$BJ$3005,48,FALSE)*0.08</f>
        <v>73645229.2387999</v>
      </c>
      <c r="AT915" s="12">
        <f t="shared" si="294"/>
        <v>854675595.14</v>
      </c>
      <c r="AU915" s="12">
        <f t="shared" si="295"/>
        <v>818401631.26</v>
      </c>
      <c r="AV915" s="12">
        <f t="shared" si="296"/>
        <v>843350273.18</v>
      </c>
      <c r="AW915" s="12">
        <f t="shared" si="297"/>
        <v>1167687206.62</v>
      </c>
      <c r="AX915" s="12">
        <f t="shared" si="298"/>
        <v>314754375.38</v>
      </c>
      <c r="AY915" s="21">
        <f t="shared" si="299"/>
        <v>4214172966.81</v>
      </c>
    </row>
    <row r="916" spans="1:51">
      <c r="A916" s="5" t="s">
        <v>1879</v>
      </c>
      <c r="B916" s="5" t="s">
        <v>1880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300"/>
        <v>5205038563.68</v>
      </c>
      <c r="AF916" s="9">
        <f t="shared" si="301"/>
        <v>3914443022.95</v>
      </c>
      <c r="AG916" s="9">
        <f t="shared" si="302"/>
        <v>1202360569.02</v>
      </c>
      <c r="AH916" s="9">
        <f t="shared" si="303"/>
        <v>1314246331.35</v>
      </c>
      <c r="AI916" s="9">
        <f t="shared" si="304"/>
        <v>1148781400.94</v>
      </c>
      <c r="AJ916" s="12">
        <f t="shared" si="285"/>
        <v>2309523096.92</v>
      </c>
      <c r="AK916" s="16">
        <f t="shared" si="286"/>
        <v>0.443709123124565</v>
      </c>
      <c r="AL916" s="9">
        <f t="shared" si="287"/>
        <v>171330306.46</v>
      </c>
      <c r="AM916" s="16">
        <f t="shared" si="288"/>
        <v>0.00979661976489727</v>
      </c>
      <c r="AN916" s="16">
        <f t="shared" si="289"/>
        <v>0.00447968378038582</v>
      </c>
      <c r="AO916" s="16">
        <f t="shared" si="290"/>
        <v>0.0243240875434528</v>
      </c>
      <c r="AP916" s="16">
        <f t="shared" si="291"/>
        <v>0.0154184887043872</v>
      </c>
      <c r="AQ916" s="12">
        <f t="shared" si="292"/>
        <v>2138192790.46</v>
      </c>
      <c r="AR916" s="12">
        <f t="shared" si="293"/>
        <v>1234970656.35</v>
      </c>
      <c r="AS916" s="12">
        <f>AR916-VLOOKUP(A916,[1]选股结果!$A$2:$BJ$3005,48,FALSE)*0.08</f>
        <v>46777733.6019998</v>
      </c>
      <c r="AT916" s="12">
        <f t="shared" si="294"/>
        <v>1972727860.05</v>
      </c>
      <c r="AU916" s="12">
        <f t="shared" si="295"/>
        <v>1400435586.76</v>
      </c>
      <c r="AV916" s="12">
        <f t="shared" si="296"/>
        <v>1193455984.65</v>
      </c>
      <c r="AW916" s="12">
        <f t="shared" si="297"/>
        <v>1202360569.02</v>
      </c>
      <c r="AX916" s="12">
        <f t="shared" si="298"/>
        <v>4264228.85</v>
      </c>
      <c r="AY916" s="21">
        <f t="shared" si="299"/>
        <v>3176685819.25</v>
      </c>
    </row>
    <row r="917" spans="1:51">
      <c r="A917" s="5" t="s">
        <v>1881</v>
      </c>
      <c r="B917" s="5" t="s">
        <v>1882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300"/>
        <v>5204474875.13</v>
      </c>
      <c r="AF917" s="9">
        <f t="shared" si="301"/>
        <v>5482912600.23</v>
      </c>
      <c r="AG917" s="9">
        <f t="shared" si="302"/>
        <v>354687765.790001</v>
      </c>
      <c r="AH917" s="9">
        <f t="shared" si="303"/>
        <v>410409901.420001</v>
      </c>
      <c r="AI917" s="9">
        <f t="shared" si="304"/>
        <v>329756362.520001</v>
      </c>
      <c r="AJ917" s="12">
        <f t="shared" si="285"/>
        <v>1078825848.15</v>
      </c>
      <c r="AK917" s="16">
        <f t="shared" si="286"/>
        <v>0.207288126858918</v>
      </c>
      <c r="AL917" s="9">
        <f t="shared" si="287"/>
        <v>882742178.17</v>
      </c>
      <c r="AM917" s="16">
        <f t="shared" si="288"/>
        <v>0.0241552106074601</v>
      </c>
      <c r="AN917" s="16">
        <f t="shared" si="289"/>
        <v>0.0356732342656112</v>
      </c>
      <c r="AO917" s="16">
        <f t="shared" si="290"/>
        <v>0.116474071750583</v>
      </c>
      <c r="AP917" s="16">
        <f t="shared" si="291"/>
        <v>0.00401621606627083</v>
      </c>
      <c r="AQ917" s="12">
        <f t="shared" si="292"/>
        <v>196083669.98</v>
      </c>
      <c r="AR917" s="12">
        <f t="shared" si="293"/>
        <v>-303369128.37</v>
      </c>
      <c r="AS917" s="12">
        <f>AR917-VLOOKUP(A917,[1]选股结果!$A$2:$BJ$3005,48,FALSE)*0.08</f>
        <v>-1117441697.0044</v>
      </c>
      <c r="AT917" s="12">
        <f t="shared" si="294"/>
        <v>115430131.08</v>
      </c>
      <c r="AU917" s="12">
        <f t="shared" si="295"/>
        <v>-222715589.47</v>
      </c>
      <c r="AV917" s="12">
        <f t="shared" si="296"/>
        <v>-280936957.94</v>
      </c>
      <c r="AW917" s="12">
        <f t="shared" si="297"/>
        <v>354687765.790001</v>
      </c>
      <c r="AX917" s="12">
        <f t="shared" si="298"/>
        <v>534674578.91</v>
      </c>
      <c r="AY917" s="21">
        <f t="shared" si="299"/>
        <v>5064113340.78</v>
      </c>
    </row>
    <row r="918" spans="1:51">
      <c r="A918" s="5" t="s">
        <v>1883</v>
      </c>
      <c r="B918" s="5" t="s">
        <v>1884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300"/>
        <v>5189107598.04</v>
      </c>
      <c r="AF918" s="9">
        <f t="shared" si="301"/>
        <v>4835670686.3</v>
      </c>
      <c r="AG918" s="9">
        <f t="shared" si="302"/>
        <v>616275814.83</v>
      </c>
      <c r="AH918" s="9">
        <f t="shared" si="303"/>
        <v>626349213.9</v>
      </c>
      <c r="AI918" s="9">
        <f t="shared" si="304"/>
        <v>546381031.71</v>
      </c>
      <c r="AJ918" s="12">
        <f t="shared" si="285"/>
        <v>994951801.06</v>
      </c>
      <c r="AK918" s="16">
        <f t="shared" si="286"/>
        <v>0.191738518090434</v>
      </c>
      <c r="AL918" s="9">
        <f t="shared" si="287"/>
        <v>613053934.29</v>
      </c>
      <c r="AM918" s="16">
        <f t="shared" si="288"/>
        <v>0.00486255824017421</v>
      </c>
      <c r="AN918" s="16">
        <f t="shared" si="289"/>
        <v>0.0092296806117665</v>
      </c>
      <c r="AO918" s="16">
        <f t="shared" si="290"/>
        <v>0.0739270885700842</v>
      </c>
      <c r="AP918" s="16">
        <f t="shared" si="291"/>
        <v>0.0303976522744642</v>
      </c>
      <c r="AQ918" s="12">
        <f t="shared" si="292"/>
        <v>381897866.77</v>
      </c>
      <c r="AR918" s="12">
        <f t="shared" si="293"/>
        <v>274893244.34</v>
      </c>
      <c r="AS918" s="12">
        <f>AR918-VLOOKUP(A918,[1]选股结果!$A$2:$BJ$3005,48,FALSE)*0.08</f>
        <v>-319600263.3032</v>
      </c>
      <c r="AT918" s="12">
        <f t="shared" si="294"/>
        <v>301929684.58</v>
      </c>
      <c r="AU918" s="12">
        <f t="shared" si="295"/>
        <v>354861426.53</v>
      </c>
      <c r="AV918" s="12">
        <f t="shared" si="296"/>
        <v>314007321.4</v>
      </c>
      <c r="AW918" s="12">
        <f t="shared" si="297"/>
        <v>616275814.83</v>
      </c>
      <c r="AX918" s="12">
        <f t="shared" si="298"/>
        <v>139924521.37</v>
      </c>
      <c r="AY918" s="21">
        <f t="shared" si="299"/>
        <v>4808634246.06</v>
      </c>
    </row>
    <row r="919" spans="1:51">
      <c r="A919" s="5" t="s">
        <v>1885</v>
      </c>
      <c r="B919" s="5" t="s">
        <v>1886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300"/>
        <v>5182171537.89</v>
      </c>
      <c r="AF919" s="9">
        <f t="shared" si="301"/>
        <v>4637901695.81</v>
      </c>
      <c r="AG919" s="9">
        <f t="shared" si="302"/>
        <v>524658940.700001</v>
      </c>
      <c r="AH919" s="9">
        <f t="shared" si="303"/>
        <v>579303193.320001</v>
      </c>
      <c r="AI919" s="9">
        <f t="shared" si="304"/>
        <v>513377290.940001</v>
      </c>
      <c r="AJ919" s="12">
        <f t="shared" si="285"/>
        <v>1455129611.42</v>
      </c>
      <c r="AK919" s="16">
        <f t="shared" si="286"/>
        <v>0.280795338552702</v>
      </c>
      <c r="AL919" s="9">
        <f t="shared" si="287"/>
        <v>861757402.84</v>
      </c>
      <c r="AM919" s="16">
        <f t="shared" si="288"/>
        <v>0.00922473158992807</v>
      </c>
      <c r="AN919" s="16">
        <f t="shared" si="289"/>
        <v>0.0210267231281901</v>
      </c>
      <c r="AO919" s="16">
        <f t="shared" si="290"/>
        <v>0.0767555380407099</v>
      </c>
      <c r="AP919" s="16">
        <f t="shared" si="291"/>
        <v>0.0691187455010107</v>
      </c>
      <c r="AQ919" s="12">
        <f t="shared" si="292"/>
        <v>593372208.580001</v>
      </c>
      <c r="AR919" s="12">
        <f t="shared" si="293"/>
        <v>529300324.76</v>
      </c>
      <c r="AS919" s="12">
        <f>AR919-VLOOKUP(A919,[1]选股结果!$A$2:$BJ$3005,48,FALSE)*0.08</f>
        <v>-23179121.1528</v>
      </c>
      <c r="AT919" s="12">
        <f t="shared" si="294"/>
        <v>527446306.200001</v>
      </c>
      <c r="AU919" s="12">
        <f t="shared" si="295"/>
        <v>595226227.14</v>
      </c>
      <c r="AV919" s="12">
        <f t="shared" si="296"/>
        <v>507328219.830001</v>
      </c>
      <c r="AW919" s="12">
        <f t="shared" si="297"/>
        <v>524658940.700001</v>
      </c>
      <c r="AX919" s="12">
        <f t="shared" si="298"/>
        <v>215773.74</v>
      </c>
      <c r="AY919" s="21">
        <f t="shared" si="299"/>
        <v>4639755714.37</v>
      </c>
    </row>
    <row r="920" spans="1:51">
      <c r="A920" s="5" t="s">
        <v>1887</v>
      </c>
      <c r="B920" s="5" t="s">
        <v>1888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300"/>
        <v>5164080336.85</v>
      </c>
      <c r="AF920" s="9">
        <f t="shared" si="301"/>
        <v>5100638035.48</v>
      </c>
      <c r="AG920" s="9">
        <f t="shared" si="302"/>
        <v>87998655.6700008</v>
      </c>
      <c r="AH920" s="9">
        <f t="shared" si="303"/>
        <v>87918416.0900008</v>
      </c>
      <c r="AI920" s="9">
        <f t="shared" si="304"/>
        <v>63527312.4900008</v>
      </c>
      <c r="AJ920" s="12">
        <f t="shared" si="285"/>
        <v>166277003.06</v>
      </c>
      <c r="AK920" s="16">
        <f t="shared" si="286"/>
        <v>0.0321987638095937</v>
      </c>
      <c r="AL920" s="9">
        <f t="shared" si="287"/>
        <v>106370416.49</v>
      </c>
      <c r="AM920" s="16">
        <f t="shared" si="288"/>
        <v>0.00250810308034451</v>
      </c>
      <c r="AN920" s="16">
        <f t="shared" si="289"/>
        <v>0.00265517875702991</v>
      </c>
      <c r="AO920" s="16">
        <f t="shared" si="290"/>
        <v>0.0154450974805423</v>
      </c>
      <c r="AP920" s="16">
        <f t="shared" si="291"/>
        <v>0</v>
      </c>
      <c r="AQ920" s="12">
        <f t="shared" si="292"/>
        <v>59906586.5700004</v>
      </c>
      <c r="AR920" s="12">
        <f t="shared" si="293"/>
        <v>39104107.6900004</v>
      </c>
      <c r="AS920" s="12">
        <f>AR920-VLOOKUP(A920,[1]选股结果!$A$2:$BJ$3005,48,FALSE)*0.08</f>
        <v>-55536068.3243996</v>
      </c>
      <c r="AT920" s="12">
        <f t="shared" si="294"/>
        <v>35515482.9700004</v>
      </c>
      <c r="AU920" s="12">
        <f t="shared" si="295"/>
        <v>63495211.2900004</v>
      </c>
      <c r="AV920" s="12">
        <f t="shared" si="296"/>
        <v>73860225.2400004</v>
      </c>
      <c r="AW920" s="12">
        <f t="shared" si="297"/>
        <v>87998655.6700008</v>
      </c>
      <c r="AX920" s="12">
        <f t="shared" si="298"/>
        <v>1673709.21</v>
      </c>
      <c r="AY920" s="21">
        <f t="shared" si="299"/>
        <v>5104226660.2</v>
      </c>
    </row>
    <row r="921" spans="1:51">
      <c r="A921" s="5" t="s">
        <v>1889</v>
      </c>
      <c r="B921" s="5" t="s">
        <v>1890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300"/>
        <v>5103632532.88</v>
      </c>
      <c r="AF921" s="9">
        <f t="shared" si="301"/>
        <v>4550349761.95</v>
      </c>
      <c r="AG921" s="9">
        <f t="shared" si="302"/>
        <v>749315798.65</v>
      </c>
      <c r="AH921" s="9">
        <f t="shared" si="303"/>
        <v>756683000.02</v>
      </c>
      <c r="AI921" s="9">
        <f t="shared" si="304"/>
        <v>636983765.15</v>
      </c>
      <c r="AJ921" s="12">
        <f t="shared" si="285"/>
        <v>1372713165.62</v>
      </c>
      <c r="AK921" s="16">
        <f t="shared" si="286"/>
        <v>0.268967868822125</v>
      </c>
      <c r="AL921" s="9">
        <f t="shared" si="287"/>
        <v>759870837.36</v>
      </c>
      <c r="AM921" s="16">
        <f t="shared" si="288"/>
        <v>0.00572133564904653</v>
      </c>
      <c r="AN921" s="16">
        <f t="shared" si="289"/>
        <v>0.055641916795634</v>
      </c>
      <c r="AO921" s="16">
        <f t="shared" si="290"/>
        <v>0.0434457729257549</v>
      </c>
      <c r="AP921" s="16">
        <f t="shared" si="291"/>
        <v>0.04463339741301</v>
      </c>
      <c r="AQ921" s="12">
        <f t="shared" si="292"/>
        <v>612842328.26</v>
      </c>
      <c r="AR921" s="12">
        <f t="shared" si="293"/>
        <v>436411909.41</v>
      </c>
      <c r="AS921" s="12">
        <f>AR921-VLOOKUP(A921,[1]选股结果!$A$2:$BJ$3005,48,FALSE)*0.08</f>
        <v>-257380326.9508</v>
      </c>
      <c r="AT921" s="12">
        <f t="shared" si="294"/>
        <v>493143093.39</v>
      </c>
      <c r="AU921" s="12">
        <f t="shared" si="295"/>
        <v>556111144.28</v>
      </c>
      <c r="AV921" s="12">
        <f t="shared" si="296"/>
        <v>559395108.54</v>
      </c>
      <c r="AW921" s="12">
        <f t="shared" si="297"/>
        <v>749315798.65</v>
      </c>
      <c r="AX921" s="12">
        <f t="shared" si="298"/>
        <v>77206059.87</v>
      </c>
      <c r="AY921" s="21">
        <f t="shared" si="299"/>
        <v>4493618577.97</v>
      </c>
    </row>
    <row r="922" spans="1:51">
      <c r="A922" s="5" t="s">
        <v>1891</v>
      </c>
      <c r="B922" s="5" t="s">
        <v>1892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300"/>
        <v>5092644764.83</v>
      </c>
      <c r="AF922" s="9">
        <f t="shared" si="301"/>
        <v>4505545244.21</v>
      </c>
      <c r="AG922" s="9">
        <f t="shared" si="302"/>
        <v>502925139.78</v>
      </c>
      <c r="AH922" s="9">
        <f t="shared" si="303"/>
        <v>507747740.11</v>
      </c>
      <c r="AI922" s="9">
        <f t="shared" si="304"/>
        <v>432408530.4</v>
      </c>
      <c r="AJ922" s="12">
        <f t="shared" si="285"/>
        <v>2676324925.62</v>
      </c>
      <c r="AK922" s="16">
        <f t="shared" si="286"/>
        <v>0.525527510597794</v>
      </c>
      <c r="AL922" s="9">
        <f t="shared" si="287"/>
        <v>2016210759.31</v>
      </c>
      <c r="AM922" s="16">
        <f t="shared" si="288"/>
        <v>0.0106886721386735</v>
      </c>
      <c r="AN922" s="16">
        <f t="shared" si="289"/>
        <v>0.29238959572899</v>
      </c>
      <c r="AO922" s="16">
        <f t="shared" si="290"/>
        <v>0.0496133426672328</v>
      </c>
      <c r="AP922" s="16">
        <f t="shared" si="291"/>
        <v>0.0443734817713215</v>
      </c>
      <c r="AQ922" s="12">
        <f t="shared" si="292"/>
        <v>660114166.31</v>
      </c>
      <c r="AR922" s="12">
        <f t="shared" si="293"/>
        <v>517661015.23</v>
      </c>
      <c r="AS922" s="12">
        <f>AR922-VLOOKUP(A922,[1]选股结果!$A$2:$BJ$3005,48,FALSE)*0.08</f>
        <v>163567906.4228</v>
      </c>
      <c r="AT922" s="12">
        <f t="shared" si="294"/>
        <v>584774956.6</v>
      </c>
      <c r="AU922" s="12">
        <f t="shared" si="295"/>
        <v>593000224.94</v>
      </c>
      <c r="AV922" s="12">
        <f t="shared" si="296"/>
        <v>511607346.63</v>
      </c>
      <c r="AW922" s="12">
        <f t="shared" si="297"/>
        <v>502925139.78</v>
      </c>
      <c r="AX922" s="12">
        <f t="shared" si="298"/>
        <v>-512213.37</v>
      </c>
      <c r="AY922" s="21">
        <f t="shared" si="299"/>
        <v>4438431302.84</v>
      </c>
    </row>
    <row r="923" spans="1:51">
      <c r="A923" s="5" t="s">
        <v>1893</v>
      </c>
      <c r="B923" s="5" t="s">
        <v>1894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300"/>
        <v>5090859951.73</v>
      </c>
      <c r="AF923" s="9">
        <f t="shared" si="301"/>
        <v>3783071067.41</v>
      </c>
      <c r="AG923" s="9">
        <f t="shared" si="302"/>
        <v>1446179631.85</v>
      </c>
      <c r="AH923" s="9">
        <f t="shared" si="303"/>
        <v>1441080225.35</v>
      </c>
      <c r="AI923" s="9">
        <f t="shared" si="304"/>
        <v>1193938688.57</v>
      </c>
      <c r="AJ923" s="12">
        <f t="shared" si="285"/>
        <v>1856573780.78</v>
      </c>
      <c r="AK923" s="16">
        <f t="shared" si="286"/>
        <v>0.364687655599147</v>
      </c>
      <c r="AL923" s="9">
        <f t="shared" si="287"/>
        <v>424369754.96</v>
      </c>
      <c r="AM923" s="16">
        <f t="shared" si="288"/>
        <v>0.014545575698824</v>
      </c>
      <c r="AN923" s="16">
        <f t="shared" si="289"/>
        <v>0.00788187148545785</v>
      </c>
      <c r="AO923" s="16">
        <f t="shared" si="290"/>
        <v>0.0347053952800174</v>
      </c>
      <c r="AP923" s="16">
        <f t="shared" si="291"/>
        <v>0.0252246280682621</v>
      </c>
      <c r="AQ923" s="12">
        <f t="shared" si="292"/>
        <v>1432204025.82</v>
      </c>
      <c r="AR923" s="12">
        <f t="shared" si="293"/>
        <v>1055547941.04</v>
      </c>
      <c r="AS923" s="12">
        <f>AR923-VLOOKUP(A923,[1]选股结果!$A$2:$BJ$3005,48,FALSE)*0.08</f>
        <v>617882832.6856</v>
      </c>
      <c r="AT923" s="12">
        <f t="shared" si="294"/>
        <v>1185062489.04</v>
      </c>
      <c r="AU923" s="12">
        <f t="shared" si="295"/>
        <v>1302689477.82</v>
      </c>
      <c r="AV923" s="12">
        <f t="shared" si="296"/>
        <v>1316832219.32</v>
      </c>
      <c r="AW923" s="12">
        <f t="shared" si="297"/>
        <v>1446179631.85</v>
      </c>
      <c r="AX923" s="12">
        <f t="shared" si="298"/>
        <v>65448358.05</v>
      </c>
      <c r="AY923" s="21">
        <f t="shared" si="299"/>
        <v>3653556519.41</v>
      </c>
    </row>
    <row r="924" spans="1:51">
      <c r="A924" s="5" t="s">
        <v>1895</v>
      </c>
      <c r="B924" s="5" t="s">
        <v>1896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300"/>
        <v>5087676678.13</v>
      </c>
      <c r="AF924" s="9">
        <f t="shared" si="301"/>
        <v>4992813459.07</v>
      </c>
      <c r="AG924" s="9">
        <f t="shared" si="302"/>
        <v>148854436.78</v>
      </c>
      <c r="AH924" s="9">
        <f t="shared" si="303"/>
        <v>151133449.4</v>
      </c>
      <c r="AI924" s="9">
        <f t="shared" si="304"/>
        <v>112649210.47</v>
      </c>
      <c r="AJ924" s="12">
        <f t="shared" si="285"/>
        <v>630416173.43</v>
      </c>
      <c r="AK924" s="16">
        <f t="shared" si="286"/>
        <v>0.123910423816812</v>
      </c>
      <c r="AL924" s="9">
        <f t="shared" si="287"/>
        <v>130581316.54</v>
      </c>
      <c r="AM924" s="16">
        <f t="shared" si="288"/>
        <v>0.00446525595615286</v>
      </c>
      <c r="AN924" s="16">
        <f t="shared" si="289"/>
        <v>0.00269705571483829</v>
      </c>
      <c r="AO924" s="16">
        <f t="shared" si="290"/>
        <v>0.0189518338546309</v>
      </c>
      <c r="AP924" s="16">
        <f t="shared" si="291"/>
        <v>0</v>
      </c>
      <c r="AQ924" s="12">
        <f t="shared" si="292"/>
        <v>499834856.89</v>
      </c>
      <c r="AR924" s="12">
        <f t="shared" si="293"/>
        <v>58657992.7500003</v>
      </c>
      <c r="AS924" s="12">
        <f>AR924-VLOOKUP(A924,[1]选股结果!$A$2:$BJ$3005,48,FALSE)*0.08</f>
        <v>-467989511.7716</v>
      </c>
      <c r="AT924" s="12">
        <f t="shared" si="294"/>
        <v>461350617.96</v>
      </c>
      <c r="AU924" s="12">
        <f t="shared" si="295"/>
        <v>97142231.6800003</v>
      </c>
      <c r="AV924" s="12">
        <f t="shared" si="296"/>
        <v>139993624.41</v>
      </c>
      <c r="AW924" s="12">
        <f t="shared" si="297"/>
        <v>148854436.78</v>
      </c>
      <c r="AX924" s="12">
        <f t="shared" si="298"/>
        <v>-11647466.62</v>
      </c>
      <c r="AY924" s="21">
        <f t="shared" si="299"/>
        <v>4590120833.86</v>
      </c>
    </row>
    <row r="925" spans="1:51">
      <c r="A925" s="5" t="s">
        <v>1897</v>
      </c>
      <c r="B925" s="5" t="s">
        <v>1898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300"/>
        <v>5080086494.5</v>
      </c>
      <c r="AF925" s="9">
        <f t="shared" si="301"/>
        <v>4834804984.71</v>
      </c>
      <c r="AG925" s="9">
        <f t="shared" si="302"/>
        <v>377193810.890001</v>
      </c>
      <c r="AH925" s="9">
        <f t="shared" si="303"/>
        <v>370107793.530001</v>
      </c>
      <c r="AI925" s="9">
        <f t="shared" si="304"/>
        <v>331031619.960001</v>
      </c>
      <c r="AJ925" s="12">
        <f t="shared" si="285"/>
        <v>774223823.35</v>
      </c>
      <c r="AK925" s="16">
        <f t="shared" si="286"/>
        <v>0.152403669541497</v>
      </c>
      <c r="AL925" s="9">
        <f t="shared" si="287"/>
        <v>666858335.45</v>
      </c>
      <c r="AM925" s="16">
        <f t="shared" si="288"/>
        <v>0.00770104163627051</v>
      </c>
      <c r="AN925" s="16">
        <f t="shared" si="289"/>
        <v>0.0502664733615196</v>
      </c>
      <c r="AO925" s="16">
        <f t="shared" si="290"/>
        <v>0.0447218319995083</v>
      </c>
      <c r="AP925" s="16">
        <f t="shared" si="291"/>
        <v>0.0270852642802379</v>
      </c>
      <c r="AQ925" s="12">
        <f t="shared" si="292"/>
        <v>107365487.9</v>
      </c>
      <c r="AR925" s="12">
        <f t="shared" si="293"/>
        <v>198613250.85</v>
      </c>
      <c r="AS925" s="12">
        <f>AR925-VLOOKUP(A925,[1]选股结果!$A$2:$BJ$3005,48,FALSE)*0.08</f>
        <v>-98390442.038</v>
      </c>
      <c r="AT925" s="12">
        <f t="shared" si="294"/>
        <v>68289314.3300003</v>
      </c>
      <c r="AU925" s="12">
        <f t="shared" si="295"/>
        <v>237689424.42</v>
      </c>
      <c r="AV925" s="12">
        <f t="shared" si="296"/>
        <v>148807344.15</v>
      </c>
      <c r="AW925" s="12">
        <f t="shared" si="297"/>
        <v>377193810.890001</v>
      </c>
      <c r="AX925" s="12">
        <f t="shared" si="298"/>
        <v>82419322.98</v>
      </c>
      <c r="AY925" s="21">
        <f t="shared" si="299"/>
        <v>4965128921.23</v>
      </c>
    </row>
    <row r="926" spans="1:51">
      <c r="A926" s="5" t="s">
        <v>1899</v>
      </c>
      <c r="B926" s="5" t="s">
        <v>1900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300"/>
        <v>5080079889.5</v>
      </c>
      <c r="AF926" s="9">
        <f t="shared" si="301"/>
        <v>27123243.22</v>
      </c>
      <c r="AG926" s="9">
        <f t="shared" si="302"/>
        <v>6656433555.97</v>
      </c>
      <c r="AH926" s="9">
        <f t="shared" si="303"/>
        <v>6663091383.15</v>
      </c>
      <c r="AI926" s="9">
        <f t="shared" si="304"/>
        <v>6306237264.12</v>
      </c>
      <c r="AJ926" s="12">
        <f t="shared" ref="AJ926:AJ989" si="305">C926-G926</f>
        <v>5080079889.5</v>
      </c>
      <c r="AK926" s="16">
        <f t="shared" ref="AK926:AK989" si="306">AJ926/C926</f>
        <v>1</v>
      </c>
      <c r="AL926" s="9">
        <f t="shared" ref="AL926:AL989" si="307">O926+P926+Q926+R926+Y926-AB926+AC926</f>
        <v>20465416.04</v>
      </c>
      <c r="AM926" s="16">
        <f t="shared" ref="AM926:AM989" si="308">O926/C926</f>
        <v>0.00533913714153609</v>
      </c>
      <c r="AN926" s="16">
        <f t="shared" ref="AN926:AN989" si="309">P926/C926</f>
        <v>0</v>
      </c>
      <c r="AO926" s="16">
        <f t="shared" ref="AO926:AO989" si="310">Q926/C926</f>
        <v>0</v>
      </c>
      <c r="AP926" s="16">
        <f t="shared" ref="AP926:AP989" si="311">R926/C926</f>
        <v>0</v>
      </c>
      <c r="AQ926" s="12">
        <f t="shared" ref="AQ926:AQ989" si="312">C926-G926-AL926</f>
        <v>5059614473.46</v>
      </c>
      <c r="AR926" s="12">
        <f t="shared" ref="AR926:AR989" si="313">AQ926-S926-AD926</f>
        <v>4702760354.43</v>
      </c>
      <c r="AS926" s="12">
        <f>AR926-VLOOKUP(A926,[1]选股结果!$A$2:$BJ$3005,48,FALSE)*0.08</f>
        <v>3290763968.7212</v>
      </c>
      <c r="AT926" s="12">
        <f t="shared" si="294"/>
        <v>4702760354.43</v>
      </c>
      <c r="AU926" s="12">
        <f t="shared" si="295"/>
        <v>5059614473.46</v>
      </c>
      <c r="AV926" s="12">
        <f t="shared" si="296"/>
        <v>5113195127.89</v>
      </c>
      <c r="AW926" s="12">
        <f t="shared" si="297"/>
        <v>6656433555.97</v>
      </c>
      <c r="AX926" s="12">
        <f t="shared" si="298"/>
        <v>1397322859.2</v>
      </c>
      <c r="AY926" s="21">
        <f t="shared" si="299"/>
        <v>27123243.22</v>
      </c>
    </row>
    <row r="927" spans="1:51">
      <c r="A927" s="5" t="s">
        <v>1901</v>
      </c>
      <c r="B927" s="5" t="s">
        <v>1902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300"/>
        <v>5079705991.98</v>
      </c>
      <c r="AF927" s="9">
        <f t="shared" si="301"/>
        <v>4683308071.76</v>
      </c>
      <c r="AG927" s="9">
        <f t="shared" si="302"/>
        <v>361986048.849999</v>
      </c>
      <c r="AH927" s="9">
        <f t="shared" si="303"/>
        <v>362376568.259999</v>
      </c>
      <c r="AI927" s="9">
        <f t="shared" si="304"/>
        <v>248264657.769999</v>
      </c>
      <c r="AJ927" s="12">
        <f t="shared" si="305"/>
        <v>1326935950.79</v>
      </c>
      <c r="AK927" s="16">
        <f t="shared" si="306"/>
        <v>0.261222982764162</v>
      </c>
      <c r="AL927" s="9">
        <f t="shared" si="307"/>
        <v>961815914.49</v>
      </c>
      <c r="AM927" s="16">
        <f t="shared" si="308"/>
        <v>0.00884090194017214</v>
      </c>
      <c r="AN927" s="16">
        <f t="shared" si="309"/>
        <v>0.139557418777632</v>
      </c>
      <c r="AO927" s="16">
        <f t="shared" si="310"/>
        <v>0.0312523653496175</v>
      </c>
      <c r="AP927" s="16">
        <f t="shared" si="311"/>
        <v>0.00515915396508704</v>
      </c>
      <c r="AQ927" s="12">
        <f t="shared" si="312"/>
        <v>365120036.299999</v>
      </c>
      <c r="AR927" s="12">
        <f t="shared" si="313"/>
        <v>259249747.029999</v>
      </c>
      <c r="AS927" s="12">
        <f>AR927-VLOOKUP(A927,[1]选股结果!$A$2:$BJ$3005,48,FALSE)*0.08</f>
        <v>17125842.023599</v>
      </c>
      <c r="AT927" s="12">
        <f t="shared" si="294"/>
        <v>251008125.809999</v>
      </c>
      <c r="AU927" s="12">
        <f t="shared" si="295"/>
        <v>373361657.52</v>
      </c>
      <c r="AV927" s="12">
        <f t="shared" si="296"/>
        <v>351698113.68</v>
      </c>
      <c r="AW927" s="12">
        <f t="shared" si="297"/>
        <v>361986048.849999</v>
      </c>
      <c r="AX927" s="12">
        <f t="shared" si="298"/>
        <v>25201184.72</v>
      </c>
      <c r="AY927" s="21">
        <f t="shared" si="299"/>
        <v>4691549692.98</v>
      </c>
    </row>
    <row r="928" spans="1:51">
      <c r="A928" s="5" t="s">
        <v>1903</v>
      </c>
      <c r="B928" s="5" t="s">
        <v>1904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300"/>
        <v>5077911955.87</v>
      </c>
      <c r="AF928" s="9">
        <f t="shared" si="301"/>
        <v>4948032939.18</v>
      </c>
      <c r="AG928" s="9">
        <f t="shared" si="302"/>
        <v>152116679.439999</v>
      </c>
      <c r="AH928" s="9">
        <f t="shared" si="303"/>
        <v>152325639.059999</v>
      </c>
      <c r="AI928" s="9">
        <f t="shared" si="304"/>
        <v>142100611.269999</v>
      </c>
      <c r="AJ928" s="12">
        <f t="shared" si="305"/>
        <v>543743892.24</v>
      </c>
      <c r="AK928" s="16">
        <f t="shared" si="306"/>
        <v>0.107080212686917</v>
      </c>
      <c r="AL928" s="9">
        <f t="shared" si="307"/>
        <v>404940887.21</v>
      </c>
      <c r="AM928" s="16">
        <f t="shared" si="308"/>
        <v>0.0044865772837325</v>
      </c>
      <c r="AN928" s="16">
        <f t="shared" si="309"/>
        <v>0.00678393815004577</v>
      </c>
      <c r="AO928" s="16">
        <f t="shared" si="310"/>
        <v>0.0438224897091337</v>
      </c>
      <c r="AP928" s="16">
        <f t="shared" si="311"/>
        <v>0.0251317467650215</v>
      </c>
      <c r="AQ928" s="12">
        <f t="shared" si="312"/>
        <v>138803005.03</v>
      </c>
      <c r="AR928" s="12">
        <f t="shared" si="313"/>
        <v>122087328.56</v>
      </c>
      <c r="AS928" s="12">
        <f>AR928-VLOOKUP(A928,[1]选股结果!$A$2:$BJ$3005,48,FALSE)*0.08</f>
        <v>-183370161.9544</v>
      </c>
      <c r="AT928" s="12">
        <f t="shared" si="294"/>
        <v>128577977.24</v>
      </c>
      <c r="AU928" s="12">
        <f t="shared" si="295"/>
        <v>132312356.35</v>
      </c>
      <c r="AV928" s="12">
        <f t="shared" si="296"/>
        <v>148113274.12</v>
      </c>
      <c r="AW928" s="12">
        <f t="shared" si="297"/>
        <v>152116679.439999</v>
      </c>
      <c r="AX928" s="12">
        <f t="shared" si="298"/>
        <v>10494054</v>
      </c>
      <c r="AY928" s="21">
        <f t="shared" si="299"/>
        <v>4941542290.5</v>
      </c>
    </row>
    <row r="929" spans="1:51">
      <c r="A929" s="5" t="s">
        <v>1905</v>
      </c>
      <c r="B929" s="5" t="s">
        <v>1906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300"/>
        <v>5056415866.38</v>
      </c>
      <c r="AF929" s="9">
        <f t="shared" si="301"/>
        <v>4709189105.09</v>
      </c>
      <c r="AG929" s="9">
        <f t="shared" si="302"/>
        <v>346296650.099999</v>
      </c>
      <c r="AH929" s="9">
        <f t="shared" si="303"/>
        <v>346347260.959999</v>
      </c>
      <c r="AI929" s="9">
        <f t="shared" si="304"/>
        <v>292003544.329999</v>
      </c>
      <c r="AJ929" s="12">
        <f t="shared" si="305"/>
        <v>632177171.03</v>
      </c>
      <c r="AK929" s="16">
        <f t="shared" si="306"/>
        <v>0.12502475819549</v>
      </c>
      <c r="AL929" s="9">
        <f t="shared" si="307"/>
        <v>273677438.07</v>
      </c>
      <c r="AM929" s="16">
        <f t="shared" si="308"/>
        <v>0.0018968899025441</v>
      </c>
      <c r="AN929" s="16">
        <f t="shared" si="309"/>
        <v>0.00451252719376014</v>
      </c>
      <c r="AO929" s="16">
        <f t="shared" si="310"/>
        <v>0.0170833883174728</v>
      </c>
      <c r="AP929" s="16">
        <f t="shared" si="311"/>
        <v>0.0306419920719306</v>
      </c>
      <c r="AQ929" s="12">
        <f t="shared" si="312"/>
        <v>358499732.96</v>
      </c>
      <c r="AR929" s="12">
        <f t="shared" si="313"/>
        <v>292933655.52</v>
      </c>
      <c r="AS929" s="12">
        <f>AR929-VLOOKUP(A929,[1]选股结果!$A$2:$BJ$3005,48,FALSE)*0.08</f>
        <v>55186495.7136</v>
      </c>
      <c r="AT929" s="12">
        <f t="shared" si="294"/>
        <v>304156016.33</v>
      </c>
      <c r="AU929" s="12">
        <f t="shared" si="295"/>
        <v>347277372.15</v>
      </c>
      <c r="AV929" s="12">
        <f t="shared" si="296"/>
        <v>341724412.69</v>
      </c>
      <c r="AW929" s="12">
        <f t="shared" si="297"/>
        <v>346296650.099999</v>
      </c>
      <c r="AX929" s="12">
        <f t="shared" si="298"/>
        <v>0</v>
      </c>
      <c r="AY929" s="21">
        <f t="shared" si="299"/>
        <v>4697966744.28</v>
      </c>
    </row>
    <row r="930" spans="1:51">
      <c r="A930" s="5" t="s">
        <v>1907</v>
      </c>
      <c r="B930" s="5" t="s">
        <v>1908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300"/>
        <v>5054505393.45</v>
      </c>
      <c r="AF930" s="9">
        <f t="shared" si="301"/>
        <v>4066953600.84</v>
      </c>
      <c r="AG930" s="9">
        <f t="shared" si="302"/>
        <v>938079782.6</v>
      </c>
      <c r="AH930" s="9">
        <f t="shared" si="303"/>
        <v>938026183.59</v>
      </c>
      <c r="AI930" s="9">
        <f t="shared" si="304"/>
        <v>802842137.07</v>
      </c>
      <c r="AJ930" s="12">
        <f t="shared" si="305"/>
        <v>1497796925.53</v>
      </c>
      <c r="AK930" s="16">
        <f t="shared" si="306"/>
        <v>0.296329078503102</v>
      </c>
      <c r="AL930" s="9">
        <f t="shared" si="307"/>
        <v>562346694.98</v>
      </c>
      <c r="AM930" s="16">
        <f t="shared" si="308"/>
        <v>0.00612814966032866</v>
      </c>
      <c r="AN930" s="16">
        <f t="shared" si="309"/>
        <v>0.00803958540090971</v>
      </c>
      <c r="AO930" s="16">
        <f t="shared" si="310"/>
        <v>0.0408113534782878</v>
      </c>
      <c r="AP930" s="16">
        <f t="shared" si="311"/>
        <v>0.045308943725092</v>
      </c>
      <c r="AQ930" s="12">
        <f t="shared" si="312"/>
        <v>935450230.55</v>
      </c>
      <c r="AR930" s="12">
        <f t="shared" si="313"/>
        <v>796927451.09</v>
      </c>
      <c r="AS930" s="12">
        <f>AR930-VLOOKUP(A930,[1]选股结果!$A$2:$BJ$3005,48,FALSE)*0.08</f>
        <v>582969693.286</v>
      </c>
      <c r="AT930" s="12">
        <f t="shared" si="294"/>
        <v>800266184.03</v>
      </c>
      <c r="AU930" s="12">
        <f t="shared" si="295"/>
        <v>932111497.61</v>
      </c>
      <c r="AV930" s="12">
        <f t="shared" si="296"/>
        <v>932842775.97</v>
      </c>
      <c r="AW930" s="12">
        <f t="shared" si="297"/>
        <v>938079782.6</v>
      </c>
      <c r="AX930" s="12">
        <f t="shared" si="298"/>
        <v>5269172.81</v>
      </c>
      <c r="AY930" s="21">
        <f t="shared" si="299"/>
        <v>4063614867.9</v>
      </c>
    </row>
    <row r="931" spans="1:51">
      <c r="A931" s="5" t="s">
        <v>1909</v>
      </c>
      <c r="B931" s="5" t="s">
        <v>1910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300"/>
        <v>5042684072.65</v>
      </c>
      <c r="AF931" s="9">
        <f t="shared" si="301"/>
        <v>4632889794.04</v>
      </c>
      <c r="AG931" s="9">
        <f t="shared" si="302"/>
        <v>440283265.989999</v>
      </c>
      <c r="AH931" s="9">
        <f t="shared" si="303"/>
        <v>426396849.409999</v>
      </c>
      <c r="AI931" s="9">
        <f t="shared" si="304"/>
        <v>371030700.929999</v>
      </c>
      <c r="AJ931" s="12">
        <f t="shared" si="305"/>
        <v>1580417232.54</v>
      </c>
      <c r="AK931" s="16">
        <f t="shared" si="306"/>
        <v>0.313407941043086</v>
      </c>
      <c r="AL931" s="9">
        <f t="shared" si="307"/>
        <v>1144333491.85</v>
      </c>
      <c r="AM931" s="16">
        <f t="shared" si="308"/>
        <v>0.00634826101512584</v>
      </c>
      <c r="AN931" s="16">
        <f t="shared" si="309"/>
        <v>0.152007879144644</v>
      </c>
      <c r="AO931" s="16">
        <f t="shared" si="310"/>
        <v>0.0400286733854267</v>
      </c>
      <c r="AP931" s="16">
        <f t="shared" si="311"/>
        <v>0.0261233858124237</v>
      </c>
      <c r="AQ931" s="12">
        <f t="shared" si="312"/>
        <v>436083740.689999</v>
      </c>
      <c r="AR931" s="12">
        <f t="shared" si="313"/>
        <v>342218559.359999</v>
      </c>
      <c r="AS931" s="12">
        <f>AR931-VLOOKUP(A931,[1]选股结果!$A$2:$BJ$3005,48,FALSE)*0.08</f>
        <v>99598338.751999</v>
      </c>
      <c r="AT931" s="12">
        <f t="shared" si="294"/>
        <v>380717592.209999</v>
      </c>
      <c r="AU931" s="12">
        <f t="shared" si="295"/>
        <v>397584707.839999</v>
      </c>
      <c r="AV931" s="12">
        <f t="shared" si="296"/>
        <v>386037434.219999</v>
      </c>
      <c r="AW931" s="12">
        <f t="shared" si="297"/>
        <v>440283265.989999</v>
      </c>
      <c r="AX931" s="12">
        <f t="shared" si="298"/>
        <v>39819209.51</v>
      </c>
      <c r="AY931" s="21">
        <f t="shared" si="299"/>
        <v>4594390761.19</v>
      </c>
    </row>
    <row r="932" spans="1:51">
      <c r="A932" s="5" t="s">
        <v>1911</v>
      </c>
      <c r="B932" s="5" t="s">
        <v>1912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300"/>
        <v>5035338308.06</v>
      </c>
      <c r="AF932" s="9">
        <f t="shared" si="301"/>
        <v>4399616116.76</v>
      </c>
      <c r="AG932" s="9">
        <f t="shared" si="302"/>
        <v>623726879.990001</v>
      </c>
      <c r="AH932" s="9">
        <f t="shared" si="303"/>
        <v>652455991.940001</v>
      </c>
      <c r="AI932" s="9">
        <f t="shared" si="304"/>
        <v>622811358.970001</v>
      </c>
      <c r="AJ932" s="12">
        <f t="shared" si="305"/>
        <v>855794737.920001</v>
      </c>
      <c r="AK932" s="16">
        <f t="shared" si="306"/>
        <v>0.169957743762746</v>
      </c>
      <c r="AL932" s="9">
        <f t="shared" si="307"/>
        <v>141019182.36</v>
      </c>
      <c r="AM932" s="16">
        <f t="shared" si="308"/>
        <v>0.00173034532080067</v>
      </c>
      <c r="AN932" s="16">
        <f t="shared" si="309"/>
        <v>0.00198234152093064</v>
      </c>
      <c r="AO932" s="16">
        <f t="shared" si="310"/>
        <v>0.0296874734098241</v>
      </c>
      <c r="AP932" s="16">
        <f t="shared" si="311"/>
        <v>0.000311237856151874</v>
      </c>
      <c r="AQ932" s="12">
        <f t="shared" si="312"/>
        <v>714775555.560001</v>
      </c>
      <c r="AR932" s="12">
        <f t="shared" si="313"/>
        <v>634806670.28</v>
      </c>
      <c r="AS932" s="12">
        <f>AR932-VLOOKUP(A932,[1]选股结果!$A$2:$BJ$3005,48,FALSE)*0.08</f>
        <v>96126819.4031999</v>
      </c>
      <c r="AT932" s="12">
        <f t="shared" si="294"/>
        <v>685130922.590001</v>
      </c>
      <c r="AU932" s="12">
        <f t="shared" si="295"/>
        <v>664451303.25</v>
      </c>
      <c r="AV932" s="12">
        <f t="shared" si="296"/>
        <v>596160829.86</v>
      </c>
      <c r="AW932" s="12">
        <f t="shared" si="297"/>
        <v>623726879.990001</v>
      </c>
      <c r="AX932" s="12">
        <f t="shared" si="298"/>
        <v>-9937806.43</v>
      </c>
      <c r="AY932" s="21">
        <f t="shared" si="299"/>
        <v>4349291864.45</v>
      </c>
    </row>
    <row r="933" spans="1:51">
      <c r="A933" s="5" t="s">
        <v>1913</v>
      </c>
      <c r="B933" s="5" t="s">
        <v>1914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300"/>
        <v>5011858569.58</v>
      </c>
      <c r="AF933" s="9">
        <f t="shared" si="301"/>
        <v>3302367912.79</v>
      </c>
      <c r="AG933" s="9">
        <f t="shared" si="302"/>
        <v>1939284577.81</v>
      </c>
      <c r="AH933" s="9">
        <f t="shared" si="303"/>
        <v>1938215772.63</v>
      </c>
      <c r="AI933" s="9">
        <f t="shared" si="304"/>
        <v>1518628433.3</v>
      </c>
      <c r="AJ933" s="12">
        <f t="shared" si="305"/>
        <v>2470124259.71</v>
      </c>
      <c r="AK933" s="16">
        <f t="shared" si="306"/>
        <v>0.492855938653712</v>
      </c>
      <c r="AL933" s="9">
        <f t="shared" si="307"/>
        <v>820404267.89</v>
      </c>
      <c r="AM933" s="16">
        <f t="shared" si="308"/>
        <v>0.00850476419241256</v>
      </c>
      <c r="AN933" s="16">
        <f t="shared" si="309"/>
        <v>0.138465775421543</v>
      </c>
      <c r="AO933" s="16">
        <f t="shared" si="310"/>
        <v>0.0116773511597524</v>
      </c>
      <c r="AP933" s="16">
        <f t="shared" si="311"/>
        <v>0.0048314754803684</v>
      </c>
      <c r="AQ933" s="12">
        <f t="shared" si="312"/>
        <v>1649719991.82</v>
      </c>
      <c r="AR933" s="12">
        <f t="shared" si="313"/>
        <v>1288834512.28</v>
      </c>
      <c r="AS933" s="12">
        <f>AR933-VLOOKUP(A933,[1]选股结果!$A$2:$BJ$3005,48,FALSE)*0.08</f>
        <v>332943068.2432</v>
      </c>
      <c r="AT933" s="12">
        <f t="shared" si="294"/>
        <v>1230132652.49</v>
      </c>
      <c r="AU933" s="12">
        <f t="shared" si="295"/>
        <v>1708421851.61</v>
      </c>
      <c r="AV933" s="12">
        <f t="shared" si="296"/>
        <v>1650446580.48</v>
      </c>
      <c r="AW933" s="12">
        <f t="shared" si="297"/>
        <v>1939284577.81</v>
      </c>
      <c r="AX933" s="12">
        <f t="shared" si="298"/>
        <v>198633088.73</v>
      </c>
      <c r="AY933" s="21">
        <f t="shared" si="299"/>
        <v>3361069772.58</v>
      </c>
    </row>
    <row r="934" spans="1:51">
      <c r="A934" s="5" t="s">
        <v>1915</v>
      </c>
      <c r="B934" s="5" t="s">
        <v>1916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300"/>
        <v>4988810309.75</v>
      </c>
      <c r="AF934" s="9">
        <f t="shared" si="301"/>
        <v>4604945828.94</v>
      </c>
      <c r="AG934" s="9">
        <f t="shared" si="302"/>
        <v>391349032.97</v>
      </c>
      <c r="AH934" s="9">
        <f t="shared" si="303"/>
        <v>388293909.87</v>
      </c>
      <c r="AI934" s="9">
        <f t="shared" si="304"/>
        <v>338576726.32</v>
      </c>
      <c r="AJ934" s="12">
        <f t="shared" si="305"/>
        <v>1004613548.04</v>
      </c>
      <c r="AK934" s="16">
        <f t="shared" si="306"/>
        <v>0.201373370736628</v>
      </c>
      <c r="AL934" s="9">
        <f t="shared" si="307"/>
        <v>594982828.35</v>
      </c>
      <c r="AM934" s="16">
        <f t="shared" si="308"/>
        <v>0.00383273861558352</v>
      </c>
      <c r="AN934" s="16">
        <f t="shared" si="309"/>
        <v>0.0224566413581707</v>
      </c>
      <c r="AO934" s="16">
        <f t="shared" si="310"/>
        <v>0.0508566945057316</v>
      </c>
      <c r="AP934" s="16">
        <f t="shared" si="311"/>
        <v>0.0415050003254937</v>
      </c>
      <c r="AQ934" s="12">
        <f t="shared" si="312"/>
        <v>409630719.69</v>
      </c>
      <c r="AR934" s="12">
        <f t="shared" si="313"/>
        <v>331092174.16</v>
      </c>
      <c r="AS934" s="12">
        <f>AR934-VLOOKUP(A934,[1]选股结果!$A$2:$BJ$3005,48,FALSE)*0.08</f>
        <v>2755933.05120003</v>
      </c>
      <c r="AT934" s="12">
        <f t="shared" si="294"/>
        <v>359913536.14</v>
      </c>
      <c r="AU934" s="12">
        <f t="shared" si="295"/>
        <v>380809357.71</v>
      </c>
      <c r="AV934" s="12">
        <f t="shared" si="296"/>
        <v>379019729.58</v>
      </c>
      <c r="AW934" s="12">
        <f t="shared" si="297"/>
        <v>391349032.97</v>
      </c>
      <c r="AX934" s="12">
        <f t="shared" si="298"/>
        <v>8130675.13</v>
      </c>
      <c r="AY934" s="21">
        <f t="shared" si="299"/>
        <v>4576124466.96</v>
      </c>
    </row>
    <row r="935" spans="1:51">
      <c r="A935" s="5" t="s">
        <v>1917</v>
      </c>
      <c r="B935" s="5" t="s">
        <v>1918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300"/>
        <v>4964934494.35</v>
      </c>
      <c r="AF935" s="9">
        <f t="shared" si="301"/>
        <v>4674380023.61</v>
      </c>
      <c r="AG935" s="9">
        <f t="shared" si="302"/>
        <v>178681200.560001</v>
      </c>
      <c r="AH935" s="9">
        <f t="shared" si="303"/>
        <v>174512680.010001</v>
      </c>
      <c r="AI935" s="9">
        <f t="shared" si="304"/>
        <v>115856557.440001</v>
      </c>
      <c r="AJ935" s="12">
        <f t="shared" si="305"/>
        <v>1227903435.22</v>
      </c>
      <c r="AK935" s="16">
        <f t="shared" si="306"/>
        <v>0.247315133083293</v>
      </c>
      <c r="AL935" s="9">
        <f t="shared" si="307"/>
        <v>967898893.86</v>
      </c>
      <c r="AM935" s="16">
        <f t="shared" si="308"/>
        <v>0.0071628281562365</v>
      </c>
      <c r="AN935" s="16">
        <f t="shared" si="309"/>
        <v>0.0327696617558899</v>
      </c>
      <c r="AO935" s="16">
        <f t="shared" si="310"/>
        <v>0.0626055656914953</v>
      </c>
      <c r="AP935" s="16">
        <f t="shared" si="311"/>
        <v>0.0905648957265583</v>
      </c>
      <c r="AQ935" s="12">
        <f t="shared" si="312"/>
        <v>260004541.36</v>
      </c>
      <c r="AR935" s="12">
        <f t="shared" si="313"/>
        <v>222742958.33</v>
      </c>
      <c r="AS935" s="12">
        <f>AR935-VLOOKUP(A935,[1]选股结果!$A$2:$BJ$3005,48,FALSE)*0.08</f>
        <v>-261613738.8076</v>
      </c>
      <c r="AT935" s="12">
        <f t="shared" si="294"/>
        <v>201348418.79</v>
      </c>
      <c r="AU935" s="12">
        <f t="shared" si="295"/>
        <v>281399080.9</v>
      </c>
      <c r="AV935" s="12">
        <f t="shared" si="296"/>
        <v>38542855.6100004</v>
      </c>
      <c r="AW935" s="12">
        <f t="shared" si="297"/>
        <v>178681200.560001</v>
      </c>
      <c r="AX935" s="12">
        <f t="shared" si="298"/>
        <v>132846952.53</v>
      </c>
      <c r="AY935" s="21">
        <f t="shared" si="299"/>
        <v>4695774563.15</v>
      </c>
    </row>
    <row r="936" spans="1:51">
      <c r="A936" s="5" t="s">
        <v>1919</v>
      </c>
      <c r="B936" s="5" t="s">
        <v>1920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300"/>
        <v>4954585454.91</v>
      </c>
      <c r="AF936" s="9">
        <f t="shared" si="301"/>
        <v>4683414345.91</v>
      </c>
      <c r="AG936" s="9">
        <f t="shared" si="302"/>
        <v>262220763.85</v>
      </c>
      <c r="AH936" s="9">
        <f t="shared" si="303"/>
        <v>262955109.69</v>
      </c>
      <c r="AI936" s="9">
        <f t="shared" si="304"/>
        <v>215576355.09</v>
      </c>
      <c r="AJ936" s="12">
        <f t="shared" si="305"/>
        <v>540748227.79</v>
      </c>
      <c r="AK936" s="16">
        <f t="shared" si="306"/>
        <v>0.109140962995021</v>
      </c>
      <c r="AL936" s="9">
        <f t="shared" si="307"/>
        <v>267091260.3</v>
      </c>
      <c r="AM936" s="16">
        <f t="shared" si="308"/>
        <v>0.00329045622047832</v>
      </c>
      <c r="AN936" s="16">
        <f t="shared" si="309"/>
        <v>0.00821811947145831</v>
      </c>
      <c r="AO936" s="16">
        <f t="shared" si="310"/>
        <v>0.0321998398679144</v>
      </c>
      <c r="AP936" s="16">
        <f t="shared" si="311"/>
        <v>0.00854744479743145</v>
      </c>
      <c r="AQ936" s="12">
        <f t="shared" si="312"/>
        <v>273656967.49</v>
      </c>
      <c r="AR936" s="12">
        <f t="shared" si="313"/>
        <v>215607219.76</v>
      </c>
      <c r="AS936" s="12">
        <f>AR936-VLOOKUP(A936,[1]选股结果!$A$2:$BJ$3005,48,FALSE)*0.08</f>
        <v>-68043419.18</v>
      </c>
      <c r="AT936" s="12">
        <f t="shared" si="294"/>
        <v>226278212.89</v>
      </c>
      <c r="AU936" s="12">
        <f t="shared" si="295"/>
        <v>262985974.36</v>
      </c>
      <c r="AV936" s="12">
        <f t="shared" si="296"/>
        <v>261883743.23</v>
      </c>
      <c r="AW936" s="12">
        <f t="shared" si="297"/>
        <v>262220763.85</v>
      </c>
      <c r="AX936" s="12">
        <f t="shared" si="298"/>
        <v>0</v>
      </c>
      <c r="AY936" s="21">
        <f t="shared" si="299"/>
        <v>4672743352.78</v>
      </c>
    </row>
    <row r="937" spans="1:51">
      <c r="A937" s="5" t="s">
        <v>1921</v>
      </c>
      <c r="B937" s="5" t="s">
        <v>1922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300"/>
        <v>4940192936.36</v>
      </c>
      <c r="AF937" s="9">
        <f t="shared" si="301"/>
        <v>4594778972.14</v>
      </c>
      <c r="AG937" s="9">
        <f t="shared" si="302"/>
        <v>312505735.09</v>
      </c>
      <c r="AH937" s="9">
        <f t="shared" si="303"/>
        <v>308309905.89</v>
      </c>
      <c r="AI937" s="9">
        <f t="shared" si="304"/>
        <v>265549699.69</v>
      </c>
      <c r="AJ937" s="12">
        <f t="shared" si="305"/>
        <v>1385547113.49</v>
      </c>
      <c r="AK937" s="16">
        <f t="shared" si="306"/>
        <v>0.280464170395517</v>
      </c>
      <c r="AL937" s="9">
        <f t="shared" si="307"/>
        <v>1039995733.4</v>
      </c>
      <c r="AM937" s="16">
        <f t="shared" si="308"/>
        <v>0.00901596405520512</v>
      </c>
      <c r="AN937" s="16">
        <f t="shared" si="309"/>
        <v>0.091960720045225</v>
      </c>
      <c r="AO937" s="16">
        <f t="shared" si="310"/>
        <v>0.0516063928583824</v>
      </c>
      <c r="AP937" s="16">
        <f t="shared" si="311"/>
        <v>0.0500784452585136</v>
      </c>
      <c r="AQ937" s="12">
        <f t="shared" si="312"/>
        <v>345551380.09</v>
      </c>
      <c r="AR937" s="12">
        <f t="shared" si="313"/>
        <v>263845045.15</v>
      </c>
      <c r="AS937" s="12">
        <f>AR937-VLOOKUP(A937,[1]选股结果!$A$2:$BJ$3005,48,FALSE)*0.08</f>
        <v>-8670351.69720003</v>
      </c>
      <c r="AT937" s="12">
        <f t="shared" si="294"/>
        <v>302791173.89</v>
      </c>
      <c r="AU937" s="12">
        <f t="shared" si="295"/>
        <v>306605251.35</v>
      </c>
      <c r="AV937" s="12">
        <f t="shared" si="296"/>
        <v>305093905.23</v>
      </c>
      <c r="AW937" s="12">
        <f t="shared" si="297"/>
        <v>312505735.09</v>
      </c>
      <c r="AX937" s="12">
        <f t="shared" si="298"/>
        <v>9105486.4</v>
      </c>
      <c r="AY937" s="21">
        <f t="shared" si="299"/>
        <v>4555832843.4</v>
      </c>
    </row>
    <row r="938" spans="1:51">
      <c r="A938" s="5" t="s">
        <v>1923</v>
      </c>
      <c r="B938" s="5" t="s">
        <v>1924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300"/>
        <v>4932726715</v>
      </c>
      <c r="AF938" s="9">
        <f t="shared" si="301"/>
        <v>5375736450</v>
      </c>
      <c r="AG938" s="9">
        <f t="shared" si="302"/>
        <v>-181589897</v>
      </c>
      <c r="AH938" s="9">
        <f t="shared" si="303"/>
        <v>-176227882</v>
      </c>
      <c r="AI938" s="9">
        <f t="shared" si="304"/>
        <v>-180446629</v>
      </c>
      <c r="AJ938" s="12">
        <f t="shared" si="305"/>
        <v>2836123530</v>
      </c>
      <c r="AK938" s="16">
        <f t="shared" si="306"/>
        <v>0.574960603711451</v>
      </c>
      <c r="AL938" s="9">
        <f t="shared" si="307"/>
        <v>3222598576</v>
      </c>
      <c r="AM938" s="16">
        <f t="shared" si="308"/>
        <v>0.013542441910853</v>
      </c>
      <c r="AN938" s="16">
        <f t="shared" si="309"/>
        <v>0.252693712629486</v>
      </c>
      <c r="AO938" s="16">
        <f t="shared" si="310"/>
        <v>0.150247556943766</v>
      </c>
      <c r="AP938" s="16">
        <f t="shared" si="311"/>
        <v>0.232387052279664</v>
      </c>
      <c r="AQ938" s="12">
        <f t="shared" si="312"/>
        <v>-386475046</v>
      </c>
      <c r="AR938" s="12">
        <f t="shared" si="313"/>
        <v>-469124907</v>
      </c>
      <c r="AS938" s="12">
        <f>AR938-VLOOKUP(A938,[1]选股结果!$A$2:$BJ$3005,48,FALSE)*0.08</f>
        <v>-994996302.28</v>
      </c>
      <c r="AT938" s="12">
        <f t="shared" si="294"/>
        <v>-390693793</v>
      </c>
      <c r="AU938" s="12">
        <f t="shared" si="295"/>
        <v>-464906160</v>
      </c>
      <c r="AV938" s="12">
        <f t="shared" si="296"/>
        <v>-541256825</v>
      </c>
      <c r="AW938" s="12">
        <f t="shared" si="297"/>
        <v>-181589897</v>
      </c>
      <c r="AX938" s="12">
        <f t="shared" si="298"/>
        <v>305874620</v>
      </c>
      <c r="AY938" s="21">
        <f t="shared" si="299"/>
        <v>5297305336</v>
      </c>
    </row>
    <row r="939" spans="1:51">
      <c r="A939" s="5" t="s">
        <v>1925</v>
      </c>
      <c r="B939" s="5" t="s">
        <v>1926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300"/>
        <v>4928168257.65</v>
      </c>
      <c r="AF939" s="9">
        <f t="shared" si="301"/>
        <v>4794544617.42</v>
      </c>
      <c r="AG939" s="9">
        <f t="shared" si="302"/>
        <v>139782817.020001</v>
      </c>
      <c r="AH939" s="9">
        <f t="shared" si="303"/>
        <v>142094804.130001</v>
      </c>
      <c r="AI939" s="9">
        <f t="shared" si="304"/>
        <v>138464053.180001</v>
      </c>
      <c r="AJ939" s="12">
        <f t="shared" si="305"/>
        <v>591643514.67</v>
      </c>
      <c r="AK939" s="16">
        <f t="shared" si="306"/>
        <v>0.12005343237857</v>
      </c>
      <c r="AL939" s="9">
        <f t="shared" si="307"/>
        <v>460776472.71</v>
      </c>
      <c r="AM939" s="16">
        <f t="shared" si="308"/>
        <v>0.00386636568271027</v>
      </c>
      <c r="AN939" s="16">
        <f t="shared" si="309"/>
        <v>0.0284913566966877</v>
      </c>
      <c r="AO939" s="16">
        <f t="shared" si="310"/>
        <v>0.0398915597686482</v>
      </c>
      <c r="AP939" s="16">
        <f t="shared" si="311"/>
        <v>0.0217183820243666</v>
      </c>
      <c r="AQ939" s="12">
        <f t="shared" si="312"/>
        <v>130867041.96</v>
      </c>
      <c r="AR939" s="12">
        <f t="shared" si="313"/>
        <v>132304876.39</v>
      </c>
      <c r="AS939" s="12">
        <f>AR939-VLOOKUP(A939,[1]选股结果!$A$2:$BJ$3005,48,FALSE)*0.08</f>
        <v>-68010445.3908</v>
      </c>
      <c r="AT939" s="12">
        <f t="shared" si="294"/>
        <v>127236291.01</v>
      </c>
      <c r="AU939" s="12">
        <f t="shared" si="295"/>
        <v>135935627.34</v>
      </c>
      <c r="AV939" s="12">
        <f t="shared" si="296"/>
        <v>129509002.95</v>
      </c>
      <c r="AW939" s="12">
        <f t="shared" si="297"/>
        <v>139782817.020001</v>
      </c>
      <c r="AX939" s="12">
        <f t="shared" si="298"/>
        <v>-6727998.77</v>
      </c>
      <c r="AY939" s="21">
        <f t="shared" si="299"/>
        <v>4799613202.8</v>
      </c>
    </row>
    <row r="940" spans="1:51">
      <c r="A940" s="5" t="s">
        <v>1927</v>
      </c>
      <c r="B940" s="5" t="s">
        <v>1928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300"/>
        <v>4927074298.22</v>
      </c>
      <c r="AF940" s="9">
        <f t="shared" si="301"/>
        <v>4376062453.24</v>
      </c>
      <c r="AG940" s="9">
        <f t="shared" si="302"/>
        <v>466621726.21</v>
      </c>
      <c r="AH940" s="9">
        <f t="shared" si="303"/>
        <v>469483987.14</v>
      </c>
      <c r="AI940" s="9">
        <f t="shared" si="304"/>
        <v>411202158.4</v>
      </c>
      <c r="AJ940" s="12">
        <f t="shared" si="305"/>
        <v>1566696727.57</v>
      </c>
      <c r="AK940" s="16">
        <f t="shared" si="306"/>
        <v>0.317977085942463</v>
      </c>
      <c r="AL940" s="9">
        <f t="shared" si="307"/>
        <v>987516181.98</v>
      </c>
      <c r="AM940" s="16">
        <f t="shared" si="308"/>
        <v>0.00621729486219982</v>
      </c>
      <c r="AN940" s="16">
        <f t="shared" si="309"/>
        <v>0.0896820520160684</v>
      </c>
      <c r="AO940" s="16">
        <f t="shared" si="310"/>
        <v>0.0659602303495625</v>
      </c>
      <c r="AP940" s="16">
        <f t="shared" si="311"/>
        <v>0.0377257573723116</v>
      </c>
      <c r="AQ940" s="12">
        <f t="shared" si="312"/>
        <v>579180545.59</v>
      </c>
      <c r="AR940" s="12">
        <f t="shared" si="313"/>
        <v>488585606.67</v>
      </c>
      <c r="AS940" s="12">
        <f>AR940-VLOOKUP(A940,[1]选股结果!$A$2:$BJ$3005,48,FALSE)*0.08</f>
        <v>175674945.3116</v>
      </c>
      <c r="AT940" s="12">
        <f t="shared" si="294"/>
        <v>520898716.85</v>
      </c>
      <c r="AU940" s="12">
        <f t="shared" si="295"/>
        <v>546867435.41</v>
      </c>
      <c r="AV940" s="12">
        <f t="shared" si="296"/>
        <v>472760665.2</v>
      </c>
      <c r="AW940" s="12">
        <f t="shared" si="297"/>
        <v>466621726.21</v>
      </c>
      <c r="AX940" s="12">
        <f t="shared" si="298"/>
        <v>-15918201.8</v>
      </c>
      <c r="AY940" s="21">
        <f t="shared" si="299"/>
        <v>4343749343.06</v>
      </c>
    </row>
    <row r="941" spans="1:51">
      <c r="A941" s="5" t="s">
        <v>1929</v>
      </c>
      <c r="B941" s="5" t="s">
        <v>1930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300"/>
        <v>4922194175.01</v>
      </c>
      <c r="AF941" s="9">
        <f t="shared" si="301"/>
        <v>4409443993.41</v>
      </c>
      <c r="AG941" s="9">
        <f t="shared" si="302"/>
        <v>543547129.31</v>
      </c>
      <c r="AH941" s="9">
        <f t="shared" si="303"/>
        <v>542285014.36</v>
      </c>
      <c r="AI941" s="9">
        <f t="shared" si="304"/>
        <v>473984924.03</v>
      </c>
      <c r="AJ941" s="12">
        <f t="shared" si="305"/>
        <v>805531225.72</v>
      </c>
      <c r="AK941" s="16">
        <f t="shared" si="306"/>
        <v>0.16365287452691</v>
      </c>
      <c r="AL941" s="9">
        <f t="shared" si="307"/>
        <v>313849849.91</v>
      </c>
      <c r="AM941" s="16">
        <f t="shared" si="308"/>
        <v>0.00690442714400452</v>
      </c>
      <c r="AN941" s="16">
        <f t="shared" si="309"/>
        <v>0.00902893529995893</v>
      </c>
      <c r="AO941" s="16">
        <f t="shared" si="310"/>
        <v>0.0172587366486466</v>
      </c>
      <c r="AP941" s="16">
        <f t="shared" si="311"/>
        <v>0.0303136716766556</v>
      </c>
      <c r="AQ941" s="12">
        <f t="shared" si="312"/>
        <v>491681375.81</v>
      </c>
      <c r="AR941" s="12">
        <f t="shared" si="313"/>
        <v>443187976.32</v>
      </c>
      <c r="AS941" s="12">
        <f>AR941-VLOOKUP(A941,[1]选股结果!$A$2:$BJ$3005,48,FALSE)*0.08</f>
        <v>69714680.988</v>
      </c>
      <c r="AT941" s="12">
        <f t="shared" si="294"/>
        <v>423381285.48</v>
      </c>
      <c r="AU941" s="12">
        <f t="shared" si="295"/>
        <v>511488066.65</v>
      </c>
      <c r="AV941" s="12">
        <f t="shared" si="296"/>
        <v>484810165.93</v>
      </c>
      <c r="AW941" s="12">
        <f t="shared" si="297"/>
        <v>543547129.31</v>
      </c>
      <c r="AX941" s="12">
        <f t="shared" si="298"/>
        <v>10348885.29</v>
      </c>
      <c r="AY941" s="21">
        <f t="shared" si="299"/>
        <v>4429250684.25</v>
      </c>
    </row>
    <row r="942" spans="1:51">
      <c r="A942" s="5" t="s">
        <v>1931</v>
      </c>
      <c r="B942" s="5" t="s">
        <v>1932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300"/>
        <v>4919014123.79</v>
      </c>
      <c r="AF942" s="9">
        <f t="shared" si="301"/>
        <v>27777024.51</v>
      </c>
      <c r="AG942" s="9">
        <f t="shared" si="302"/>
        <v>6220270892.25</v>
      </c>
      <c r="AH942" s="9">
        <f t="shared" si="303"/>
        <v>6245275394.21</v>
      </c>
      <c r="AI942" s="9">
        <f t="shared" si="304"/>
        <v>5742303271.35</v>
      </c>
      <c r="AJ942" s="12">
        <f t="shared" si="305"/>
        <v>4919014123.79</v>
      </c>
      <c r="AK942" s="16">
        <f t="shared" si="306"/>
        <v>1</v>
      </c>
      <c r="AL942" s="9">
        <f t="shared" si="307"/>
        <v>2772522.55</v>
      </c>
      <c r="AM942" s="16">
        <f t="shared" si="308"/>
        <v>0.00564686821606407</v>
      </c>
      <c r="AN942" s="16">
        <f t="shared" si="309"/>
        <v>0</v>
      </c>
      <c r="AO942" s="16">
        <f t="shared" si="310"/>
        <v>0</v>
      </c>
      <c r="AP942" s="16">
        <f t="shared" si="311"/>
        <v>0</v>
      </c>
      <c r="AQ942" s="12">
        <f t="shared" si="312"/>
        <v>4916241601.24</v>
      </c>
      <c r="AR942" s="12">
        <f t="shared" si="313"/>
        <v>4413269478.38</v>
      </c>
      <c r="AS942" s="12">
        <f>AR942-VLOOKUP(A942,[1]选股结果!$A$2:$BJ$3005,48,FALSE)*0.08</f>
        <v>2520868253.8032</v>
      </c>
      <c r="AT942" s="12">
        <f t="shared" si="294"/>
        <v>4413269478.38</v>
      </c>
      <c r="AU942" s="12">
        <f t="shared" si="295"/>
        <v>4916241601.24</v>
      </c>
      <c r="AV942" s="12">
        <f t="shared" si="296"/>
        <v>4911969164.88</v>
      </c>
      <c r="AW942" s="12">
        <f t="shared" si="297"/>
        <v>6220270892.25</v>
      </c>
      <c r="AX942" s="12">
        <f t="shared" si="298"/>
        <v>1312015808.71</v>
      </c>
      <c r="AY942" s="21">
        <f t="shared" si="299"/>
        <v>27777024.51</v>
      </c>
    </row>
    <row r="943" spans="1:51">
      <c r="A943" s="5" t="s">
        <v>1933</v>
      </c>
      <c r="B943" s="5" t="s">
        <v>1934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300"/>
        <v>4910707695.75</v>
      </c>
      <c r="AF943" s="9">
        <f t="shared" si="301"/>
        <v>4612060788.34</v>
      </c>
      <c r="AG943" s="9">
        <f t="shared" si="302"/>
        <v>299200018.33</v>
      </c>
      <c r="AH943" s="9">
        <f t="shared" si="303"/>
        <v>314097421.12</v>
      </c>
      <c r="AI943" s="9">
        <f t="shared" si="304"/>
        <v>236465318.42</v>
      </c>
      <c r="AJ943" s="12">
        <f t="shared" si="305"/>
        <v>755971085.19</v>
      </c>
      <c r="AK943" s="16">
        <f t="shared" si="306"/>
        <v>0.153943409387665</v>
      </c>
      <c r="AL943" s="9">
        <f t="shared" si="307"/>
        <v>423291699.63</v>
      </c>
      <c r="AM943" s="16">
        <f t="shared" si="308"/>
        <v>0.00269790554454424</v>
      </c>
      <c r="AN943" s="16">
        <f t="shared" si="309"/>
        <v>0.0177691392598095</v>
      </c>
      <c r="AO943" s="16">
        <f t="shared" si="310"/>
        <v>0.0500843175012959</v>
      </c>
      <c r="AP943" s="16">
        <f t="shared" si="311"/>
        <v>0.0176884623809265</v>
      </c>
      <c r="AQ943" s="12">
        <f t="shared" si="312"/>
        <v>332679385.56</v>
      </c>
      <c r="AR943" s="12">
        <f t="shared" si="313"/>
        <v>231043091.24</v>
      </c>
      <c r="AS943" s="12">
        <f>AR943-VLOOKUP(A943,[1]选股结果!$A$2:$BJ$3005,48,FALSE)*0.08</f>
        <v>-152341506.1752</v>
      </c>
      <c r="AT943" s="12">
        <f t="shared" si="294"/>
        <v>255047282.86</v>
      </c>
      <c r="AU943" s="12">
        <f t="shared" si="295"/>
        <v>308675193.94</v>
      </c>
      <c r="AV943" s="12">
        <f t="shared" si="296"/>
        <v>300571592.51</v>
      </c>
      <c r="AW943" s="12">
        <f t="shared" si="297"/>
        <v>299200018.33</v>
      </c>
      <c r="AX943" s="12">
        <f t="shared" si="298"/>
        <v>9631401.65</v>
      </c>
      <c r="AY943" s="21">
        <f t="shared" si="299"/>
        <v>4588056596.72</v>
      </c>
    </row>
    <row r="944" spans="1:51">
      <c r="A944" s="5" t="s">
        <v>1935</v>
      </c>
      <c r="B944" s="5" t="s">
        <v>1936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300"/>
        <v>4900627291.45</v>
      </c>
      <c r="AF944" s="9">
        <f t="shared" si="301"/>
        <v>4521774622.58</v>
      </c>
      <c r="AG944" s="9">
        <f t="shared" si="302"/>
        <v>369917223.469999</v>
      </c>
      <c r="AH944" s="9">
        <f t="shared" si="303"/>
        <v>369649542.749999</v>
      </c>
      <c r="AI944" s="9">
        <f t="shared" si="304"/>
        <v>330978484.279999</v>
      </c>
      <c r="AJ944" s="12">
        <f t="shared" si="305"/>
        <v>762326113.21</v>
      </c>
      <c r="AK944" s="16">
        <f t="shared" si="306"/>
        <v>0.155556843618777</v>
      </c>
      <c r="AL944" s="9">
        <f t="shared" si="307"/>
        <v>381981314.45</v>
      </c>
      <c r="AM944" s="16">
        <f t="shared" si="308"/>
        <v>0.00453606509492843</v>
      </c>
      <c r="AN944" s="16">
        <f t="shared" si="309"/>
        <v>0.00627139847864384</v>
      </c>
      <c r="AO944" s="16">
        <f t="shared" si="310"/>
        <v>0.0327721402176823</v>
      </c>
      <c r="AP944" s="16">
        <f t="shared" si="311"/>
        <v>0.0336686906404548</v>
      </c>
      <c r="AQ944" s="12">
        <f t="shared" si="312"/>
        <v>380344798.76</v>
      </c>
      <c r="AR944" s="12">
        <f t="shared" si="313"/>
        <v>336765395.86</v>
      </c>
      <c r="AS944" s="12">
        <f>AR944-VLOOKUP(A944,[1]选股结果!$A$2:$BJ$3005,48,FALSE)*0.08</f>
        <v>64359266.5768</v>
      </c>
      <c r="AT944" s="12">
        <f t="shared" si="294"/>
        <v>341673740.29</v>
      </c>
      <c r="AU944" s="12">
        <f t="shared" si="295"/>
        <v>375436454.33</v>
      </c>
      <c r="AV944" s="12">
        <f t="shared" si="296"/>
        <v>361951186.47</v>
      </c>
      <c r="AW944" s="12">
        <f t="shared" si="297"/>
        <v>369917223.469999</v>
      </c>
      <c r="AX944" s="12">
        <f t="shared" si="298"/>
        <v>6500415.45</v>
      </c>
      <c r="AY944" s="21">
        <f t="shared" si="299"/>
        <v>4516866278.15</v>
      </c>
    </row>
    <row r="945" spans="1:51">
      <c r="A945" s="5" t="s">
        <v>1937</v>
      </c>
      <c r="B945" s="5" t="s">
        <v>1938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300"/>
        <v>4879263819.38</v>
      </c>
      <c r="AF945" s="9">
        <f t="shared" si="301"/>
        <v>4620022249.88</v>
      </c>
      <c r="AG945" s="9">
        <f t="shared" si="302"/>
        <v>257585825.180001</v>
      </c>
      <c r="AH945" s="9">
        <f t="shared" si="303"/>
        <v>260355346.250001</v>
      </c>
      <c r="AI945" s="9">
        <f t="shared" si="304"/>
        <v>206076587.690001</v>
      </c>
      <c r="AJ945" s="12">
        <f t="shared" si="305"/>
        <v>1289262690.36</v>
      </c>
      <c r="AK945" s="16">
        <f t="shared" si="306"/>
        <v>0.264233035573761</v>
      </c>
      <c r="AL945" s="9">
        <f t="shared" si="307"/>
        <v>969803706.14</v>
      </c>
      <c r="AM945" s="16">
        <f t="shared" si="308"/>
        <v>0.00200855027782558</v>
      </c>
      <c r="AN945" s="16">
        <f t="shared" si="309"/>
        <v>0.156564334011984</v>
      </c>
      <c r="AO945" s="16">
        <f t="shared" si="310"/>
        <v>0.0241613274428313</v>
      </c>
      <c r="AP945" s="16">
        <f t="shared" si="311"/>
        <v>0.0149810331180838</v>
      </c>
      <c r="AQ945" s="12">
        <f t="shared" si="312"/>
        <v>319458984.22</v>
      </c>
      <c r="AR945" s="12">
        <f t="shared" si="313"/>
        <v>199863945.54</v>
      </c>
      <c r="AS945" s="12">
        <f>AR945-VLOOKUP(A945,[1]选股结果!$A$2:$BJ$3005,48,FALSE)*0.08</f>
        <v>-105355605.0488</v>
      </c>
      <c r="AT945" s="12">
        <f t="shared" si="294"/>
        <v>265180225.66</v>
      </c>
      <c r="AU945" s="12">
        <f t="shared" si="295"/>
        <v>254142704.1</v>
      </c>
      <c r="AV945" s="12">
        <f t="shared" si="296"/>
        <v>285725678.88</v>
      </c>
      <c r="AW945" s="12">
        <f t="shared" si="297"/>
        <v>257585825.180001</v>
      </c>
      <c r="AX945" s="12">
        <f t="shared" si="298"/>
        <v>6408242.04</v>
      </c>
      <c r="AY945" s="21">
        <f t="shared" si="299"/>
        <v>4554705969.76</v>
      </c>
    </row>
    <row r="946" spans="1:51">
      <c r="A946" s="5" t="s">
        <v>1939</v>
      </c>
      <c r="B946" s="5" t="s">
        <v>1940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300"/>
        <v>4874895337.15</v>
      </c>
      <c r="AF946" s="9">
        <f t="shared" si="301"/>
        <v>4478897199.26</v>
      </c>
      <c r="AG946" s="9">
        <f t="shared" si="302"/>
        <v>405951565.96</v>
      </c>
      <c r="AH946" s="9">
        <f t="shared" si="303"/>
        <v>399610617.69</v>
      </c>
      <c r="AI946" s="9">
        <f t="shared" si="304"/>
        <v>303408163.75</v>
      </c>
      <c r="AJ946" s="12">
        <f t="shared" si="305"/>
        <v>782254526.97</v>
      </c>
      <c r="AK946" s="16">
        <f t="shared" si="306"/>
        <v>0.160465912161989</v>
      </c>
      <c r="AL946" s="9">
        <f t="shared" si="307"/>
        <v>528387463.87</v>
      </c>
      <c r="AM946" s="16">
        <f t="shared" si="308"/>
        <v>0.0185233767773139</v>
      </c>
      <c r="AN946" s="16">
        <f t="shared" si="309"/>
        <v>0.0124717510213346</v>
      </c>
      <c r="AO946" s="16">
        <f t="shared" si="310"/>
        <v>0.0714213110662496</v>
      </c>
      <c r="AP946" s="16">
        <f t="shared" si="311"/>
        <v>0.00323391675096283</v>
      </c>
      <c r="AQ946" s="12">
        <f t="shared" si="312"/>
        <v>253867063.1</v>
      </c>
      <c r="AR946" s="12">
        <f t="shared" si="313"/>
        <v>286442646.04</v>
      </c>
      <c r="AS946" s="12">
        <f>AR946-VLOOKUP(A946,[1]选股结果!$A$2:$BJ$3005,48,FALSE)*0.08</f>
        <v>-89717309.24</v>
      </c>
      <c r="AT946" s="12">
        <f t="shared" si="294"/>
        <v>157664609.16</v>
      </c>
      <c r="AU946" s="12">
        <f t="shared" si="295"/>
        <v>382645099.98</v>
      </c>
      <c r="AV946" s="12">
        <f t="shared" si="296"/>
        <v>115163512.52</v>
      </c>
      <c r="AW946" s="12">
        <f t="shared" si="297"/>
        <v>405951565.96</v>
      </c>
      <c r="AX946" s="12">
        <f t="shared" si="298"/>
        <v>447041.199999999</v>
      </c>
      <c r="AY946" s="21">
        <f t="shared" si="299"/>
        <v>4607675236.14</v>
      </c>
    </row>
    <row r="947" spans="1:51">
      <c r="A947" s="5" t="s">
        <v>1941</v>
      </c>
      <c r="B947" s="5" t="s">
        <v>1942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300"/>
        <v>4864738384.13</v>
      </c>
      <c r="AF947" s="9">
        <f t="shared" si="301"/>
        <v>4732152136.17</v>
      </c>
      <c r="AG947" s="9">
        <f t="shared" si="302"/>
        <v>124147020.07</v>
      </c>
      <c r="AH947" s="9">
        <f t="shared" si="303"/>
        <v>123939406.7</v>
      </c>
      <c r="AI947" s="9">
        <f t="shared" si="304"/>
        <v>100321527.65</v>
      </c>
      <c r="AJ947" s="12">
        <f t="shared" si="305"/>
        <v>226271603.43</v>
      </c>
      <c r="AK947" s="16">
        <f t="shared" si="306"/>
        <v>0.0465125944219642</v>
      </c>
      <c r="AL947" s="9">
        <f t="shared" si="307"/>
        <v>78948569.28</v>
      </c>
      <c r="AM947" s="16">
        <f t="shared" si="308"/>
        <v>0.0015180895203105</v>
      </c>
      <c r="AN947" s="16">
        <f t="shared" si="309"/>
        <v>0.00204689124958583</v>
      </c>
      <c r="AO947" s="16">
        <f t="shared" si="310"/>
        <v>0.00405506915733721</v>
      </c>
      <c r="AP947" s="16">
        <f t="shared" si="311"/>
        <v>0.00856601182829124</v>
      </c>
      <c r="AQ947" s="12">
        <f t="shared" si="312"/>
        <v>147323034.15</v>
      </c>
      <c r="AR947" s="12">
        <f t="shared" si="313"/>
        <v>108760755.54</v>
      </c>
      <c r="AS947" s="12">
        <f>AR947-VLOOKUP(A947,[1]选股结果!$A$2:$BJ$3005,48,FALSE)*0.08</f>
        <v>26769395.0656</v>
      </c>
      <c r="AT947" s="12">
        <f t="shared" si="294"/>
        <v>123705155.1</v>
      </c>
      <c r="AU947" s="12">
        <f t="shared" si="295"/>
        <v>132378634.59</v>
      </c>
      <c r="AV947" s="12">
        <f t="shared" si="296"/>
        <v>125874983.95</v>
      </c>
      <c r="AW947" s="12">
        <f t="shared" si="297"/>
        <v>124147020.07</v>
      </c>
      <c r="AX947" s="12">
        <f t="shared" si="298"/>
        <v>-1257129.65</v>
      </c>
      <c r="AY947" s="21">
        <f t="shared" si="299"/>
        <v>4717207736.61</v>
      </c>
    </row>
    <row r="948" spans="1:51">
      <c r="A948" s="5" t="s">
        <v>1943</v>
      </c>
      <c r="B948" s="5" t="s">
        <v>1944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300"/>
        <v>4859368289.41</v>
      </c>
      <c r="AF948" s="9">
        <f t="shared" si="301"/>
        <v>4797996764.41</v>
      </c>
      <c r="AG948" s="9">
        <f t="shared" si="302"/>
        <v>153155371.980001</v>
      </c>
      <c r="AH948" s="9">
        <f t="shared" si="303"/>
        <v>152430760.760001</v>
      </c>
      <c r="AI948" s="9">
        <f t="shared" si="304"/>
        <v>145238738.010001</v>
      </c>
      <c r="AJ948" s="12">
        <f t="shared" si="305"/>
        <v>383917667.04</v>
      </c>
      <c r="AK948" s="16">
        <f t="shared" si="306"/>
        <v>0.0790056740248872</v>
      </c>
      <c r="AL948" s="9">
        <f t="shared" si="307"/>
        <v>268948466.44</v>
      </c>
      <c r="AM948" s="16">
        <f t="shared" si="308"/>
        <v>0.00171695036331832</v>
      </c>
      <c r="AN948" s="16">
        <f t="shared" si="309"/>
        <v>0.0189494455895995</v>
      </c>
      <c r="AO948" s="16">
        <f t="shared" si="310"/>
        <v>0.0184897602525428</v>
      </c>
      <c r="AP948" s="16">
        <f t="shared" si="311"/>
        <v>0.0169883497511202</v>
      </c>
      <c r="AQ948" s="12">
        <f t="shared" si="312"/>
        <v>114969200.6</v>
      </c>
      <c r="AR948" s="12">
        <f t="shared" si="313"/>
        <v>58057867.68</v>
      </c>
      <c r="AS948" s="12">
        <f>AR948-VLOOKUP(A948,[1]选股结果!$A$2:$BJ$3005,48,FALSE)*0.08</f>
        <v>-118175343.9568</v>
      </c>
      <c r="AT948" s="12">
        <f t="shared" si="294"/>
        <v>107777177.85</v>
      </c>
      <c r="AU948" s="12">
        <f t="shared" si="295"/>
        <v>65249890.43</v>
      </c>
      <c r="AV948" s="12">
        <f t="shared" si="296"/>
        <v>47822222.25</v>
      </c>
      <c r="AW948" s="12">
        <f t="shared" si="297"/>
        <v>153155371.980001</v>
      </c>
      <c r="AX948" s="12">
        <f t="shared" si="298"/>
        <v>105339471.64</v>
      </c>
      <c r="AY948" s="21">
        <f t="shared" si="299"/>
        <v>4748277454.24</v>
      </c>
    </row>
    <row r="949" spans="1:51">
      <c r="A949" s="5" t="s">
        <v>1945</v>
      </c>
      <c r="B949" s="5" t="s">
        <v>1946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300"/>
        <v>4857620792.22</v>
      </c>
      <c r="AF949" s="9">
        <f t="shared" si="301"/>
        <v>4505188629.47</v>
      </c>
      <c r="AG949" s="9">
        <f t="shared" si="302"/>
        <v>369750206.81</v>
      </c>
      <c r="AH949" s="9">
        <f t="shared" si="303"/>
        <v>372111458.02</v>
      </c>
      <c r="AI949" s="9">
        <f t="shared" si="304"/>
        <v>308739407.21</v>
      </c>
      <c r="AJ949" s="12">
        <f t="shared" si="305"/>
        <v>920645434.34</v>
      </c>
      <c r="AK949" s="16">
        <f t="shared" si="306"/>
        <v>0.189525999191726</v>
      </c>
      <c r="AL949" s="9">
        <f t="shared" si="307"/>
        <v>613632428.71</v>
      </c>
      <c r="AM949" s="16">
        <f t="shared" si="308"/>
        <v>0.00707127819137602</v>
      </c>
      <c r="AN949" s="16">
        <f t="shared" si="309"/>
        <v>0.0530196450065622</v>
      </c>
      <c r="AO949" s="16">
        <f t="shared" si="310"/>
        <v>0.0325764366072882</v>
      </c>
      <c r="AP949" s="16">
        <f t="shared" si="311"/>
        <v>0.0341074045663168</v>
      </c>
      <c r="AQ949" s="12">
        <f t="shared" si="312"/>
        <v>307013005.63</v>
      </c>
      <c r="AR949" s="12">
        <f t="shared" si="313"/>
        <v>291251414.57</v>
      </c>
      <c r="AS949" s="12">
        <f>AR949-VLOOKUP(A949,[1]选股结果!$A$2:$BJ$3005,48,FALSE)*0.08</f>
        <v>-103220592.0284</v>
      </c>
      <c r="AT949" s="12">
        <f t="shared" si="294"/>
        <v>243640954.82</v>
      </c>
      <c r="AU949" s="12">
        <f t="shared" si="295"/>
        <v>354623465.38</v>
      </c>
      <c r="AV949" s="12">
        <f t="shared" si="296"/>
        <v>302257593.13</v>
      </c>
      <c r="AW949" s="12">
        <f t="shared" si="297"/>
        <v>369750206.81</v>
      </c>
      <c r="AX949" s="12">
        <f t="shared" si="298"/>
        <v>15689112.11</v>
      </c>
      <c r="AY949" s="21">
        <f t="shared" si="299"/>
        <v>4552799089.22</v>
      </c>
    </row>
    <row r="950" spans="1:51">
      <c r="A950" s="5" t="s">
        <v>1947</v>
      </c>
      <c r="B950" s="5" t="s">
        <v>1948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300"/>
        <v>4848224918.7</v>
      </c>
      <c r="AF950" s="9">
        <f t="shared" si="301"/>
        <v>4175687543.81</v>
      </c>
      <c r="AG950" s="9">
        <f t="shared" si="302"/>
        <v>681367835.69</v>
      </c>
      <c r="AH950" s="9">
        <f t="shared" si="303"/>
        <v>681893370.62</v>
      </c>
      <c r="AI950" s="9">
        <f t="shared" si="304"/>
        <v>576901465.36</v>
      </c>
      <c r="AJ950" s="12">
        <f t="shared" si="305"/>
        <v>1201679044.04</v>
      </c>
      <c r="AK950" s="16">
        <f t="shared" si="306"/>
        <v>0.24785959071433</v>
      </c>
      <c r="AL950" s="9">
        <f t="shared" si="307"/>
        <v>578554239.39</v>
      </c>
      <c r="AM950" s="16">
        <f t="shared" si="308"/>
        <v>0.00617867685231738</v>
      </c>
      <c r="AN950" s="16">
        <f t="shared" si="309"/>
        <v>0.0100176650680272</v>
      </c>
      <c r="AO950" s="16">
        <f t="shared" si="310"/>
        <v>0.0613353967145848</v>
      </c>
      <c r="AP950" s="16">
        <f t="shared" si="311"/>
        <v>0.0419098681449958</v>
      </c>
      <c r="AQ950" s="12">
        <f t="shared" si="312"/>
        <v>623124804.65</v>
      </c>
      <c r="AR950" s="12">
        <f t="shared" si="313"/>
        <v>568071004.56</v>
      </c>
      <c r="AS950" s="12">
        <f>AR950-VLOOKUP(A950,[1]选股结果!$A$2:$BJ$3005,48,FALSE)*0.08</f>
        <v>-163937729.1984</v>
      </c>
      <c r="AT950" s="12">
        <f t="shared" si="294"/>
        <v>518132899.39</v>
      </c>
      <c r="AU950" s="12">
        <f t="shared" si="295"/>
        <v>673062909.82</v>
      </c>
      <c r="AV950" s="12">
        <f t="shared" si="296"/>
        <v>623428028.18</v>
      </c>
      <c r="AW950" s="12">
        <f t="shared" si="297"/>
        <v>681367835.69</v>
      </c>
      <c r="AX950" s="12">
        <f t="shared" si="298"/>
        <v>6696398.53</v>
      </c>
      <c r="AY950" s="21">
        <f t="shared" si="299"/>
        <v>4225625648.98</v>
      </c>
    </row>
    <row r="951" spans="1:51">
      <c r="A951" s="5" t="s">
        <v>1949</v>
      </c>
      <c r="B951" s="5" t="s">
        <v>1950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300"/>
        <v>4846626568.94</v>
      </c>
      <c r="AF951" s="9">
        <f t="shared" si="301"/>
        <v>3897660101.43</v>
      </c>
      <c r="AG951" s="9">
        <f t="shared" si="302"/>
        <v>1219354157.74</v>
      </c>
      <c r="AH951" s="9">
        <f t="shared" si="303"/>
        <v>1232624837.97</v>
      </c>
      <c r="AI951" s="9">
        <f t="shared" si="304"/>
        <v>917304081.98</v>
      </c>
      <c r="AJ951" s="12">
        <f t="shared" si="305"/>
        <v>1626175655.07</v>
      </c>
      <c r="AK951" s="16">
        <f t="shared" si="306"/>
        <v>0.335527326468987</v>
      </c>
      <c r="AL951" s="9">
        <f t="shared" si="307"/>
        <v>661813069.46</v>
      </c>
      <c r="AM951" s="16">
        <f t="shared" si="308"/>
        <v>0.0073051859672662</v>
      </c>
      <c r="AN951" s="16">
        <f t="shared" si="309"/>
        <v>0.0690613187273483</v>
      </c>
      <c r="AO951" s="16">
        <f t="shared" si="310"/>
        <v>0.0607937073857211</v>
      </c>
      <c r="AP951" s="16">
        <f t="shared" si="311"/>
        <v>0.00236713036930121</v>
      </c>
      <c r="AQ951" s="12">
        <f t="shared" si="312"/>
        <v>964362585.61</v>
      </c>
      <c r="AR951" s="12">
        <f t="shared" si="313"/>
        <v>648069567.07</v>
      </c>
      <c r="AS951" s="12">
        <f>AR951-VLOOKUP(A951,[1]选股结果!$A$2:$BJ$3005,48,FALSE)*0.08</f>
        <v>193847068.3548</v>
      </c>
      <c r="AT951" s="12">
        <f t="shared" si="294"/>
        <v>649041829.62</v>
      </c>
      <c r="AU951" s="12">
        <f t="shared" si="295"/>
        <v>963390323.06</v>
      </c>
      <c r="AV951" s="12">
        <f t="shared" si="296"/>
        <v>946665072.3</v>
      </c>
      <c r="AW951" s="12">
        <f t="shared" si="297"/>
        <v>1219354157.74</v>
      </c>
      <c r="AX951" s="12">
        <f t="shared" si="298"/>
        <v>284724498.99</v>
      </c>
      <c r="AY951" s="21">
        <f t="shared" si="299"/>
        <v>3896687838.88</v>
      </c>
    </row>
    <row r="952" spans="1:51">
      <c r="A952" s="5" t="s">
        <v>1951</v>
      </c>
      <c r="B952" s="5" t="s">
        <v>1952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300"/>
        <v>4844574950.31</v>
      </c>
      <c r="AF952" s="9">
        <f t="shared" si="301"/>
        <v>4642773510.27</v>
      </c>
      <c r="AG952" s="9">
        <f t="shared" si="302"/>
        <v>190014394.73</v>
      </c>
      <c r="AH952" s="9">
        <f t="shared" si="303"/>
        <v>190896804.89</v>
      </c>
      <c r="AI952" s="9">
        <f t="shared" si="304"/>
        <v>160513179.84</v>
      </c>
      <c r="AJ952" s="12">
        <f t="shared" si="305"/>
        <v>725026094.8</v>
      </c>
      <c r="AK952" s="16">
        <f t="shared" si="306"/>
        <v>0.149657318183013</v>
      </c>
      <c r="AL952" s="9">
        <f t="shared" si="307"/>
        <v>423392038.91</v>
      </c>
      <c r="AM952" s="16">
        <f t="shared" si="308"/>
        <v>0.00524039274660731</v>
      </c>
      <c r="AN952" s="16">
        <f t="shared" si="309"/>
        <v>0.015400885890975</v>
      </c>
      <c r="AO952" s="16">
        <f t="shared" si="310"/>
        <v>0.024241833647859</v>
      </c>
      <c r="AP952" s="16">
        <f t="shared" si="311"/>
        <v>0.0426941165574835</v>
      </c>
      <c r="AQ952" s="12">
        <f t="shared" si="312"/>
        <v>301634055.89</v>
      </c>
      <c r="AR952" s="12">
        <f t="shared" si="313"/>
        <v>172300225.15</v>
      </c>
      <c r="AS952" s="12">
        <f>AR952-VLOOKUP(A952,[1]选股结果!$A$2:$BJ$3005,48,FALSE)*0.08</f>
        <v>-39899074.1212</v>
      </c>
      <c r="AT952" s="12">
        <f t="shared" si="294"/>
        <v>271250430.84</v>
      </c>
      <c r="AU952" s="12">
        <f t="shared" si="295"/>
        <v>202683850.2</v>
      </c>
      <c r="AV952" s="12">
        <f t="shared" si="296"/>
        <v>296560412.84</v>
      </c>
      <c r="AW952" s="12">
        <f t="shared" si="297"/>
        <v>190014394.73</v>
      </c>
      <c r="AX952" s="12">
        <f t="shared" si="298"/>
        <v>-7595812.42</v>
      </c>
      <c r="AY952" s="21">
        <f t="shared" si="299"/>
        <v>4543823304.58</v>
      </c>
    </row>
    <row r="953" spans="1:51">
      <c r="A953" s="5" t="s">
        <v>1953</v>
      </c>
      <c r="B953" s="5" t="s">
        <v>1954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300"/>
        <v>4837983292.51</v>
      </c>
      <c r="AF953" s="9">
        <f t="shared" si="301"/>
        <v>4375237544.39</v>
      </c>
      <c r="AG953" s="9">
        <f t="shared" si="302"/>
        <v>452179271.88</v>
      </c>
      <c r="AH953" s="9">
        <f t="shared" si="303"/>
        <v>449427217.6</v>
      </c>
      <c r="AI953" s="9">
        <f t="shared" si="304"/>
        <v>445165666.08</v>
      </c>
      <c r="AJ953" s="12">
        <f t="shared" si="305"/>
        <v>920021090.18</v>
      </c>
      <c r="AK953" s="16">
        <f t="shared" si="306"/>
        <v>0.19016623964046</v>
      </c>
      <c r="AL953" s="9">
        <f t="shared" si="307"/>
        <v>463541547.42</v>
      </c>
      <c r="AM953" s="16">
        <f t="shared" si="308"/>
        <v>0.00750812153201021</v>
      </c>
      <c r="AN953" s="16">
        <f t="shared" si="309"/>
        <v>0.00762418465915439</v>
      </c>
      <c r="AO953" s="16">
        <f t="shared" si="310"/>
        <v>0.0686522744682078</v>
      </c>
      <c r="AP953" s="16">
        <f t="shared" si="311"/>
        <v>0.00970515535526789</v>
      </c>
      <c r="AQ953" s="12">
        <f t="shared" si="312"/>
        <v>456479542.76</v>
      </c>
      <c r="AR953" s="12">
        <f t="shared" si="313"/>
        <v>447244430.04</v>
      </c>
      <c r="AS953" s="12">
        <f>AR953-VLOOKUP(A953,[1]选股结果!$A$2:$BJ$3005,48,FALSE)*0.08</f>
        <v>-23119869.1432</v>
      </c>
      <c r="AT953" s="12">
        <f t="shared" si="294"/>
        <v>452217991.24</v>
      </c>
      <c r="AU953" s="12">
        <f t="shared" si="295"/>
        <v>451505981.56</v>
      </c>
      <c r="AV953" s="12">
        <f t="shared" si="296"/>
        <v>426412852.49</v>
      </c>
      <c r="AW953" s="12">
        <f t="shared" si="297"/>
        <v>452179271.88</v>
      </c>
      <c r="AX953" s="12">
        <f t="shared" si="298"/>
        <v>6493042.88</v>
      </c>
      <c r="AY953" s="21">
        <f t="shared" si="299"/>
        <v>4370263983.19</v>
      </c>
    </row>
    <row r="954" spans="1:51">
      <c r="A954" s="5" t="s">
        <v>1955</v>
      </c>
      <c r="B954" s="5" t="s">
        <v>1956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300"/>
        <v>4796473397.04</v>
      </c>
      <c r="AF954" s="9">
        <f t="shared" si="301"/>
        <v>3834502105.35</v>
      </c>
      <c r="AG954" s="9">
        <f t="shared" si="302"/>
        <v>998564677.899999</v>
      </c>
      <c r="AH954" s="9">
        <f t="shared" si="303"/>
        <v>980844474.099999</v>
      </c>
      <c r="AI954" s="9">
        <f t="shared" si="304"/>
        <v>809079527.769999</v>
      </c>
      <c r="AJ954" s="12">
        <f t="shared" si="305"/>
        <v>1990477205.42</v>
      </c>
      <c r="AK954" s="16">
        <f t="shared" si="306"/>
        <v>0.414987646267019</v>
      </c>
      <c r="AL954" s="9">
        <f t="shared" si="307"/>
        <v>998424911.55</v>
      </c>
      <c r="AM954" s="16">
        <f t="shared" si="308"/>
        <v>0.0305257683635557</v>
      </c>
      <c r="AN954" s="16">
        <f t="shared" si="309"/>
        <v>0.0152921832247136</v>
      </c>
      <c r="AO954" s="16">
        <f t="shared" si="310"/>
        <v>0.114491686397947</v>
      </c>
      <c r="AP954" s="16">
        <f t="shared" si="311"/>
        <v>0.0441540641069116</v>
      </c>
      <c r="AQ954" s="12">
        <f t="shared" si="312"/>
        <v>992052293.87</v>
      </c>
      <c r="AR954" s="12">
        <f t="shared" si="313"/>
        <v>772486141.56</v>
      </c>
      <c r="AS954" s="12">
        <f>AR954-VLOOKUP(A954,[1]选股结果!$A$2:$BJ$3005,48,FALSE)*0.08</f>
        <v>4851568.93679988</v>
      </c>
      <c r="AT954" s="12">
        <f t="shared" si="294"/>
        <v>820287347.54</v>
      </c>
      <c r="AU954" s="12">
        <f t="shared" si="295"/>
        <v>944251087.89</v>
      </c>
      <c r="AV954" s="12">
        <f t="shared" si="296"/>
        <v>926402067.99</v>
      </c>
      <c r="AW954" s="12">
        <f t="shared" si="297"/>
        <v>998564677.899999</v>
      </c>
      <c r="AX954" s="12">
        <f t="shared" si="298"/>
        <v>940950.759999998</v>
      </c>
      <c r="AY954" s="21">
        <f t="shared" si="299"/>
        <v>3786700899.37</v>
      </c>
    </row>
    <row r="955" spans="1:51">
      <c r="A955" s="5" t="s">
        <v>1957</v>
      </c>
      <c r="B955" s="5" t="s">
        <v>1958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300"/>
        <v>4796158713.86</v>
      </c>
      <c r="AF955" s="9">
        <f t="shared" si="301"/>
        <v>3807610749.04</v>
      </c>
      <c r="AG955" s="9">
        <f t="shared" si="302"/>
        <v>1147562815.44</v>
      </c>
      <c r="AH955" s="9">
        <f t="shared" si="303"/>
        <v>1152433613.76</v>
      </c>
      <c r="AI955" s="9">
        <f t="shared" si="304"/>
        <v>891922158.55</v>
      </c>
      <c r="AJ955" s="12">
        <f t="shared" si="305"/>
        <v>1799148638.52</v>
      </c>
      <c r="AK955" s="16">
        <f t="shared" si="306"/>
        <v>0.375122831803042</v>
      </c>
      <c r="AL955" s="9">
        <f t="shared" si="307"/>
        <v>639917377.43</v>
      </c>
      <c r="AM955" s="16">
        <f t="shared" si="308"/>
        <v>0.0362168420090091</v>
      </c>
      <c r="AN955" s="16">
        <f t="shared" si="309"/>
        <v>0</v>
      </c>
      <c r="AO955" s="16">
        <f t="shared" si="310"/>
        <v>0.0964925435583717</v>
      </c>
      <c r="AP955" s="16">
        <f t="shared" si="311"/>
        <v>0.0017290711681486</v>
      </c>
      <c r="AQ955" s="12">
        <f t="shared" si="312"/>
        <v>1159231261.09</v>
      </c>
      <c r="AR955" s="12">
        <f t="shared" si="313"/>
        <v>732907307.929999</v>
      </c>
      <c r="AS955" s="12">
        <f>AR955-VLOOKUP(A955,[1]选股结果!$A$2:$BJ$3005,48,FALSE)*0.08</f>
        <v>-541411765.432401</v>
      </c>
      <c r="AT955" s="12">
        <f t="shared" si="294"/>
        <v>898719805.879999</v>
      </c>
      <c r="AU955" s="12">
        <f t="shared" si="295"/>
        <v>993418763.139999</v>
      </c>
      <c r="AV955" s="12">
        <f t="shared" si="296"/>
        <v>942896820.05</v>
      </c>
      <c r="AW955" s="12">
        <f t="shared" si="297"/>
        <v>1147562815.44</v>
      </c>
      <c r="AX955" s="12">
        <f t="shared" si="298"/>
        <v>9360000</v>
      </c>
      <c r="AY955" s="21">
        <f t="shared" si="299"/>
        <v>3641798251.09</v>
      </c>
    </row>
    <row r="956" spans="1:51">
      <c r="A956" s="5" t="s">
        <v>1959</v>
      </c>
      <c r="B956" s="5" t="s">
        <v>1960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300"/>
        <v>4793108683.01</v>
      </c>
      <c r="AF956" s="9">
        <f t="shared" si="301"/>
        <v>4180878987.88</v>
      </c>
      <c r="AG956" s="9">
        <f t="shared" si="302"/>
        <v>641036953.89</v>
      </c>
      <c r="AH956" s="9">
        <f t="shared" si="303"/>
        <v>630386397.41</v>
      </c>
      <c r="AI956" s="9">
        <f t="shared" si="304"/>
        <v>526237918.3</v>
      </c>
      <c r="AJ956" s="12">
        <f t="shared" si="305"/>
        <v>1023875148.52</v>
      </c>
      <c r="AK956" s="16">
        <f t="shared" si="306"/>
        <v>0.213614006323141</v>
      </c>
      <c r="AL956" s="9">
        <f t="shared" si="307"/>
        <v>408949678.21</v>
      </c>
      <c r="AM956" s="16">
        <f t="shared" si="308"/>
        <v>0.00240401872188801</v>
      </c>
      <c r="AN956" s="16">
        <f t="shared" si="309"/>
        <v>0.00620991503186783</v>
      </c>
      <c r="AO956" s="16">
        <f t="shared" si="310"/>
        <v>0.0431061739539464</v>
      </c>
      <c r="AP956" s="16">
        <f t="shared" si="311"/>
        <v>0.0313989978807426</v>
      </c>
      <c r="AQ956" s="12">
        <f t="shared" si="312"/>
        <v>614925470.310001</v>
      </c>
      <c r="AR956" s="12">
        <f t="shared" si="313"/>
        <v>497530444.530001</v>
      </c>
      <c r="AS956" s="12">
        <f>AR956-VLOOKUP(A956,[1]选股结果!$A$2:$BJ$3005,48,FALSE)*0.08</f>
        <v>333014378.066001</v>
      </c>
      <c r="AT956" s="12">
        <f t="shared" si="294"/>
        <v>510776991.200001</v>
      </c>
      <c r="AU956" s="12">
        <f t="shared" si="295"/>
        <v>601678923.640001</v>
      </c>
      <c r="AV956" s="12">
        <f t="shared" si="296"/>
        <v>607123652.190001</v>
      </c>
      <c r="AW956" s="12">
        <f t="shared" si="297"/>
        <v>641036953.89</v>
      </c>
      <c r="AX956" s="12">
        <f t="shared" si="298"/>
        <v>13392774.08</v>
      </c>
      <c r="AY956" s="21">
        <f t="shared" si="299"/>
        <v>4167632441.21</v>
      </c>
    </row>
    <row r="957" spans="1:51">
      <c r="A957" s="5" t="s">
        <v>1961</v>
      </c>
      <c r="B957" s="5" t="s">
        <v>1962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300"/>
        <v>4792888775.92</v>
      </c>
      <c r="AF957" s="9">
        <f t="shared" si="301"/>
        <v>4546025555.02</v>
      </c>
      <c r="AG957" s="9">
        <f t="shared" si="302"/>
        <v>247581203.080001</v>
      </c>
      <c r="AH957" s="9">
        <f t="shared" si="303"/>
        <v>246281136.430001</v>
      </c>
      <c r="AI957" s="9">
        <f t="shared" si="304"/>
        <v>219663050.120001</v>
      </c>
      <c r="AJ957" s="12">
        <f t="shared" si="305"/>
        <v>846006416.11</v>
      </c>
      <c r="AK957" s="16">
        <f t="shared" si="306"/>
        <v>0.176512841349549</v>
      </c>
      <c r="AL957" s="9">
        <f t="shared" si="307"/>
        <v>588665407.79</v>
      </c>
      <c r="AM957" s="16">
        <f t="shared" si="308"/>
        <v>0.00773419209647412</v>
      </c>
      <c r="AN957" s="16">
        <f t="shared" si="309"/>
        <v>0.0154026878885437</v>
      </c>
      <c r="AO957" s="16">
        <f t="shared" si="310"/>
        <v>0.0534388443493217</v>
      </c>
      <c r="AP957" s="16">
        <f t="shared" si="311"/>
        <v>0.0439649713819099</v>
      </c>
      <c r="AQ957" s="12">
        <f t="shared" si="312"/>
        <v>257341008.32</v>
      </c>
      <c r="AR957" s="12">
        <f t="shared" si="313"/>
        <v>209317874.34</v>
      </c>
      <c r="AS957" s="12">
        <f>AR957-VLOOKUP(A957,[1]选股结果!$A$2:$BJ$3005,48,FALSE)*0.08</f>
        <v>-169361927.3304</v>
      </c>
      <c r="AT957" s="12">
        <f t="shared" si="294"/>
        <v>230722922.01</v>
      </c>
      <c r="AU957" s="12">
        <f t="shared" si="295"/>
        <v>235935960.65</v>
      </c>
      <c r="AV957" s="12">
        <f t="shared" si="296"/>
        <v>241021783.3</v>
      </c>
      <c r="AW957" s="12">
        <f t="shared" si="297"/>
        <v>247581203.080001</v>
      </c>
      <c r="AX957" s="12">
        <f t="shared" si="298"/>
        <v>487269.48</v>
      </c>
      <c r="AY957" s="21">
        <f t="shared" si="299"/>
        <v>4524620507.35</v>
      </c>
    </row>
    <row r="958" spans="1:51">
      <c r="A958" s="5" t="s">
        <v>1963</v>
      </c>
      <c r="B958" s="5" t="s">
        <v>1964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300"/>
        <v>4792626721.29</v>
      </c>
      <c r="AF958" s="9">
        <f t="shared" si="301"/>
        <v>24102936.6</v>
      </c>
      <c r="AG958" s="9">
        <f t="shared" si="302"/>
        <v>6098457715.41</v>
      </c>
      <c r="AH958" s="9">
        <f t="shared" si="303"/>
        <v>6097868463.22</v>
      </c>
      <c r="AI958" s="9">
        <f t="shared" si="304"/>
        <v>5761047885.55</v>
      </c>
      <c r="AJ958" s="12">
        <f t="shared" si="305"/>
        <v>4792626721.29</v>
      </c>
      <c r="AK958" s="16">
        <f t="shared" si="306"/>
        <v>1</v>
      </c>
      <c r="AL958" s="9">
        <f t="shared" si="307"/>
        <v>24692188.79</v>
      </c>
      <c r="AM958" s="16">
        <f t="shared" si="308"/>
        <v>0.00502917043234954</v>
      </c>
      <c r="AN958" s="16">
        <f t="shared" si="309"/>
        <v>0</v>
      </c>
      <c r="AO958" s="16">
        <f t="shared" si="310"/>
        <v>0</v>
      </c>
      <c r="AP958" s="16">
        <f t="shared" si="311"/>
        <v>0</v>
      </c>
      <c r="AQ958" s="12">
        <f t="shared" si="312"/>
        <v>4767934532.5</v>
      </c>
      <c r="AR958" s="12">
        <f t="shared" si="313"/>
        <v>4431113954.83</v>
      </c>
      <c r="AS958" s="12">
        <f>AR958-VLOOKUP(A958,[1]选股结果!$A$2:$BJ$3005,48,FALSE)*0.08</f>
        <v>2379142356.066</v>
      </c>
      <c r="AT958" s="12">
        <f t="shared" si="294"/>
        <v>4431113954.83</v>
      </c>
      <c r="AU958" s="12">
        <f t="shared" si="295"/>
        <v>4767934532.5</v>
      </c>
      <c r="AV958" s="12">
        <f t="shared" si="296"/>
        <v>4786760220.81</v>
      </c>
      <c r="AW958" s="12">
        <f t="shared" si="297"/>
        <v>6098457715.41</v>
      </c>
      <c r="AX958" s="12">
        <f t="shared" si="298"/>
        <v>1307611341.02</v>
      </c>
      <c r="AY958" s="21">
        <f t="shared" si="299"/>
        <v>24102936.6</v>
      </c>
    </row>
    <row r="959" spans="1:51">
      <c r="A959" s="5" t="s">
        <v>1965</v>
      </c>
      <c r="B959" s="5" t="s">
        <v>1966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300"/>
        <v>4790885544.47</v>
      </c>
      <c r="AF959" s="9">
        <f t="shared" si="301"/>
        <v>3066960854.2</v>
      </c>
      <c r="AG959" s="9">
        <f t="shared" si="302"/>
        <v>2115813778.51</v>
      </c>
      <c r="AH959" s="9">
        <f t="shared" si="303"/>
        <v>2130077656.92</v>
      </c>
      <c r="AI959" s="9">
        <f t="shared" si="304"/>
        <v>1596831635.94</v>
      </c>
      <c r="AJ959" s="12">
        <f t="shared" si="305"/>
        <v>2799843298.94</v>
      </c>
      <c r="AK959" s="16">
        <f t="shared" si="306"/>
        <v>0.584410391972689</v>
      </c>
      <c r="AL959" s="9">
        <f t="shared" si="307"/>
        <v>680726294.5</v>
      </c>
      <c r="AM959" s="16">
        <f t="shared" si="308"/>
        <v>0.0914372286112424</v>
      </c>
      <c r="AN959" s="16">
        <f t="shared" si="309"/>
        <v>0.00894377651318744</v>
      </c>
      <c r="AO959" s="16">
        <f t="shared" si="310"/>
        <v>0.0446840703107806</v>
      </c>
      <c r="AP959" s="16">
        <f t="shared" si="311"/>
        <v>0</v>
      </c>
      <c r="AQ959" s="12">
        <f t="shared" si="312"/>
        <v>2119117004.44</v>
      </c>
      <c r="AR959" s="12">
        <f t="shared" si="313"/>
        <v>1204942547.7</v>
      </c>
      <c r="AS959" s="12">
        <f>AR959-VLOOKUP(A959,[1]选股结果!$A$2:$BJ$3005,48,FALSE)*0.08</f>
        <v>-10436514.8248</v>
      </c>
      <c r="AT959" s="12">
        <f t="shared" si="294"/>
        <v>1585870983.46</v>
      </c>
      <c r="AU959" s="12">
        <f t="shared" si="295"/>
        <v>1738188568.68</v>
      </c>
      <c r="AV959" s="12">
        <f t="shared" si="296"/>
        <v>1671585202.47</v>
      </c>
      <c r="AW959" s="12">
        <f t="shared" si="297"/>
        <v>2115813778.51</v>
      </c>
      <c r="AX959" s="12">
        <f t="shared" si="298"/>
        <v>365023362.48</v>
      </c>
      <c r="AY959" s="21">
        <f t="shared" si="299"/>
        <v>2686032418.44</v>
      </c>
    </row>
    <row r="960" spans="1:51">
      <c r="A960" s="5" t="s">
        <v>1967</v>
      </c>
      <c r="B960" s="5" t="s">
        <v>1968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300"/>
        <v>4786846339.92</v>
      </c>
      <c r="AF960" s="9">
        <f t="shared" si="301"/>
        <v>4787191085.83</v>
      </c>
      <c r="AG960" s="9">
        <f t="shared" si="302"/>
        <v>-2910755.82999985</v>
      </c>
      <c r="AH960" s="9">
        <f t="shared" si="303"/>
        <v>-2602205.19999985</v>
      </c>
      <c r="AI960" s="9">
        <f t="shared" si="304"/>
        <v>-7861560.78999985</v>
      </c>
      <c r="AJ960" s="12">
        <f t="shared" si="305"/>
        <v>200097263.53</v>
      </c>
      <c r="AK960" s="16">
        <f t="shared" si="306"/>
        <v>0.0418014804154637</v>
      </c>
      <c r="AL960" s="9">
        <f t="shared" si="307"/>
        <v>182962207.37</v>
      </c>
      <c r="AM960" s="16">
        <f t="shared" si="308"/>
        <v>0.00192472361879784</v>
      </c>
      <c r="AN960" s="16">
        <f t="shared" si="309"/>
        <v>0.0225278577026147</v>
      </c>
      <c r="AO960" s="16">
        <f t="shared" si="310"/>
        <v>0.0117116492924519</v>
      </c>
      <c r="AP960" s="16">
        <f t="shared" si="311"/>
        <v>0.00193937340594792</v>
      </c>
      <c r="AQ960" s="12">
        <f t="shared" si="312"/>
        <v>17135056.1599997</v>
      </c>
      <c r="AR960" s="12">
        <f t="shared" si="313"/>
        <v>-6170211.43000027</v>
      </c>
      <c r="AS960" s="12">
        <f>AR960-VLOOKUP(A960,[1]选股结果!$A$2:$BJ$3005,48,FALSE)*0.08</f>
        <v>-66208393.9244003</v>
      </c>
      <c r="AT960" s="12">
        <f t="shared" si="294"/>
        <v>11875700.5699997</v>
      </c>
      <c r="AU960" s="12">
        <f t="shared" si="295"/>
        <v>-910855.840000272</v>
      </c>
      <c r="AV960" s="12">
        <f t="shared" si="296"/>
        <v>-2916204.13000027</v>
      </c>
      <c r="AW960" s="12">
        <f t="shared" si="297"/>
        <v>-2910755.82999985</v>
      </c>
      <c r="AX960" s="12">
        <f t="shared" si="298"/>
        <v>-1453560.17</v>
      </c>
      <c r="AY960" s="21">
        <f t="shared" si="299"/>
        <v>4769145173.83</v>
      </c>
    </row>
    <row r="961" spans="1:51">
      <c r="A961" s="5" t="s">
        <v>1969</v>
      </c>
      <c r="B961" s="5" t="s">
        <v>1970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300"/>
        <v>4781580414.28</v>
      </c>
      <c r="AF961" s="9">
        <f t="shared" si="301"/>
        <v>4646585690.93</v>
      </c>
      <c r="AG961" s="9">
        <f t="shared" si="302"/>
        <v>-130791481.81</v>
      </c>
      <c r="AH961" s="9">
        <f t="shared" si="303"/>
        <v>-141260873.86</v>
      </c>
      <c r="AI961" s="9">
        <f t="shared" si="304"/>
        <v>-150133379.07</v>
      </c>
      <c r="AJ961" s="12">
        <f t="shared" si="305"/>
        <v>842501592.65</v>
      </c>
      <c r="AK961" s="16">
        <f t="shared" si="306"/>
        <v>0.176197307094094</v>
      </c>
      <c r="AL961" s="9">
        <f t="shared" si="307"/>
        <v>373366214.42</v>
      </c>
      <c r="AM961" s="16">
        <f t="shared" si="308"/>
        <v>0.00444993116845949</v>
      </c>
      <c r="AN961" s="16">
        <f t="shared" si="309"/>
        <v>0.00612704522598967</v>
      </c>
      <c r="AO961" s="16">
        <f t="shared" si="310"/>
        <v>0.0232654698241128</v>
      </c>
      <c r="AP961" s="16">
        <f t="shared" si="311"/>
        <v>0.0398876312485313</v>
      </c>
      <c r="AQ961" s="12">
        <f t="shared" si="312"/>
        <v>469135378.23</v>
      </c>
      <c r="AR961" s="12">
        <f t="shared" si="313"/>
        <v>105302298.08</v>
      </c>
      <c r="AS961" s="12">
        <f>AR961-VLOOKUP(A961,[1]选股结果!$A$2:$BJ$3005,48,FALSE)*0.08</f>
        <v>-85526236.3104</v>
      </c>
      <c r="AT961" s="12">
        <f t="shared" si="294"/>
        <v>460262873.02</v>
      </c>
      <c r="AU961" s="12">
        <f t="shared" si="295"/>
        <v>114174803.29</v>
      </c>
      <c r="AV961" s="12">
        <f t="shared" si="296"/>
        <v>-209899119.150001</v>
      </c>
      <c r="AW961" s="12">
        <f t="shared" si="297"/>
        <v>-130791481.81</v>
      </c>
      <c r="AX961" s="12">
        <f t="shared" si="298"/>
        <v>71499852.45</v>
      </c>
      <c r="AY961" s="21">
        <f t="shared" si="299"/>
        <v>4291625115.99</v>
      </c>
    </row>
    <row r="962" spans="1:51">
      <c r="A962" s="5" t="s">
        <v>1971</v>
      </c>
      <c r="B962" s="5" t="s">
        <v>1972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300"/>
        <v>4767139532.8</v>
      </c>
      <c r="AF962" s="9">
        <f t="shared" si="301"/>
        <v>4738129904.94</v>
      </c>
      <c r="AG962" s="9">
        <f t="shared" si="302"/>
        <v>139037675.32</v>
      </c>
      <c r="AH962" s="9">
        <f t="shared" si="303"/>
        <v>139356034.27</v>
      </c>
      <c r="AI962" s="9">
        <f t="shared" si="304"/>
        <v>99432328.03</v>
      </c>
      <c r="AJ962" s="12">
        <f t="shared" si="305"/>
        <v>436431202.03</v>
      </c>
      <c r="AK962" s="16">
        <f t="shared" si="306"/>
        <v>0.0915499114358123</v>
      </c>
      <c r="AL962" s="9">
        <f t="shared" si="307"/>
        <v>379661558.79</v>
      </c>
      <c r="AM962" s="16">
        <f t="shared" si="308"/>
        <v>0.00128165455362943</v>
      </c>
      <c r="AN962" s="16">
        <f t="shared" si="309"/>
        <v>0.030315492950364</v>
      </c>
      <c r="AO962" s="16">
        <f t="shared" si="310"/>
        <v>0.0300073408247775</v>
      </c>
      <c r="AP962" s="16">
        <f t="shared" si="311"/>
        <v>0.0180712665251903</v>
      </c>
      <c r="AQ962" s="12">
        <f t="shared" si="312"/>
        <v>56769643.2399997</v>
      </c>
      <c r="AR962" s="12">
        <f t="shared" si="313"/>
        <v>-10750196.4000003</v>
      </c>
      <c r="AS962" s="12">
        <f>AR962-VLOOKUP(A962,[1]选股结果!$A$2:$BJ$3005,48,FALSE)*0.08</f>
        <v>-324614356.9792</v>
      </c>
      <c r="AT962" s="12">
        <f t="shared" si="294"/>
        <v>16845936.9999996</v>
      </c>
      <c r="AU962" s="12">
        <f t="shared" si="295"/>
        <v>29173509.8399997</v>
      </c>
      <c r="AV962" s="12">
        <f t="shared" si="296"/>
        <v>-10400460.2400003</v>
      </c>
      <c r="AW962" s="12">
        <f t="shared" si="297"/>
        <v>139037675.32</v>
      </c>
      <c r="AX962" s="12">
        <f t="shared" si="298"/>
        <v>147851532.89</v>
      </c>
      <c r="AY962" s="21">
        <f t="shared" si="299"/>
        <v>4710533771.54</v>
      </c>
    </row>
    <row r="963" spans="1:51">
      <c r="A963" s="5" t="s">
        <v>1973</v>
      </c>
      <c r="B963" s="5" t="s">
        <v>1974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300"/>
        <v>4747978558.69</v>
      </c>
      <c r="AF963" s="9">
        <f t="shared" si="301"/>
        <v>4197570495.62</v>
      </c>
      <c r="AG963" s="9">
        <f t="shared" si="302"/>
        <v>573211869.079999</v>
      </c>
      <c r="AH963" s="9">
        <f t="shared" si="303"/>
        <v>576379330.649999</v>
      </c>
      <c r="AI963" s="9">
        <f t="shared" si="304"/>
        <v>472009125.849999</v>
      </c>
      <c r="AJ963" s="12">
        <f t="shared" si="305"/>
        <v>1016145605.73</v>
      </c>
      <c r="AK963" s="16">
        <f t="shared" si="306"/>
        <v>0.214016468939228</v>
      </c>
      <c r="AL963" s="9">
        <f t="shared" si="307"/>
        <v>406029745.79</v>
      </c>
      <c r="AM963" s="16">
        <f t="shared" si="308"/>
        <v>0.00318092663926583</v>
      </c>
      <c r="AN963" s="16">
        <f t="shared" si="309"/>
        <v>0.0109086625876193</v>
      </c>
      <c r="AO963" s="16">
        <f t="shared" si="310"/>
        <v>0.0219203381256877</v>
      </c>
      <c r="AP963" s="16">
        <f t="shared" si="311"/>
        <v>0.0501735299444417</v>
      </c>
      <c r="AQ963" s="12">
        <f t="shared" si="312"/>
        <v>610115859.94</v>
      </c>
      <c r="AR963" s="12">
        <f t="shared" si="313"/>
        <v>449205319.84</v>
      </c>
      <c r="AS963" s="12">
        <f>AR963-VLOOKUP(A963,[1]选股结果!$A$2:$BJ$3005,48,FALSE)*0.08</f>
        <v>177409250.4728</v>
      </c>
      <c r="AT963" s="12">
        <f t="shared" ref="AT963:AT1026" si="314">AQ963-AD963</f>
        <v>505745655.14</v>
      </c>
      <c r="AU963" s="12">
        <f t="shared" ref="AU963:AU1026" si="315">AQ963-S963</f>
        <v>553575524.64</v>
      </c>
      <c r="AV963" s="12">
        <f t="shared" ref="AV963:AV1026" si="316">AJ963-O963-P963-Q963-R963-X963-Y963+Z963-H963</f>
        <v>556392520.529999</v>
      </c>
      <c r="AW963" s="12">
        <f t="shared" ref="AW963:AW1026" si="317">AG963</f>
        <v>573211869.079999</v>
      </c>
      <c r="AX963" s="12">
        <f t="shared" ref="AX963:AX1026" si="318">T963-U963+V963+W963+AA963</f>
        <v>21994580.85</v>
      </c>
      <c r="AY963" s="21">
        <f t="shared" ref="AY963:AY1026" si="319">AF963-S963</f>
        <v>4141030160.32</v>
      </c>
    </row>
    <row r="964" spans="1:51">
      <c r="A964" s="5" t="s">
        <v>1975</v>
      </c>
      <c r="B964" s="5" t="s">
        <v>1976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300"/>
        <v>4739958911.06</v>
      </c>
      <c r="AF964" s="9">
        <f t="shared" si="301"/>
        <v>4384176435.3</v>
      </c>
      <c r="AG964" s="9">
        <f t="shared" si="302"/>
        <v>347327345.49</v>
      </c>
      <c r="AH964" s="9">
        <f t="shared" si="303"/>
        <v>334938704.85</v>
      </c>
      <c r="AI964" s="9">
        <f t="shared" si="304"/>
        <v>260586330.98</v>
      </c>
      <c r="AJ964" s="12">
        <f t="shared" si="305"/>
        <v>1288239764.51</v>
      </c>
      <c r="AK964" s="16">
        <f t="shared" si="306"/>
        <v>0.271782897000242</v>
      </c>
      <c r="AL964" s="9">
        <f t="shared" si="307"/>
        <v>879886137.12</v>
      </c>
      <c r="AM964" s="16">
        <f t="shared" si="308"/>
        <v>0.011370291298147</v>
      </c>
      <c r="AN964" s="16">
        <f t="shared" si="309"/>
        <v>0.00293671893600594</v>
      </c>
      <c r="AO964" s="16">
        <f t="shared" si="310"/>
        <v>0.120771195934688</v>
      </c>
      <c r="AP964" s="16">
        <f t="shared" si="311"/>
        <v>0.0478754246541036</v>
      </c>
      <c r="AQ964" s="12">
        <f t="shared" si="312"/>
        <v>408353627.39</v>
      </c>
      <c r="AR964" s="12">
        <f t="shared" si="313"/>
        <v>268736657.5</v>
      </c>
      <c r="AS964" s="12">
        <f>AR964-VLOOKUP(A964,[1]选股结果!$A$2:$BJ$3005,48,FALSE)*0.08</f>
        <v>-231761079.1992</v>
      </c>
      <c r="AT964" s="12">
        <f t="shared" si="314"/>
        <v>334001253.52</v>
      </c>
      <c r="AU964" s="12">
        <f t="shared" si="315"/>
        <v>343089031.37</v>
      </c>
      <c r="AV964" s="12">
        <f t="shared" si="316"/>
        <v>335616137.93</v>
      </c>
      <c r="AW964" s="12">
        <f t="shared" si="317"/>
        <v>347327345.49</v>
      </c>
      <c r="AX964" s="12">
        <f t="shared" si="318"/>
        <v>27499766.19</v>
      </c>
      <c r="AY964" s="21">
        <f t="shared" si="319"/>
        <v>4318911839.28</v>
      </c>
    </row>
    <row r="965" spans="1:51">
      <c r="A965" s="5" t="s">
        <v>1977</v>
      </c>
      <c r="B965" s="5" t="s">
        <v>1978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300"/>
        <v>4738525504.73</v>
      </c>
      <c r="AF965" s="9">
        <f t="shared" si="301"/>
        <v>4156021647.17</v>
      </c>
      <c r="AG965" s="9">
        <f t="shared" si="302"/>
        <v>1017715384.85</v>
      </c>
      <c r="AH965" s="9">
        <f t="shared" si="303"/>
        <v>1149526851.33</v>
      </c>
      <c r="AI965" s="9">
        <f t="shared" si="304"/>
        <v>891911520.72</v>
      </c>
      <c r="AJ965" s="12">
        <f t="shared" si="305"/>
        <v>957892233.469999</v>
      </c>
      <c r="AK965" s="16">
        <f t="shared" si="306"/>
        <v>0.202149852842162</v>
      </c>
      <c r="AL965" s="9">
        <f t="shared" si="307"/>
        <v>234690889.24</v>
      </c>
      <c r="AM965" s="16">
        <f t="shared" si="308"/>
        <v>0.00300365314817715</v>
      </c>
      <c r="AN965" s="16">
        <f t="shared" si="309"/>
        <v>0.0119191431561616</v>
      </c>
      <c r="AO965" s="16">
        <f t="shared" si="310"/>
        <v>0.0433134252680771</v>
      </c>
      <c r="AP965" s="16">
        <f t="shared" si="311"/>
        <v>0.0184418467501695</v>
      </c>
      <c r="AQ965" s="12">
        <f t="shared" si="312"/>
        <v>723201344.229999</v>
      </c>
      <c r="AR965" s="12">
        <f t="shared" si="313"/>
        <v>453538620.109999</v>
      </c>
      <c r="AS965" s="12">
        <f>AR965-VLOOKUP(A965,[1]选股结果!$A$2:$BJ$3005,48,FALSE)*0.08</f>
        <v>-84786428.927601</v>
      </c>
      <c r="AT965" s="12">
        <f t="shared" si="314"/>
        <v>465586013.619999</v>
      </c>
      <c r="AU965" s="12">
        <f t="shared" si="315"/>
        <v>711153950.719999</v>
      </c>
      <c r="AV965" s="12">
        <f t="shared" si="316"/>
        <v>567245515.459999</v>
      </c>
      <c r="AW965" s="12">
        <f t="shared" si="317"/>
        <v>1017715384.85</v>
      </c>
      <c r="AX965" s="12">
        <f t="shared" si="318"/>
        <v>449897297.11</v>
      </c>
      <c r="AY965" s="21">
        <f t="shared" si="319"/>
        <v>4143974253.66</v>
      </c>
    </row>
    <row r="966" spans="1:51">
      <c r="A966" s="5" t="s">
        <v>1979</v>
      </c>
      <c r="B966" s="5" t="s">
        <v>1980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300"/>
        <v>4729758108.14</v>
      </c>
      <c r="AF966" s="9">
        <f t="shared" si="301"/>
        <v>4213136742.83</v>
      </c>
      <c r="AG966" s="9">
        <f t="shared" si="302"/>
        <v>420419477.03</v>
      </c>
      <c r="AH966" s="9">
        <f t="shared" si="303"/>
        <v>420893933.79</v>
      </c>
      <c r="AI966" s="9">
        <f t="shared" si="304"/>
        <v>381238521.69</v>
      </c>
      <c r="AJ966" s="12">
        <f t="shared" si="305"/>
        <v>1161170208.25</v>
      </c>
      <c r="AK966" s="16">
        <f t="shared" si="306"/>
        <v>0.245503085295547</v>
      </c>
      <c r="AL966" s="9">
        <f t="shared" si="307"/>
        <v>767089994.81</v>
      </c>
      <c r="AM966" s="16">
        <f t="shared" si="308"/>
        <v>0.00387635133146587</v>
      </c>
      <c r="AN966" s="16">
        <f t="shared" si="309"/>
        <v>0.0249333500030461</v>
      </c>
      <c r="AO966" s="16">
        <f t="shared" si="310"/>
        <v>0.0194937396991446</v>
      </c>
      <c r="AP966" s="16">
        <f t="shared" si="311"/>
        <v>0.095767911274458</v>
      </c>
      <c r="AQ966" s="12">
        <f t="shared" si="312"/>
        <v>394080213.44</v>
      </c>
      <c r="AR966" s="12">
        <f t="shared" si="313"/>
        <v>391298605.13</v>
      </c>
      <c r="AS966" s="12">
        <f>AR966-VLOOKUP(A966,[1]选股结果!$A$2:$BJ$3005,48,FALSE)*0.08</f>
        <v>-46946944.6244</v>
      </c>
      <c r="AT966" s="12">
        <f t="shared" si="314"/>
        <v>354424801.34</v>
      </c>
      <c r="AU966" s="12">
        <f t="shared" si="315"/>
        <v>430954017.23</v>
      </c>
      <c r="AV966" s="12">
        <f t="shared" si="316"/>
        <v>385559773.43</v>
      </c>
      <c r="AW966" s="12">
        <f t="shared" si="317"/>
        <v>420419477.03</v>
      </c>
      <c r="AX966" s="12">
        <f t="shared" si="318"/>
        <v>0</v>
      </c>
      <c r="AY966" s="21">
        <f t="shared" si="319"/>
        <v>4250010546.62</v>
      </c>
    </row>
    <row r="967" spans="1:51">
      <c r="A967" s="5" t="s">
        <v>1981</v>
      </c>
      <c r="B967" s="5" t="s">
        <v>1982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300"/>
        <v>4725947336.91</v>
      </c>
      <c r="AF967" s="9">
        <f t="shared" si="301"/>
        <v>4622844675.39</v>
      </c>
      <c r="AG967" s="9">
        <f t="shared" si="302"/>
        <v>95890209.4600005</v>
      </c>
      <c r="AH967" s="9">
        <f t="shared" si="303"/>
        <v>98550915.3300005</v>
      </c>
      <c r="AI967" s="9">
        <f t="shared" si="304"/>
        <v>38286835.9800005</v>
      </c>
      <c r="AJ967" s="12">
        <f t="shared" si="305"/>
        <v>1331047483.6</v>
      </c>
      <c r="AK967" s="16">
        <f t="shared" si="306"/>
        <v>0.281646702493788</v>
      </c>
      <c r="AL967" s="9">
        <f t="shared" si="307"/>
        <v>839038856.46</v>
      </c>
      <c r="AM967" s="16">
        <f t="shared" si="308"/>
        <v>0.00726563892742208</v>
      </c>
      <c r="AN967" s="16">
        <f t="shared" si="309"/>
        <v>0.0523766861168292</v>
      </c>
      <c r="AO967" s="16">
        <f t="shared" si="310"/>
        <v>0.109118111670955</v>
      </c>
      <c r="AP967" s="16">
        <f t="shared" si="311"/>
        <v>0.00737611966552133</v>
      </c>
      <c r="AQ967" s="12">
        <f t="shared" si="312"/>
        <v>492008627.14</v>
      </c>
      <c r="AR967" s="12">
        <f t="shared" si="313"/>
        <v>36211815.2699999</v>
      </c>
      <c r="AS967" s="12">
        <f>AR967-VLOOKUP(A967,[1]选股结果!$A$2:$BJ$3005,48,FALSE)*0.08</f>
        <v>-618549380.1332</v>
      </c>
      <c r="AT967" s="12">
        <f t="shared" si="314"/>
        <v>431744547.79</v>
      </c>
      <c r="AU967" s="12">
        <f t="shared" si="315"/>
        <v>96475894.6199999</v>
      </c>
      <c r="AV967" s="12">
        <f t="shared" si="316"/>
        <v>90586208.8799998</v>
      </c>
      <c r="AW967" s="12">
        <f t="shared" si="317"/>
        <v>95890209.4600005</v>
      </c>
      <c r="AX967" s="12">
        <f t="shared" si="318"/>
        <v>15157453.09</v>
      </c>
      <c r="AY967" s="21">
        <f t="shared" si="319"/>
        <v>4227311942.87</v>
      </c>
    </row>
    <row r="968" spans="1:51">
      <c r="A968" s="5" t="s">
        <v>1983</v>
      </c>
      <c r="B968" s="5" t="s">
        <v>1984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300"/>
        <v>4723072877.26</v>
      </c>
      <c r="AF968" s="9">
        <f t="shared" si="301"/>
        <v>4422815410.19</v>
      </c>
      <c r="AG968" s="9">
        <f t="shared" si="302"/>
        <v>292423675.58</v>
      </c>
      <c r="AH968" s="9">
        <f t="shared" si="303"/>
        <v>267663557.33</v>
      </c>
      <c r="AI968" s="9">
        <f t="shared" si="304"/>
        <v>233579466.91</v>
      </c>
      <c r="AJ968" s="12">
        <f t="shared" si="305"/>
        <v>991548363.71</v>
      </c>
      <c r="AK968" s="16">
        <f t="shared" si="306"/>
        <v>0.209937129804617</v>
      </c>
      <c r="AL968" s="9">
        <f t="shared" si="307"/>
        <v>633404524.04</v>
      </c>
      <c r="AM968" s="16">
        <f t="shared" si="308"/>
        <v>0.00441703598528903</v>
      </c>
      <c r="AN968" s="16">
        <f t="shared" si="309"/>
        <v>0.0607188707230725</v>
      </c>
      <c r="AO968" s="16">
        <f t="shared" si="310"/>
        <v>0.0635723788903694</v>
      </c>
      <c r="AP968" s="16">
        <f t="shared" si="311"/>
        <v>0.0001579041906363</v>
      </c>
      <c r="AQ968" s="12">
        <f t="shared" si="312"/>
        <v>358143839.67</v>
      </c>
      <c r="AR968" s="12">
        <f t="shared" si="313"/>
        <v>241413258.4</v>
      </c>
      <c r="AS968" s="12">
        <f>AR968-VLOOKUP(A968,[1]选股结果!$A$2:$BJ$3005,48,FALSE)*0.08</f>
        <v>-282568453.6296</v>
      </c>
      <c r="AT968" s="12">
        <f t="shared" si="314"/>
        <v>324059749.25</v>
      </c>
      <c r="AU968" s="12">
        <f t="shared" si="315"/>
        <v>275497348.82</v>
      </c>
      <c r="AV968" s="12">
        <f t="shared" si="316"/>
        <v>277376315.24</v>
      </c>
      <c r="AW968" s="12">
        <f t="shared" si="317"/>
        <v>292423675.58</v>
      </c>
      <c r="AX968" s="12">
        <f t="shared" si="318"/>
        <v>3272898.11</v>
      </c>
      <c r="AY968" s="21">
        <f t="shared" si="319"/>
        <v>4340168919.34</v>
      </c>
    </row>
    <row r="969" spans="1:51">
      <c r="A969" s="5" t="s">
        <v>1985</v>
      </c>
      <c r="B969" s="5" t="s">
        <v>1986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300"/>
        <v>4719580700.72</v>
      </c>
      <c r="AF969" s="9">
        <f t="shared" si="301"/>
        <v>4064581033.74</v>
      </c>
      <c r="AG969" s="9">
        <f t="shared" si="302"/>
        <v>909487176.29</v>
      </c>
      <c r="AH969" s="9">
        <f t="shared" si="303"/>
        <v>929979609.01</v>
      </c>
      <c r="AI969" s="9">
        <f t="shared" si="304"/>
        <v>784084953.81</v>
      </c>
      <c r="AJ969" s="12">
        <f t="shared" si="305"/>
        <v>994677397.53</v>
      </c>
      <c r="AK969" s="16">
        <f t="shared" si="306"/>
        <v>0.210755459140312</v>
      </c>
      <c r="AL969" s="9">
        <f t="shared" si="307"/>
        <v>316759746.65</v>
      </c>
      <c r="AM969" s="16">
        <f t="shared" si="308"/>
        <v>0.0088211675273714</v>
      </c>
      <c r="AN969" s="16">
        <f t="shared" si="309"/>
        <v>0.00315137669491084</v>
      </c>
      <c r="AO969" s="16">
        <f t="shared" si="310"/>
        <v>0.0195783905413257</v>
      </c>
      <c r="AP969" s="16">
        <f t="shared" si="311"/>
        <v>0.039907146103311</v>
      </c>
      <c r="AQ969" s="12">
        <f t="shared" si="312"/>
        <v>677917650.88</v>
      </c>
      <c r="AR969" s="12">
        <f t="shared" si="313"/>
        <v>529597444.5</v>
      </c>
      <c r="AS969" s="12">
        <f>AR969-VLOOKUP(A969,[1]选股结果!$A$2:$BJ$3005,48,FALSE)*0.08</f>
        <v>45702296.8608</v>
      </c>
      <c r="AT969" s="12">
        <f t="shared" si="314"/>
        <v>532022995.68</v>
      </c>
      <c r="AU969" s="12">
        <f t="shared" si="315"/>
        <v>675492099.7</v>
      </c>
      <c r="AV969" s="12">
        <f t="shared" si="316"/>
        <v>641929201.45</v>
      </c>
      <c r="AW969" s="12">
        <f t="shared" si="317"/>
        <v>909487176.29</v>
      </c>
      <c r="AX969" s="12">
        <f t="shared" si="318"/>
        <v>246265273.53</v>
      </c>
      <c r="AY969" s="21">
        <f t="shared" si="319"/>
        <v>4062155482.56</v>
      </c>
    </row>
    <row r="970" spans="1:51">
      <c r="A970" s="5" t="s">
        <v>1987</v>
      </c>
      <c r="B970" s="5" t="s">
        <v>1988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300"/>
        <v>4704442330.02</v>
      </c>
      <c r="AF970" s="9">
        <f t="shared" si="301"/>
        <v>4701563887.4</v>
      </c>
      <c r="AG970" s="9">
        <f t="shared" si="302"/>
        <v>182656018.560001</v>
      </c>
      <c r="AH970" s="9">
        <f t="shared" si="303"/>
        <v>113415650.280001</v>
      </c>
      <c r="AI970" s="9">
        <f t="shared" si="304"/>
        <v>-6068778.77999902</v>
      </c>
      <c r="AJ970" s="12">
        <f t="shared" si="305"/>
        <v>955187299.690001</v>
      </c>
      <c r="AK970" s="16">
        <f t="shared" si="306"/>
        <v>0.203039432239345</v>
      </c>
      <c r="AL970" s="9">
        <f t="shared" si="307"/>
        <v>711538084.98</v>
      </c>
      <c r="AM970" s="16">
        <f t="shared" si="308"/>
        <v>0.033973115168216</v>
      </c>
      <c r="AN970" s="16">
        <f t="shared" si="309"/>
        <v>0.0334151579278328</v>
      </c>
      <c r="AO970" s="16">
        <f t="shared" si="310"/>
        <v>0.069141770561064</v>
      </c>
      <c r="AP970" s="16">
        <f t="shared" si="311"/>
        <v>0</v>
      </c>
      <c r="AQ970" s="12">
        <f t="shared" si="312"/>
        <v>243649214.710001</v>
      </c>
      <c r="AR970" s="12">
        <f t="shared" si="313"/>
        <v>-185846354.719999</v>
      </c>
      <c r="AS970" s="12">
        <f>AR970-VLOOKUP(A970,[1]选股结果!$A$2:$BJ$3005,48,FALSE)*0.08</f>
        <v>-566793135.107999</v>
      </c>
      <c r="AT970" s="12">
        <f t="shared" si="314"/>
        <v>124164785.650001</v>
      </c>
      <c r="AU970" s="12">
        <f t="shared" si="315"/>
        <v>-66361925.6599995</v>
      </c>
      <c r="AV970" s="12">
        <f t="shared" si="316"/>
        <v>-54060602.0399995</v>
      </c>
      <c r="AW970" s="12">
        <f t="shared" si="317"/>
        <v>182656018.560001</v>
      </c>
      <c r="AX970" s="12">
        <f t="shared" si="318"/>
        <v>5707656.54999998</v>
      </c>
      <c r="AY970" s="21">
        <f t="shared" si="319"/>
        <v>4391552747.03</v>
      </c>
    </row>
    <row r="971" spans="1:51">
      <c r="A971" s="5" t="s">
        <v>1989</v>
      </c>
      <c r="B971" s="5" t="s">
        <v>1990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20">C971</f>
        <v>4687586673.38</v>
      </c>
      <c r="AF971" s="9">
        <f t="shared" ref="AF971:AF1034" si="321">(G971+O971+P971+Q971+R971)+S971</f>
        <v>4655167656.39</v>
      </c>
      <c r="AG971" s="9">
        <f t="shared" ref="AG971:AG1034" si="322">AE971-AF971+T971+V971+W971-X971-Y971+Z971+AA971</f>
        <v>40336415.1400007</v>
      </c>
      <c r="AH971" s="9">
        <f t="shared" ref="AH971:AH1034" si="323">AG971+AB971-AC971</f>
        <v>45953118.5700007</v>
      </c>
      <c r="AI971" s="9">
        <f t="shared" ref="AI971:AI1034" si="324">AH971-AD971</f>
        <v>22779162.1700007</v>
      </c>
      <c r="AJ971" s="12">
        <f t="shared" si="305"/>
        <v>324856020.690001</v>
      </c>
      <c r="AK971" s="16">
        <f t="shared" si="306"/>
        <v>0.0693013363432408</v>
      </c>
      <c r="AL971" s="9">
        <f t="shared" si="307"/>
        <v>192884461.73</v>
      </c>
      <c r="AM971" s="16">
        <f t="shared" si="308"/>
        <v>0.00337479452269907</v>
      </c>
      <c r="AN971" s="16">
        <f t="shared" si="309"/>
        <v>0.00355976065354926</v>
      </c>
      <c r="AO971" s="16">
        <f t="shared" si="310"/>
        <v>0.0354115770643039</v>
      </c>
      <c r="AP971" s="16">
        <f t="shared" si="311"/>
        <v>0</v>
      </c>
      <c r="AQ971" s="12">
        <f t="shared" si="312"/>
        <v>131971558.960001</v>
      </c>
      <c r="AR971" s="12">
        <f t="shared" si="313"/>
        <v>14861764.0200005</v>
      </c>
      <c r="AS971" s="12">
        <f>AR971-VLOOKUP(A971,[1]选股结果!$A$2:$BJ$3005,48,FALSE)*0.08</f>
        <v>-427487913.292799</v>
      </c>
      <c r="AT971" s="12">
        <f t="shared" si="314"/>
        <v>108797602.560001</v>
      </c>
      <c r="AU971" s="12">
        <f t="shared" si="315"/>
        <v>38035720.4200005</v>
      </c>
      <c r="AV971" s="12">
        <f t="shared" si="316"/>
        <v>24825637.1700005</v>
      </c>
      <c r="AW971" s="12">
        <f t="shared" si="317"/>
        <v>40336415.1400007</v>
      </c>
      <c r="AX971" s="12">
        <f t="shared" si="318"/>
        <v>197524.58</v>
      </c>
      <c r="AY971" s="21">
        <f t="shared" si="319"/>
        <v>4561231817.85</v>
      </c>
    </row>
    <row r="972" spans="1:51">
      <c r="A972" s="5" t="s">
        <v>1991</v>
      </c>
      <c r="B972" s="5" t="s">
        <v>1992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20"/>
        <v>4681281288.03</v>
      </c>
      <c r="AF972" s="9">
        <f t="shared" si="321"/>
        <v>4412662260.98</v>
      </c>
      <c r="AG972" s="9">
        <f t="shared" si="322"/>
        <v>426439425.889999</v>
      </c>
      <c r="AH972" s="9">
        <f t="shared" si="323"/>
        <v>402805129.069999</v>
      </c>
      <c r="AI972" s="9">
        <f t="shared" si="324"/>
        <v>319695648.559999</v>
      </c>
      <c r="AJ972" s="12">
        <f t="shared" si="305"/>
        <v>797541056.04</v>
      </c>
      <c r="AK972" s="16">
        <f t="shared" si="306"/>
        <v>0.170368112268602</v>
      </c>
      <c r="AL972" s="9">
        <f t="shared" si="307"/>
        <v>396804679.08</v>
      </c>
      <c r="AM972" s="16">
        <f t="shared" si="308"/>
        <v>0.00492080716852073</v>
      </c>
      <c r="AN972" s="16">
        <f t="shared" si="309"/>
        <v>0.0205732040192204</v>
      </c>
      <c r="AO972" s="16">
        <f t="shared" si="310"/>
        <v>0.0460398662629176</v>
      </c>
      <c r="AP972" s="16">
        <f t="shared" si="311"/>
        <v>0.00739691703819232</v>
      </c>
      <c r="AQ972" s="12">
        <f t="shared" si="312"/>
        <v>400736376.96</v>
      </c>
      <c r="AR972" s="12">
        <f t="shared" si="313"/>
        <v>158202118.75</v>
      </c>
      <c r="AS972" s="12">
        <f>AR972-VLOOKUP(A972,[1]选股结果!$A$2:$BJ$3005,48,FALSE)*0.08</f>
        <v>-277483204.9948</v>
      </c>
      <c r="AT972" s="12">
        <f t="shared" si="314"/>
        <v>317626896.45</v>
      </c>
      <c r="AU972" s="12">
        <f t="shared" si="315"/>
        <v>241311599.26</v>
      </c>
      <c r="AV972" s="12">
        <f t="shared" si="316"/>
        <v>240579936.4</v>
      </c>
      <c r="AW972" s="12">
        <f t="shared" si="317"/>
        <v>426439425.889999</v>
      </c>
      <c r="AX972" s="12">
        <f t="shared" si="318"/>
        <v>76095793.13</v>
      </c>
      <c r="AY972" s="21">
        <f t="shared" si="319"/>
        <v>4253237483.28</v>
      </c>
    </row>
    <row r="973" spans="1:51">
      <c r="A973" s="5" t="s">
        <v>1993</v>
      </c>
      <c r="B973" s="5" t="s">
        <v>1994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20"/>
        <v>4678649569.79</v>
      </c>
      <c r="AF973" s="9">
        <f t="shared" si="321"/>
        <v>4481016364.31</v>
      </c>
      <c r="AG973" s="9">
        <f t="shared" si="322"/>
        <v>269066807.89</v>
      </c>
      <c r="AH973" s="9">
        <f t="shared" si="323"/>
        <v>277126320.09</v>
      </c>
      <c r="AI973" s="9">
        <f t="shared" si="324"/>
        <v>182153348.62</v>
      </c>
      <c r="AJ973" s="12">
        <f t="shared" si="305"/>
        <v>1455685790.66</v>
      </c>
      <c r="AK973" s="16">
        <f t="shared" si="306"/>
        <v>0.31113375108479</v>
      </c>
      <c r="AL973" s="9">
        <f t="shared" si="307"/>
        <v>1193178374.51</v>
      </c>
      <c r="AM973" s="16">
        <f t="shared" si="308"/>
        <v>0.0219634833421842</v>
      </c>
      <c r="AN973" s="16">
        <f t="shared" si="309"/>
        <v>0.0722088280497494</v>
      </c>
      <c r="AO973" s="16">
        <f t="shared" si="310"/>
        <v>0.16257653649494</v>
      </c>
      <c r="AP973" s="16">
        <f t="shared" si="311"/>
        <v>0</v>
      </c>
      <c r="AQ973" s="12">
        <f t="shared" si="312"/>
        <v>262507416.15</v>
      </c>
      <c r="AR973" s="12">
        <f t="shared" si="313"/>
        <v>110719746.21</v>
      </c>
      <c r="AS973" s="12">
        <f>AR973-VLOOKUP(A973,[1]选股结果!$A$2:$BJ$3005,48,FALSE)*0.08</f>
        <v>-221518435.4164</v>
      </c>
      <c r="AT973" s="12">
        <f t="shared" si="314"/>
        <v>167534444.68</v>
      </c>
      <c r="AU973" s="12">
        <f t="shared" si="315"/>
        <v>205692717.68</v>
      </c>
      <c r="AV973" s="12">
        <f t="shared" si="316"/>
        <v>225523815.23</v>
      </c>
      <c r="AW973" s="12">
        <f t="shared" si="317"/>
        <v>269066807.89</v>
      </c>
      <c r="AX973" s="12">
        <f t="shared" si="318"/>
        <v>64248452.37</v>
      </c>
      <c r="AY973" s="21">
        <f t="shared" si="319"/>
        <v>4424201665.84</v>
      </c>
    </row>
    <row r="974" spans="1:51">
      <c r="A974" s="5" t="s">
        <v>1995</v>
      </c>
      <c r="B974" s="5" t="s">
        <v>1996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20"/>
        <v>4667899681.09</v>
      </c>
      <c r="AF974" s="9">
        <f t="shared" si="321"/>
        <v>4631307633.27</v>
      </c>
      <c r="AG974" s="9">
        <f t="shared" si="322"/>
        <v>16534434.4399997</v>
      </c>
      <c r="AH974" s="9">
        <f t="shared" si="323"/>
        <v>17082167.6099997</v>
      </c>
      <c r="AI974" s="9">
        <f t="shared" si="324"/>
        <v>15651133.6299997</v>
      </c>
      <c r="AJ974" s="12">
        <f t="shared" si="305"/>
        <v>702217135.53</v>
      </c>
      <c r="AK974" s="16">
        <f t="shared" si="306"/>
        <v>0.150435352836466</v>
      </c>
      <c r="AL974" s="9">
        <f t="shared" si="307"/>
        <v>572993552.57</v>
      </c>
      <c r="AM974" s="16">
        <f t="shared" si="308"/>
        <v>0.00675690388501129</v>
      </c>
      <c r="AN974" s="16">
        <f t="shared" si="309"/>
        <v>0.0420495496154635</v>
      </c>
      <c r="AO974" s="16">
        <f t="shared" si="310"/>
        <v>0.0433791821834347</v>
      </c>
      <c r="AP974" s="16">
        <f t="shared" si="311"/>
        <v>0.0308008240370811</v>
      </c>
      <c r="AQ974" s="12">
        <f t="shared" si="312"/>
        <v>129223582.96</v>
      </c>
      <c r="AR974" s="12">
        <f t="shared" si="313"/>
        <v>36255917.3800002</v>
      </c>
      <c r="AS974" s="12">
        <f>AR974-VLOOKUP(A974,[1]选股结果!$A$2:$BJ$3005,48,FALSE)*0.08</f>
        <v>-111003992.8816</v>
      </c>
      <c r="AT974" s="12">
        <f t="shared" si="314"/>
        <v>127792548.98</v>
      </c>
      <c r="AU974" s="12">
        <f t="shared" si="315"/>
        <v>37686951.3600002</v>
      </c>
      <c r="AV974" s="12">
        <f t="shared" si="316"/>
        <v>26337962.9800002</v>
      </c>
      <c r="AW974" s="12">
        <f t="shared" si="317"/>
        <v>16534434.4399997</v>
      </c>
      <c r="AX974" s="12">
        <f t="shared" si="318"/>
        <v>217075.930000001</v>
      </c>
      <c r="AY974" s="21">
        <f t="shared" si="319"/>
        <v>4539771001.67</v>
      </c>
    </row>
    <row r="975" spans="1:51">
      <c r="A975" s="5" t="s">
        <v>1997</v>
      </c>
      <c r="B975" s="5" t="s">
        <v>1998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20"/>
        <v>4666003079.35</v>
      </c>
      <c r="AF975" s="9">
        <f t="shared" si="321"/>
        <v>3609512640.99</v>
      </c>
      <c r="AG975" s="9">
        <f t="shared" si="322"/>
        <v>1288673971.8</v>
      </c>
      <c r="AH975" s="9">
        <f t="shared" si="323"/>
        <v>1288823631.89</v>
      </c>
      <c r="AI975" s="9">
        <f t="shared" si="324"/>
        <v>1140081012.14</v>
      </c>
      <c r="AJ975" s="12">
        <f t="shared" si="305"/>
        <v>1288677215.49</v>
      </c>
      <c r="AK975" s="16">
        <f t="shared" si="306"/>
        <v>0.276184390274667</v>
      </c>
      <c r="AL975" s="9">
        <f t="shared" si="307"/>
        <v>266830580.77</v>
      </c>
      <c r="AM975" s="16">
        <f t="shared" si="308"/>
        <v>0.00307291482799394</v>
      </c>
      <c r="AN975" s="16">
        <f t="shared" si="309"/>
        <v>0.0167468747493595</v>
      </c>
      <c r="AO975" s="16">
        <f t="shared" si="310"/>
        <v>0.0124184587246505</v>
      </c>
      <c r="AP975" s="16">
        <f t="shared" si="311"/>
        <v>0.0249799395816595</v>
      </c>
      <c r="AQ975" s="12">
        <f t="shared" si="312"/>
        <v>1021846634.72</v>
      </c>
      <c r="AR975" s="12">
        <f t="shared" si="313"/>
        <v>907897478.7</v>
      </c>
      <c r="AS975" s="12">
        <f>AR975-VLOOKUP(A975,[1]选股结果!$A$2:$BJ$3005,48,FALSE)*0.08</f>
        <v>408875825.5616</v>
      </c>
      <c r="AT975" s="12">
        <f t="shared" si="314"/>
        <v>873104014.97</v>
      </c>
      <c r="AU975" s="12">
        <f t="shared" si="315"/>
        <v>1056640098.45</v>
      </c>
      <c r="AV975" s="12">
        <f t="shared" si="316"/>
        <v>1020193611.13</v>
      </c>
      <c r="AW975" s="12">
        <f t="shared" si="317"/>
        <v>1288673971.8</v>
      </c>
      <c r="AX975" s="12">
        <f t="shared" si="318"/>
        <v>16274525.79</v>
      </c>
      <c r="AY975" s="21">
        <f t="shared" si="319"/>
        <v>3644306104.72</v>
      </c>
    </row>
    <row r="976" spans="1:51">
      <c r="A976" s="5" t="s">
        <v>1999</v>
      </c>
      <c r="B976" s="5" t="s">
        <v>2000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20"/>
        <v>4663469990.79</v>
      </c>
      <c r="AF976" s="9">
        <f t="shared" si="321"/>
        <v>3991782975.2</v>
      </c>
      <c r="AG976" s="9">
        <f t="shared" si="322"/>
        <v>690680511.12</v>
      </c>
      <c r="AH976" s="9">
        <f t="shared" si="323"/>
        <v>700753487.72</v>
      </c>
      <c r="AI976" s="9">
        <f t="shared" si="324"/>
        <v>539317190.59</v>
      </c>
      <c r="AJ976" s="12">
        <f t="shared" si="305"/>
        <v>1223528427.12</v>
      </c>
      <c r="AK976" s="16">
        <f t="shared" si="306"/>
        <v>0.262364383074487</v>
      </c>
      <c r="AL976" s="9">
        <f t="shared" si="307"/>
        <v>545647440.89</v>
      </c>
      <c r="AM976" s="16">
        <f t="shared" si="308"/>
        <v>0.0111886298621085</v>
      </c>
      <c r="AN976" s="16">
        <f t="shared" si="309"/>
        <v>0.0879532418349532</v>
      </c>
      <c r="AO976" s="16">
        <f t="shared" si="310"/>
        <v>0.0170111683374553</v>
      </c>
      <c r="AP976" s="16">
        <f t="shared" si="311"/>
        <v>0.00301153453924572</v>
      </c>
      <c r="AQ976" s="12">
        <f t="shared" si="312"/>
        <v>677880986.23</v>
      </c>
      <c r="AR976" s="12">
        <f t="shared" si="313"/>
        <v>520323695.06</v>
      </c>
      <c r="AS976" s="12">
        <f>AR976-VLOOKUP(A976,[1]选股结果!$A$2:$BJ$3005,48,FALSE)*0.08</f>
        <v>141561206.8568</v>
      </c>
      <c r="AT976" s="12">
        <f t="shared" si="314"/>
        <v>516444689.1</v>
      </c>
      <c r="AU976" s="12">
        <f t="shared" si="315"/>
        <v>681759992.19</v>
      </c>
      <c r="AV976" s="12">
        <f t="shared" si="316"/>
        <v>664848909.7</v>
      </c>
      <c r="AW976" s="12">
        <f t="shared" si="317"/>
        <v>690680511.12</v>
      </c>
      <c r="AX976" s="12">
        <f t="shared" si="318"/>
        <v>20590166.75</v>
      </c>
      <c r="AY976" s="21">
        <f t="shared" si="319"/>
        <v>3995661981.16</v>
      </c>
    </row>
    <row r="977" spans="1:51">
      <c r="A977" s="5" t="s">
        <v>2001</v>
      </c>
      <c r="B977" s="5" t="s">
        <v>2002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20"/>
        <v>4657764000.01</v>
      </c>
      <c r="AF977" s="9">
        <f t="shared" si="321"/>
        <v>4368309377.23</v>
      </c>
      <c r="AG977" s="9">
        <f t="shared" si="322"/>
        <v>236174995.040001</v>
      </c>
      <c r="AH977" s="9">
        <f t="shared" si="323"/>
        <v>233788066.650001</v>
      </c>
      <c r="AI977" s="9">
        <f t="shared" si="324"/>
        <v>241436055.770001</v>
      </c>
      <c r="AJ977" s="12">
        <f t="shared" si="305"/>
        <v>1127334667.65</v>
      </c>
      <c r="AK977" s="16">
        <f t="shared" si="306"/>
        <v>0.242033445156856</v>
      </c>
      <c r="AL977" s="9">
        <f t="shared" si="307"/>
        <v>892658963.87</v>
      </c>
      <c r="AM977" s="16">
        <f t="shared" si="308"/>
        <v>0.00425371934042976</v>
      </c>
      <c r="AN977" s="16">
        <f t="shared" si="309"/>
        <v>0.0428041453859775</v>
      </c>
      <c r="AO977" s="16">
        <f t="shared" si="310"/>
        <v>0.0679726440389252</v>
      </c>
      <c r="AP977" s="16">
        <f t="shared" si="311"/>
        <v>0.0636675436624447</v>
      </c>
      <c r="AQ977" s="12">
        <f t="shared" si="312"/>
        <v>234675703.78</v>
      </c>
      <c r="AR977" s="12">
        <f t="shared" si="313"/>
        <v>236777003.5</v>
      </c>
      <c r="AS977" s="12">
        <f>AR977-VLOOKUP(A977,[1]选股结果!$A$2:$BJ$3005,48,FALSE)*0.08</f>
        <v>5414385.6232</v>
      </c>
      <c r="AT977" s="12">
        <f t="shared" si="314"/>
        <v>242323692.9</v>
      </c>
      <c r="AU977" s="12">
        <f t="shared" si="315"/>
        <v>229129014.38</v>
      </c>
      <c r="AV977" s="12">
        <f t="shared" si="316"/>
        <v>222182596.95</v>
      </c>
      <c r="AW977" s="12">
        <f t="shared" si="317"/>
        <v>236174995.040001</v>
      </c>
      <c r="AX977" s="12">
        <f t="shared" si="318"/>
        <v>16589599.08</v>
      </c>
      <c r="AY977" s="21">
        <f t="shared" si="319"/>
        <v>4362762687.83</v>
      </c>
    </row>
    <row r="978" spans="1:51">
      <c r="A978" s="5" t="s">
        <v>2003</v>
      </c>
      <c r="B978" s="5" t="s">
        <v>2004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20"/>
        <v>4655990413.1</v>
      </c>
      <c r="AF978" s="9">
        <f t="shared" si="321"/>
        <v>3894225220.2</v>
      </c>
      <c r="AG978" s="9">
        <f t="shared" si="322"/>
        <v>801813805</v>
      </c>
      <c r="AH978" s="9">
        <f t="shared" si="323"/>
        <v>800231587.14</v>
      </c>
      <c r="AI978" s="9">
        <f t="shared" si="324"/>
        <v>627686971.65</v>
      </c>
      <c r="AJ978" s="12">
        <f t="shared" si="305"/>
        <v>1307640332.41</v>
      </c>
      <c r="AK978" s="16">
        <f t="shared" si="306"/>
        <v>0.28085116514219</v>
      </c>
      <c r="AL978" s="9">
        <f t="shared" si="307"/>
        <v>249429003.93</v>
      </c>
      <c r="AM978" s="16">
        <f t="shared" si="308"/>
        <v>0.00461593646531815</v>
      </c>
      <c r="AN978" s="16">
        <f t="shared" si="309"/>
        <v>0</v>
      </c>
      <c r="AO978" s="16">
        <f t="shared" si="310"/>
        <v>0.0486598608112585</v>
      </c>
      <c r="AP978" s="16">
        <f t="shared" si="311"/>
        <v>0</v>
      </c>
      <c r="AQ978" s="12">
        <f t="shared" si="312"/>
        <v>1058211328.48</v>
      </c>
      <c r="AR978" s="12">
        <f t="shared" si="313"/>
        <v>587843174.85</v>
      </c>
      <c r="AS978" s="12">
        <f>AR978-VLOOKUP(A978,[1]选股结果!$A$2:$BJ$3005,48,FALSE)*0.08</f>
        <v>-446249769.7444</v>
      </c>
      <c r="AT978" s="12">
        <f t="shared" si="314"/>
        <v>885666712.99</v>
      </c>
      <c r="AU978" s="12">
        <f t="shared" si="315"/>
        <v>760387790.34</v>
      </c>
      <c r="AV978" s="12">
        <f t="shared" si="316"/>
        <v>752353535.61</v>
      </c>
      <c r="AW978" s="12">
        <f t="shared" si="317"/>
        <v>801813805</v>
      </c>
      <c r="AX978" s="12">
        <f t="shared" si="318"/>
        <v>5569095.75</v>
      </c>
      <c r="AY978" s="21">
        <f t="shared" si="319"/>
        <v>3596401682.06</v>
      </c>
    </row>
    <row r="979" spans="1:51">
      <c r="A979" s="5" t="s">
        <v>2005</v>
      </c>
      <c r="B979" s="5" t="s">
        <v>2006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20"/>
        <v>4643690612.47</v>
      </c>
      <c r="AF979" s="9">
        <f t="shared" si="321"/>
        <v>4243989240.37</v>
      </c>
      <c r="AG979" s="9">
        <f t="shared" si="322"/>
        <v>374958679.23</v>
      </c>
      <c r="AH979" s="9">
        <f t="shared" si="323"/>
        <v>374915064.02</v>
      </c>
      <c r="AI979" s="9">
        <f t="shared" si="324"/>
        <v>344361748.08</v>
      </c>
      <c r="AJ979" s="12">
        <f t="shared" si="305"/>
        <v>817524744.41</v>
      </c>
      <c r="AK979" s="16">
        <f t="shared" si="306"/>
        <v>0.176050648640254</v>
      </c>
      <c r="AL979" s="9">
        <f t="shared" si="307"/>
        <v>349010755.42</v>
      </c>
      <c r="AM979" s="16">
        <f t="shared" si="308"/>
        <v>0.00216448040552248</v>
      </c>
      <c r="AN979" s="16">
        <f t="shared" si="309"/>
        <v>0.00588538500101821</v>
      </c>
      <c r="AO979" s="16">
        <f t="shared" si="310"/>
        <v>0.01471352791388</v>
      </c>
      <c r="AP979" s="16">
        <f t="shared" si="311"/>
        <v>0.0497226291734335</v>
      </c>
      <c r="AQ979" s="12">
        <f t="shared" si="312"/>
        <v>468513988.99</v>
      </c>
      <c r="AR979" s="12">
        <f t="shared" si="313"/>
        <v>356739962.93</v>
      </c>
      <c r="AS979" s="12">
        <f>AR979-VLOOKUP(A979,[1]选股结果!$A$2:$BJ$3005,48,FALSE)*0.08</f>
        <v>116646599.9308</v>
      </c>
      <c r="AT979" s="12">
        <f t="shared" si="314"/>
        <v>437960673.05</v>
      </c>
      <c r="AU979" s="12">
        <f t="shared" si="315"/>
        <v>387293278.87</v>
      </c>
      <c r="AV979" s="12">
        <f t="shared" si="316"/>
        <v>382785151.43</v>
      </c>
      <c r="AW979" s="12">
        <f t="shared" si="317"/>
        <v>374958679.23</v>
      </c>
      <c r="AX979" s="12">
        <f t="shared" si="318"/>
        <v>-3611676.83</v>
      </c>
      <c r="AY979" s="21">
        <f t="shared" si="319"/>
        <v>4162768530.25</v>
      </c>
    </row>
    <row r="980" spans="1:51">
      <c r="A980" s="5" t="s">
        <v>2007</v>
      </c>
      <c r="B980" s="5" t="s">
        <v>2008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20"/>
        <v>4634641673.86</v>
      </c>
      <c r="AF980" s="9">
        <f t="shared" si="321"/>
        <v>4252458370.85</v>
      </c>
      <c r="AG980" s="9">
        <f t="shared" si="322"/>
        <v>348236131.73</v>
      </c>
      <c r="AH980" s="9">
        <f t="shared" si="323"/>
        <v>348402020.3</v>
      </c>
      <c r="AI980" s="9">
        <f t="shared" si="324"/>
        <v>307815255.52</v>
      </c>
      <c r="AJ980" s="12">
        <f t="shared" si="305"/>
        <v>1086244742.39</v>
      </c>
      <c r="AK980" s="16">
        <f t="shared" si="306"/>
        <v>0.234375129476906</v>
      </c>
      <c r="AL980" s="9">
        <f t="shared" si="307"/>
        <v>696626953.72</v>
      </c>
      <c r="AM980" s="16">
        <f t="shared" si="308"/>
        <v>0.00701384283780596</v>
      </c>
      <c r="AN980" s="16">
        <f t="shared" si="309"/>
        <v>0.039833712069102</v>
      </c>
      <c r="AO980" s="16">
        <f t="shared" si="310"/>
        <v>0.0481761171547142</v>
      </c>
      <c r="AP980" s="16">
        <f t="shared" si="311"/>
        <v>0.0546238575698026</v>
      </c>
      <c r="AQ980" s="12">
        <f t="shared" si="312"/>
        <v>389617788.67</v>
      </c>
      <c r="AR980" s="12">
        <f t="shared" si="313"/>
        <v>338532261.73</v>
      </c>
      <c r="AS980" s="12">
        <f>AR980-VLOOKUP(A980,[1]选股结果!$A$2:$BJ$3005,48,FALSE)*0.08</f>
        <v>86574667.122</v>
      </c>
      <c r="AT980" s="12">
        <f t="shared" si="314"/>
        <v>349031023.89</v>
      </c>
      <c r="AU980" s="12">
        <f t="shared" si="315"/>
        <v>379119026.51</v>
      </c>
      <c r="AV980" s="12">
        <f t="shared" si="316"/>
        <v>331314732.36</v>
      </c>
      <c r="AW980" s="12">
        <f t="shared" si="317"/>
        <v>348236131.73</v>
      </c>
      <c r="AX980" s="12">
        <f t="shared" si="318"/>
        <v>6192104.44</v>
      </c>
      <c r="AY980" s="21">
        <f t="shared" si="319"/>
        <v>4241959608.69</v>
      </c>
    </row>
    <row r="981" spans="1:51">
      <c r="A981" s="5" t="s">
        <v>2009</v>
      </c>
      <c r="B981" s="5" t="s">
        <v>2010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20"/>
        <v>4631282401.56</v>
      </c>
      <c r="AF981" s="9">
        <f t="shared" si="321"/>
        <v>4100533785.75</v>
      </c>
      <c r="AG981" s="9">
        <f t="shared" si="322"/>
        <v>537859552.930001</v>
      </c>
      <c r="AH981" s="9">
        <f t="shared" si="323"/>
        <v>531500136.190001</v>
      </c>
      <c r="AI981" s="9">
        <f t="shared" si="324"/>
        <v>434896442.640001</v>
      </c>
      <c r="AJ981" s="12">
        <f t="shared" si="305"/>
        <v>1456589392.77</v>
      </c>
      <c r="AK981" s="16">
        <f t="shared" si="306"/>
        <v>0.314511028798279</v>
      </c>
      <c r="AL981" s="9">
        <f t="shared" si="307"/>
        <v>704204301.49</v>
      </c>
      <c r="AM981" s="16">
        <f t="shared" si="308"/>
        <v>0.00203540526848995</v>
      </c>
      <c r="AN981" s="16">
        <f t="shared" si="309"/>
        <v>0.0634960332652024</v>
      </c>
      <c r="AO981" s="16">
        <f t="shared" si="310"/>
        <v>0.0609954174884363</v>
      </c>
      <c r="AP981" s="16">
        <f t="shared" si="311"/>
        <v>0.0235225850043834</v>
      </c>
      <c r="AQ981" s="12">
        <f t="shared" si="312"/>
        <v>752385091.28</v>
      </c>
      <c r="AR981" s="12">
        <f t="shared" si="313"/>
        <v>424861956.36</v>
      </c>
      <c r="AS981" s="12">
        <f>AR981-VLOOKUP(A981,[1]选股结果!$A$2:$BJ$3005,48,FALSE)*0.08</f>
        <v>-511690758.7112</v>
      </c>
      <c r="AT981" s="12">
        <f t="shared" si="314"/>
        <v>655781397.73</v>
      </c>
      <c r="AU981" s="12">
        <f t="shared" si="315"/>
        <v>521465649.91</v>
      </c>
      <c r="AV981" s="12">
        <f t="shared" si="316"/>
        <v>597215328.380001</v>
      </c>
      <c r="AW981" s="12">
        <f t="shared" si="317"/>
        <v>537859552.930001</v>
      </c>
      <c r="AX981" s="12">
        <f t="shared" si="318"/>
        <v>45365353.98</v>
      </c>
      <c r="AY981" s="21">
        <f t="shared" si="319"/>
        <v>3869614344.38</v>
      </c>
    </row>
    <row r="982" spans="1:51">
      <c r="A982" s="5" t="s">
        <v>2011</v>
      </c>
      <c r="B982" s="5" t="s">
        <v>2012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20"/>
        <v>4620666505.05</v>
      </c>
      <c r="AF982" s="9">
        <f t="shared" si="321"/>
        <v>4039994729.28</v>
      </c>
      <c r="AG982" s="9">
        <f t="shared" si="322"/>
        <v>303605929.81</v>
      </c>
      <c r="AH982" s="9">
        <f t="shared" si="323"/>
        <v>299959184.76</v>
      </c>
      <c r="AI982" s="9">
        <f t="shared" si="324"/>
        <v>211535782.9</v>
      </c>
      <c r="AJ982" s="12">
        <f t="shared" si="305"/>
        <v>3037692861.19</v>
      </c>
      <c r="AK982" s="16">
        <f t="shared" si="306"/>
        <v>0.657414435313619</v>
      </c>
      <c r="AL982" s="9">
        <f t="shared" si="307"/>
        <v>2417266184.8</v>
      </c>
      <c r="AM982" s="16">
        <f t="shared" si="308"/>
        <v>0.0124838761522729</v>
      </c>
      <c r="AN982" s="16">
        <f t="shared" si="309"/>
        <v>0.4042442895432</v>
      </c>
      <c r="AO982" s="16">
        <f t="shared" si="310"/>
        <v>0.0754838761288672</v>
      </c>
      <c r="AP982" s="16">
        <f t="shared" si="311"/>
        <v>0.0293766130755483</v>
      </c>
      <c r="AQ982" s="12">
        <f t="shared" si="312"/>
        <v>620426676.39</v>
      </c>
      <c r="AR982" s="12">
        <f t="shared" si="313"/>
        <v>485069416.22</v>
      </c>
      <c r="AS982" s="12">
        <f>AR982-VLOOKUP(A982,[1]选股结果!$A$2:$BJ$3005,48,FALSE)*0.08</f>
        <v>64328620.9288</v>
      </c>
      <c r="AT982" s="12">
        <f t="shared" si="314"/>
        <v>532003274.53</v>
      </c>
      <c r="AU982" s="12">
        <f t="shared" si="315"/>
        <v>573492818.08</v>
      </c>
      <c r="AV982" s="12">
        <f t="shared" si="316"/>
        <v>562409110.550001</v>
      </c>
      <c r="AW982" s="12">
        <f t="shared" si="317"/>
        <v>303605929.81</v>
      </c>
      <c r="AX982" s="12">
        <f t="shared" si="318"/>
        <v>-260635403.85</v>
      </c>
      <c r="AY982" s="21">
        <f t="shared" si="319"/>
        <v>3993060870.97</v>
      </c>
    </row>
    <row r="983" spans="1:51">
      <c r="A983" s="5" t="s">
        <v>2013</v>
      </c>
      <c r="B983" s="5" t="s">
        <v>2014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20"/>
        <v>4615516350.99</v>
      </c>
      <c r="AF983" s="9">
        <f t="shared" si="321"/>
        <v>3995749272.7</v>
      </c>
      <c r="AG983" s="9">
        <f t="shared" si="322"/>
        <v>544056276.62</v>
      </c>
      <c r="AH983" s="9">
        <f t="shared" si="323"/>
        <v>551141039.08</v>
      </c>
      <c r="AI983" s="9">
        <f t="shared" si="324"/>
        <v>481919351.07</v>
      </c>
      <c r="AJ983" s="12">
        <f t="shared" si="305"/>
        <v>970279104.92</v>
      </c>
      <c r="AK983" s="16">
        <f t="shared" si="306"/>
        <v>0.210221139117378</v>
      </c>
      <c r="AL983" s="9">
        <f t="shared" si="307"/>
        <v>307028417.62</v>
      </c>
      <c r="AM983" s="16">
        <f t="shared" si="308"/>
        <v>0.00614182164123838</v>
      </c>
      <c r="AN983" s="16">
        <f t="shared" si="309"/>
        <v>0.00768199489367963</v>
      </c>
      <c r="AO983" s="16">
        <f t="shared" si="310"/>
        <v>0.027256656500202</v>
      </c>
      <c r="AP983" s="16">
        <f t="shared" si="311"/>
        <v>0.0214909581327177</v>
      </c>
      <c r="AQ983" s="12">
        <f t="shared" si="312"/>
        <v>663250687.3</v>
      </c>
      <c r="AR983" s="12">
        <f t="shared" si="313"/>
        <v>532316436.32</v>
      </c>
      <c r="AS983" s="12">
        <f>AR983-VLOOKUP(A983,[1]选股结果!$A$2:$BJ$3005,48,FALSE)*0.08</f>
        <v>56398876.8448</v>
      </c>
      <c r="AT983" s="12">
        <f t="shared" si="314"/>
        <v>594028999.29</v>
      </c>
      <c r="AU983" s="12">
        <f t="shared" si="315"/>
        <v>601538124.33</v>
      </c>
      <c r="AV983" s="12">
        <f t="shared" si="316"/>
        <v>529496079.43</v>
      </c>
      <c r="AW983" s="12">
        <f t="shared" si="317"/>
        <v>544056276.62</v>
      </c>
      <c r="AX983" s="12">
        <f t="shared" si="318"/>
        <v>0</v>
      </c>
      <c r="AY983" s="21">
        <f t="shared" si="319"/>
        <v>3934036709.73</v>
      </c>
    </row>
    <row r="984" spans="1:51">
      <c r="A984" s="5" t="s">
        <v>2015</v>
      </c>
      <c r="B984" s="5" t="s">
        <v>2016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20"/>
        <v>4607921972.42</v>
      </c>
      <c r="AF984" s="9">
        <f t="shared" si="321"/>
        <v>32601557.44</v>
      </c>
      <c r="AG984" s="9">
        <f t="shared" si="322"/>
        <v>6099853689.22</v>
      </c>
      <c r="AH984" s="9">
        <f t="shared" si="323"/>
        <v>6097266771.24</v>
      </c>
      <c r="AI984" s="9">
        <f t="shared" si="324"/>
        <v>5808209203.2</v>
      </c>
      <c r="AJ984" s="12">
        <f t="shared" si="305"/>
        <v>4607921972.42</v>
      </c>
      <c r="AK984" s="16">
        <f t="shared" si="306"/>
        <v>1</v>
      </c>
      <c r="AL984" s="9">
        <f t="shared" si="307"/>
        <v>35188475.42</v>
      </c>
      <c r="AM984" s="16">
        <f t="shared" si="308"/>
        <v>0.00707511056722131</v>
      </c>
      <c r="AN984" s="16">
        <f t="shared" si="309"/>
        <v>0</v>
      </c>
      <c r="AO984" s="16">
        <f t="shared" si="310"/>
        <v>0</v>
      </c>
      <c r="AP984" s="16">
        <f t="shared" si="311"/>
        <v>0</v>
      </c>
      <c r="AQ984" s="12">
        <f t="shared" si="312"/>
        <v>4572733497</v>
      </c>
      <c r="AR984" s="12">
        <f t="shared" si="313"/>
        <v>4283675928.96</v>
      </c>
      <c r="AS984" s="12">
        <f>AR984-VLOOKUP(A984,[1]选股结果!$A$2:$BJ$3005,48,FALSE)*0.08</f>
        <v>2378335848.772</v>
      </c>
      <c r="AT984" s="12">
        <f t="shared" si="314"/>
        <v>4283675928.96</v>
      </c>
      <c r="AU984" s="12">
        <f t="shared" si="315"/>
        <v>4572733497</v>
      </c>
      <c r="AV984" s="12">
        <f t="shared" si="316"/>
        <v>4623365006.77</v>
      </c>
      <c r="AW984" s="12">
        <f t="shared" si="317"/>
        <v>6099853689.22</v>
      </c>
      <c r="AX984" s="12">
        <f t="shared" si="318"/>
        <v>811625791.58</v>
      </c>
      <c r="AY984" s="21">
        <f t="shared" si="319"/>
        <v>32601557.44</v>
      </c>
    </row>
    <row r="985" spans="1:51">
      <c r="A985" s="5" t="s">
        <v>2017</v>
      </c>
      <c r="B985" s="5" t="s">
        <v>2018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20"/>
        <v>4603844794.88</v>
      </c>
      <c r="AF985" s="9">
        <f t="shared" si="321"/>
        <v>4198134830.99</v>
      </c>
      <c r="AG985" s="9">
        <f t="shared" si="322"/>
        <v>340315848.15</v>
      </c>
      <c r="AH985" s="9">
        <f t="shared" si="323"/>
        <v>336631600.25</v>
      </c>
      <c r="AI985" s="9">
        <f t="shared" si="324"/>
        <v>308215990.03</v>
      </c>
      <c r="AJ985" s="12">
        <f t="shared" si="305"/>
        <v>1303900779.68</v>
      </c>
      <c r="AK985" s="16">
        <f t="shared" si="306"/>
        <v>0.283219968911655</v>
      </c>
      <c r="AL985" s="9">
        <f t="shared" si="307"/>
        <v>830191256.5</v>
      </c>
      <c r="AM985" s="16">
        <f t="shared" si="308"/>
        <v>0.00682879151246875</v>
      </c>
      <c r="AN985" s="16">
        <f t="shared" si="309"/>
        <v>0.100668528091004</v>
      </c>
      <c r="AO985" s="16">
        <f t="shared" si="310"/>
        <v>0.0297626461131758</v>
      </c>
      <c r="AP985" s="16">
        <f t="shared" si="311"/>
        <v>0.0397850268201264</v>
      </c>
      <c r="AQ985" s="12">
        <f t="shared" si="312"/>
        <v>473709523.18</v>
      </c>
      <c r="AR985" s="12">
        <f t="shared" si="313"/>
        <v>362190764.52</v>
      </c>
      <c r="AS985" s="12">
        <f>AR985-VLOOKUP(A985,[1]选股结果!$A$2:$BJ$3005,48,FALSE)*0.08</f>
        <v>-3957590.21440005</v>
      </c>
      <c r="AT985" s="12">
        <f t="shared" si="314"/>
        <v>445293912.96</v>
      </c>
      <c r="AU985" s="12">
        <f t="shared" si="315"/>
        <v>390606374.74</v>
      </c>
      <c r="AV985" s="12">
        <f t="shared" si="316"/>
        <v>345821445.53</v>
      </c>
      <c r="AW985" s="12">
        <f t="shared" si="317"/>
        <v>340315848.15</v>
      </c>
      <c r="AX985" s="12">
        <f t="shared" si="318"/>
        <v>-12956135.84</v>
      </c>
      <c r="AY985" s="21">
        <f t="shared" si="319"/>
        <v>4115031682.55</v>
      </c>
    </row>
    <row r="986" spans="1:51">
      <c r="A986" s="5" t="s">
        <v>2019</v>
      </c>
      <c r="B986" s="5" t="s">
        <v>2020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20"/>
        <v>4597707821.05</v>
      </c>
      <c r="AF986" s="9">
        <f t="shared" si="321"/>
        <v>4268571031.99</v>
      </c>
      <c r="AG986" s="9">
        <f t="shared" si="322"/>
        <v>719817955.6</v>
      </c>
      <c r="AH986" s="9">
        <f t="shared" si="323"/>
        <v>706423122.58</v>
      </c>
      <c r="AI986" s="9">
        <f t="shared" si="324"/>
        <v>531305340.25</v>
      </c>
      <c r="AJ986" s="12">
        <f t="shared" si="305"/>
        <v>2817027379.73</v>
      </c>
      <c r="AK986" s="16">
        <f t="shared" si="306"/>
        <v>0.612702566011831</v>
      </c>
      <c r="AL986" s="9">
        <f t="shared" si="307"/>
        <v>2369660672.96</v>
      </c>
      <c r="AM986" s="16">
        <f t="shared" si="308"/>
        <v>0.0120470903341027</v>
      </c>
      <c r="AN986" s="16">
        <f t="shared" si="309"/>
        <v>0.191212869792415</v>
      </c>
      <c r="AO986" s="16">
        <f t="shared" si="310"/>
        <v>0.18541877186213</v>
      </c>
      <c r="AP986" s="16">
        <f t="shared" si="311"/>
        <v>0.123976164400944</v>
      </c>
      <c r="AQ986" s="12">
        <f t="shared" si="312"/>
        <v>447366706.77</v>
      </c>
      <c r="AR986" s="12">
        <f t="shared" si="313"/>
        <v>141395760.4</v>
      </c>
      <c r="AS986" s="12">
        <f>AR986-VLOOKUP(A986,[1]选股结果!$A$2:$BJ$3005,48,FALSE)*0.08</f>
        <v>-402443286.7504</v>
      </c>
      <c r="AT986" s="12">
        <f t="shared" si="314"/>
        <v>272248924.44</v>
      </c>
      <c r="AU986" s="12">
        <f t="shared" si="315"/>
        <v>316513542.73</v>
      </c>
      <c r="AV986" s="12">
        <f t="shared" si="316"/>
        <v>340315420.290001</v>
      </c>
      <c r="AW986" s="12">
        <f t="shared" si="317"/>
        <v>719817955.6</v>
      </c>
      <c r="AX986" s="12">
        <f t="shared" si="318"/>
        <v>412838881.26</v>
      </c>
      <c r="AY986" s="21">
        <f t="shared" si="319"/>
        <v>4137717867.95</v>
      </c>
    </row>
    <row r="987" spans="1:51">
      <c r="A987" s="5" t="s">
        <v>2021</v>
      </c>
      <c r="B987" s="5" t="s">
        <v>2022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20"/>
        <v>4591424168.79</v>
      </c>
      <c r="AF987" s="9">
        <f t="shared" si="321"/>
        <v>4464967908.32</v>
      </c>
      <c r="AG987" s="9">
        <f t="shared" si="322"/>
        <v>125279126.22</v>
      </c>
      <c r="AH987" s="9">
        <f t="shared" si="323"/>
        <v>125424181.95</v>
      </c>
      <c r="AI987" s="9">
        <f t="shared" si="324"/>
        <v>103615055.18</v>
      </c>
      <c r="AJ987" s="12">
        <f t="shared" si="305"/>
        <v>862771173.33</v>
      </c>
      <c r="AK987" s="16">
        <f t="shared" si="306"/>
        <v>0.187909272071757</v>
      </c>
      <c r="AL987" s="9">
        <f t="shared" si="307"/>
        <v>377962007.43</v>
      </c>
      <c r="AM987" s="16">
        <f t="shared" si="308"/>
        <v>0.0105168593501405</v>
      </c>
      <c r="AN987" s="16">
        <f t="shared" si="309"/>
        <v>0.0202022681373054</v>
      </c>
      <c r="AO987" s="16">
        <f t="shared" si="310"/>
        <v>0.0516351077627573</v>
      </c>
      <c r="AP987" s="16">
        <f t="shared" si="311"/>
        <v>0</v>
      </c>
      <c r="AQ987" s="12">
        <f t="shared" si="312"/>
        <v>484809165.9</v>
      </c>
      <c r="AR987" s="12">
        <f t="shared" si="313"/>
        <v>104808352.4</v>
      </c>
      <c r="AS987" s="12">
        <f>AR987-VLOOKUP(A987,[1]选股结果!$A$2:$BJ$3005,48,FALSE)*0.08</f>
        <v>-378050439.6192</v>
      </c>
      <c r="AT987" s="12">
        <f t="shared" si="314"/>
        <v>463000039.13</v>
      </c>
      <c r="AU987" s="12">
        <f t="shared" si="315"/>
        <v>126617479.17</v>
      </c>
      <c r="AV987" s="12">
        <f t="shared" si="316"/>
        <v>117626579.92</v>
      </c>
      <c r="AW987" s="12">
        <f t="shared" si="317"/>
        <v>125279126.22</v>
      </c>
      <c r="AX987" s="12">
        <f t="shared" si="318"/>
        <v>5644.14</v>
      </c>
      <c r="AY987" s="21">
        <f t="shared" si="319"/>
        <v>4106776221.59</v>
      </c>
    </row>
    <row r="988" spans="1:51">
      <c r="A988" s="5" t="s">
        <v>2023</v>
      </c>
      <c r="B988" s="5" t="s">
        <v>2024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20"/>
        <v>4581286783.55</v>
      </c>
      <c r="AF988" s="9">
        <f t="shared" si="321"/>
        <v>3654457954.87</v>
      </c>
      <c r="AG988" s="9">
        <f t="shared" si="322"/>
        <v>768726863.48</v>
      </c>
      <c r="AH988" s="9">
        <f t="shared" si="323"/>
        <v>766850100.36</v>
      </c>
      <c r="AI988" s="9">
        <f t="shared" si="324"/>
        <v>512630634.14</v>
      </c>
      <c r="AJ988" s="12">
        <f t="shared" si="305"/>
        <v>1910969117.52</v>
      </c>
      <c r="AK988" s="16">
        <f t="shared" si="306"/>
        <v>0.417124971172227</v>
      </c>
      <c r="AL988" s="9">
        <f t="shared" si="307"/>
        <v>981337375.9</v>
      </c>
      <c r="AM988" s="16">
        <f t="shared" si="308"/>
        <v>0.130198580436345</v>
      </c>
      <c r="AN988" s="16">
        <f t="shared" si="309"/>
        <v>0.0233048043779674</v>
      </c>
      <c r="AO988" s="16">
        <f t="shared" si="310"/>
        <v>0.0540482937455683</v>
      </c>
      <c r="AP988" s="16">
        <f t="shared" si="311"/>
        <v>0.00632451095706084</v>
      </c>
      <c r="AQ988" s="12">
        <f t="shared" si="312"/>
        <v>929631741.62</v>
      </c>
      <c r="AR988" s="12">
        <f t="shared" si="313"/>
        <v>671100146.91</v>
      </c>
      <c r="AS988" s="12">
        <f>AR988-VLOOKUP(A988,[1]选股结果!$A$2:$BJ$3005,48,FALSE)*0.08</f>
        <v>-134172100.4796</v>
      </c>
      <c r="AT988" s="12">
        <f t="shared" si="314"/>
        <v>675412275.4</v>
      </c>
      <c r="AU988" s="12">
        <f t="shared" si="315"/>
        <v>925319613.13</v>
      </c>
      <c r="AV988" s="12">
        <f t="shared" si="316"/>
        <v>712318870.83</v>
      </c>
      <c r="AW988" s="12">
        <f t="shared" si="317"/>
        <v>768726863.48</v>
      </c>
      <c r="AX988" s="12">
        <f t="shared" si="318"/>
        <v>24511363.11</v>
      </c>
      <c r="AY988" s="21">
        <f t="shared" si="319"/>
        <v>3650145826.38</v>
      </c>
    </row>
    <row r="989" spans="1:51">
      <c r="A989" s="5" t="s">
        <v>2025</v>
      </c>
      <c r="B989" s="5" t="s">
        <v>2026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20"/>
        <v>4580787152.77</v>
      </c>
      <c r="AF989" s="9">
        <f t="shared" si="321"/>
        <v>4224750437.35</v>
      </c>
      <c r="AG989" s="9">
        <f t="shared" si="322"/>
        <v>303847379.050001</v>
      </c>
      <c r="AH989" s="9">
        <f t="shared" si="323"/>
        <v>301034393.070001</v>
      </c>
      <c r="AI989" s="9">
        <f t="shared" si="324"/>
        <v>249394107.200001</v>
      </c>
      <c r="AJ989" s="12">
        <f t="shared" si="305"/>
        <v>867673563.210001</v>
      </c>
      <c r="AK989" s="16">
        <f t="shared" si="306"/>
        <v>0.189415821838681</v>
      </c>
      <c r="AL989" s="9">
        <f t="shared" si="307"/>
        <v>529081794.6</v>
      </c>
      <c r="AM989" s="16">
        <f t="shared" si="308"/>
        <v>0.00226736346911893</v>
      </c>
      <c r="AN989" s="16">
        <f t="shared" si="309"/>
        <v>0.0319816429085579</v>
      </c>
      <c r="AO989" s="16">
        <f t="shared" si="310"/>
        <v>0.0345518396711123</v>
      </c>
      <c r="AP989" s="16">
        <f t="shared" si="311"/>
        <v>0.0423998882992309</v>
      </c>
      <c r="AQ989" s="12">
        <f t="shared" si="312"/>
        <v>338591768.610001</v>
      </c>
      <c r="AR989" s="12">
        <f t="shared" si="313"/>
        <v>284701530.230001</v>
      </c>
      <c r="AS989" s="12">
        <f>AR989-VLOOKUP(A989,[1]选股结果!$A$2:$BJ$3005,48,FALSE)*0.08</f>
        <v>2003482.485201</v>
      </c>
      <c r="AT989" s="12">
        <f t="shared" si="314"/>
        <v>286951482.740001</v>
      </c>
      <c r="AU989" s="12">
        <f t="shared" si="315"/>
        <v>336341816.100001</v>
      </c>
      <c r="AV989" s="12">
        <f t="shared" si="316"/>
        <v>262338843.91</v>
      </c>
      <c r="AW989" s="12">
        <f t="shared" si="317"/>
        <v>303847379.050001</v>
      </c>
      <c r="AX989" s="12">
        <f t="shared" si="318"/>
        <v>3623809.22</v>
      </c>
      <c r="AY989" s="21">
        <f t="shared" si="319"/>
        <v>4222500484.84</v>
      </c>
    </row>
    <row r="990" spans="1:51">
      <c r="A990" s="5" t="s">
        <v>2027</v>
      </c>
      <c r="B990" s="5" t="s">
        <v>2028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20"/>
        <v>4580531012.69</v>
      </c>
      <c r="AF990" s="9">
        <f t="shared" si="321"/>
        <v>3874204681.95</v>
      </c>
      <c r="AG990" s="9">
        <f t="shared" si="322"/>
        <v>706256666.25</v>
      </c>
      <c r="AH990" s="9">
        <f t="shared" si="323"/>
        <v>674609118.71</v>
      </c>
      <c r="AI990" s="9">
        <f t="shared" si="324"/>
        <v>568237330.92</v>
      </c>
      <c r="AJ990" s="12">
        <f t="shared" ref="AJ990:AJ1053" si="325">C990-G990</f>
        <v>1281849008.82</v>
      </c>
      <c r="AK990" s="16">
        <f t="shared" ref="AK990:AK1053" si="326">AJ990/C990</f>
        <v>0.279847250301054</v>
      </c>
      <c r="AL990" s="9">
        <f t="shared" ref="AL990:AL1053" si="327">O990+P990+Q990+R990+Y990-AB990+AC990</f>
        <v>542117774.22</v>
      </c>
      <c r="AM990" s="16">
        <f t="shared" ref="AM990:AM1053" si="328">O990/C990</f>
        <v>0.0313262387990541</v>
      </c>
      <c r="AN990" s="16">
        <f t="shared" ref="AN990:AN1053" si="329">P990/C990</f>
        <v>0.00204207115377805</v>
      </c>
      <c r="AO990" s="16">
        <f t="shared" ref="AO990:AO1053" si="330">Q990/C990</f>
        <v>0.0426147625590174</v>
      </c>
      <c r="AP990" s="16">
        <f t="shared" ref="AP990:AP1053" si="331">R990/C990</f>
        <v>0.0354603879222753</v>
      </c>
      <c r="AQ990" s="12">
        <f t="shared" ref="AQ990:AQ1053" si="332">C990-G990-AL990</f>
        <v>739731234.6</v>
      </c>
      <c r="AR990" s="12">
        <f t="shared" ref="AR990:AR1053" si="333">AQ990-S990-AD990</f>
        <v>568306995.41</v>
      </c>
      <c r="AS990" s="12">
        <f>AR990-VLOOKUP(A990,[1]选股结果!$A$2:$BJ$3005,48,FALSE)*0.08</f>
        <v>190965852.4124</v>
      </c>
      <c r="AT990" s="12">
        <f t="shared" si="314"/>
        <v>633359446.81</v>
      </c>
      <c r="AU990" s="12">
        <f t="shared" si="315"/>
        <v>674678783.2</v>
      </c>
      <c r="AV990" s="12">
        <f t="shared" si="316"/>
        <v>706328600.22</v>
      </c>
      <c r="AW990" s="12">
        <f t="shared" si="317"/>
        <v>706256666.25</v>
      </c>
      <c r="AX990" s="12">
        <f t="shared" si="318"/>
        <v>0</v>
      </c>
      <c r="AY990" s="21">
        <f t="shared" si="319"/>
        <v>3809152230.55</v>
      </c>
    </row>
    <row r="991" spans="1:51">
      <c r="A991" s="5" t="s">
        <v>2029</v>
      </c>
      <c r="B991" s="5" t="s">
        <v>2030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20"/>
        <v>4556882205.09</v>
      </c>
      <c r="AF991" s="9">
        <f t="shared" si="321"/>
        <v>3115404053.47</v>
      </c>
      <c r="AG991" s="9">
        <f t="shared" si="322"/>
        <v>2107864833.5</v>
      </c>
      <c r="AH991" s="9">
        <f t="shared" si="323"/>
        <v>2122579381.34</v>
      </c>
      <c r="AI991" s="9">
        <f t="shared" si="324"/>
        <v>1764650749.6</v>
      </c>
      <c r="AJ991" s="12">
        <f t="shared" si="325"/>
        <v>1908957543.34</v>
      </c>
      <c r="AK991" s="16">
        <f t="shared" si="326"/>
        <v>0.418917465368692</v>
      </c>
      <c r="AL991" s="9">
        <f t="shared" si="327"/>
        <v>546624188.12</v>
      </c>
      <c r="AM991" s="16">
        <f t="shared" si="328"/>
        <v>0.0276095173009887</v>
      </c>
      <c r="AN991" s="16">
        <f t="shared" si="329"/>
        <v>0.000628042712362251</v>
      </c>
      <c r="AO991" s="16">
        <f t="shared" si="330"/>
        <v>0.0687152876675722</v>
      </c>
      <c r="AP991" s="16">
        <f t="shared" si="331"/>
        <v>0.00997213637412919</v>
      </c>
      <c r="AQ991" s="12">
        <f t="shared" si="332"/>
        <v>1362333355.22</v>
      </c>
      <c r="AR991" s="12">
        <f t="shared" si="333"/>
        <v>1024169888.88</v>
      </c>
      <c r="AS991" s="12">
        <f>AR991-VLOOKUP(A991,[1]选股结果!$A$2:$BJ$3005,48,FALSE)*0.08</f>
        <v>-497705921.3632</v>
      </c>
      <c r="AT991" s="12">
        <f t="shared" si="314"/>
        <v>1004404723.48</v>
      </c>
      <c r="AU991" s="12">
        <f t="shared" si="315"/>
        <v>1382098520.62</v>
      </c>
      <c r="AV991" s="12">
        <f t="shared" si="316"/>
        <v>1547591859.54</v>
      </c>
      <c r="AW991" s="12">
        <f t="shared" si="317"/>
        <v>2107864833.5</v>
      </c>
      <c r="AX991" s="12">
        <f t="shared" si="318"/>
        <v>173134638.39</v>
      </c>
      <c r="AY991" s="21">
        <f t="shared" si="319"/>
        <v>3135169218.87</v>
      </c>
    </row>
    <row r="992" spans="1:51">
      <c r="A992" s="5" t="s">
        <v>2031</v>
      </c>
      <c r="B992" s="5" t="s">
        <v>2032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20"/>
        <v>4553329480.1</v>
      </c>
      <c r="AF992" s="9">
        <f t="shared" si="321"/>
        <v>5638517394.51</v>
      </c>
      <c r="AG992" s="9">
        <f t="shared" si="322"/>
        <v>-1061969015.71</v>
      </c>
      <c r="AH992" s="9">
        <f t="shared" si="323"/>
        <v>-1059975700.85</v>
      </c>
      <c r="AI992" s="9">
        <f t="shared" si="324"/>
        <v>-1028592372.03</v>
      </c>
      <c r="AJ992" s="12">
        <f t="shared" si="325"/>
        <v>-339538929.389999</v>
      </c>
      <c r="AK992" s="16">
        <f t="shared" si="326"/>
        <v>-0.0745693740973347</v>
      </c>
      <c r="AL992" s="9">
        <f t="shared" si="327"/>
        <v>200220802</v>
      </c>
      <c r="AM992" s="16">
        <f t="shared" si="328"/>
        <v>0.0142390217275856</v>
      </c>
      <c r="AN992" s="16">
        <f t="shared" si="329"/>
        <v>0</v>
      </c>
      <c r="AO992" s="16">
        <f t="shared" si="330"/>
        <v>0.0301711440080068</v>
      </c>
      <c r="AP992" s="16">
        <f t="shared" si="331"/>
        <v>0</v>
      </c>
      <c r="AQ992" s="12">
        <f t="shared" si="332"/>
        <v>-539759731.389999</v>
      </c>
      <c r="AR992" s="12">
        <f t="shared" si="333"/>
        <v>-1051811270.73</v>
      </c>
      <c r="AS992" s="12">
        <f>AR992-VLOOKUP(A992,[1]选股结果!$A$2:$BJ$3005,48,FALSE)*0.08</f>
        <v>-1149039710.5092</v>
      </c>
      <c r="AT992" s="12">
        <f t="shared" si="314"/>
        <v>-508376402.569999</v>
      </c>
      <c r="AU992" s="12">
        <f t="shared" si="315"/>
        <v>-1083194599.55</v>
      </c>
      <c r="AV992" s="12">
        <f t="shared" si="316"/>
        <v>-1081221021.76</v>
      </c>
      <c r="AW992" s="12">
        <f t="shared" si="317"/>
        <v>-1061969015.71</v>
      </c>
      <c r="AX992" s="12">
        <f t="shared" si="318"/>
        <v>-456034.580000006</v>
      </c>
      <c r="AY992" s="21">
        <f t="shared" si="319"/>
        <v>5095082526.35</v>
      </c>
    </row>
    <row r="993" spans="1:51">
      <c r="A993" s="5" t="s">
        <v>2033</v>
      </c>
      <c r="B993" s="5" t="s">
        <v>2034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20"/>
        <v>4541811466.42</v>
      </c>
      <c r="AF993" s="9">
        <f t="shared" si="321"/>
        <v>4524487766.45</v>
      </c>
      <c r="AG993" s="9">
        <f t="shared" si="322"/>
        <v>-7370566.01999973</v>
      </c>
      <c r="AH993" s="9">
        <f t="shared" si="323"/>
        <v>-7958134.16999973</v>
      </c>
      <c r="AI993" s="9">
        <f t="shared" si="324"/>
        <v>-13007234.0399997</v>
      </c>
      <c r="AJ993" s="12">
        <f t="shared" si="325"/>
        <v>491196481.48</v>
      </c>
      <c r="AK993" s="16">
        <f t="shared" si="326"/>
        <v>0.108149905629433</v>
      </c>
      <c r="AL993" s="9">
        <f t="shared" si="327"/>
        <v>439704341.46</v>
      </c>
      <c r="AM993" s="16">
        <f t="shared" si="328"/>
        <v>0.0060165443220256</v>
      </c>
      <c r="AN993" s="16">
        <f t="shared" si="329"/>
        <v>0.0152997512806874</v>
      </c>
      <c r="AO993" s="16">
        <f t="shared" si="330"/>
        <v>0.0262660339518744</v>
      </c>
      <c r="AP993" s="16">
        <f t="shared" si="331"/>
        <v>0.0491008499557515</v>
      </c>
      <c r="AQ993" s="12">
        <f t="shared" si="332"/>
        <v>51492140.02</v>
      </c>
      <c r="AR993" s="12">
        <f t="shared" si="333"/>
        <v>11687031.95</v>
      </c>
      <c r="AS993" s="12">
        <f>AR993-VLOOKUP(A993,[1]选股结果!$A$2:$BJ$3005,48,FALSE)*0.08</f>
        <v>-121943108.1116</v>
      </c>
      <c r="AT993" s="12">
        <f t="shared" si="314"/>
        <v>46443040.15</v>
      </c>
      <c r="AU993" s="12">
        <f t="shared" si="315"/>
        <v>16736131.82</v>
      </c>
      <c r="AV993" s="12">
        <f t="shared" si="316"/>
        <v>7139580.82999998</v>
      </c>
      <c r="AW993" s="12">
        <f t="shared" si="317"/>
        <v>-7370566.01999973</v>
      </c>
      <c r="AX993" s="12">
        <f t="shared" si="318"/>
        <v>-13599740.18</v>
      </c>
      <c r="AY993" s="21">
        <f t="shared" si="319"/>
        <v>4489731758.25</v>
      </c>
    </row>
    <row r="994" spans="1:51">
      <c r="A994" s="5" t="s">
        <v>2035</v>
      </c>
      <c r="B994" s="5" t="s">
        <v>2036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20"/>
        <v>4531040165.88</v>
      </c>
      <c r="AF994" s="9">
        <f t="shared" si="321"/>
        <v>3790373326.18</v>
      </c>
      <c r="AG994" s="9">
        <f t="shared" si="322"/>
        <v>787838436.77</v>
      </c>
      <c r="AH994" s="9">
        <f t="shared" si="323"/>
        <v>799004924.43</v>
      </c>
      <c r="AI994" s="9">
        <f t="shared" si="324"/>
        <v>721540464.84</v>
      </c>
      <c r="AJ994" s="12">
        <f t="shared" si="325"/>
        <v>1107744460.77</v>
      </c>
      <c r="AK994" s="16">
        <f t="shared" si="326"/>
        <v>0.244479064456684</v>
      </c>
      <c r="AL994" s="9">
        <f t="shared" si="327"/>
        <v>378476226.67</v>
      </c>
      <c r="AM994" s="16">
        <f t="shared" si="328"/>
        <v>0.00443347342874383</v>
      </c>
      <c r="AN994" s="16">
        <f t="shared" si="329"/>
        <v>0.0195989482235704</v>
      </c>
      <c r="AO994" s="16">
        <f t="shared" si="330"/>
        <v>0.0239039726431038</v>
      </c>
      <c r="AP994" s="16">
        <f t="shared" si="331"/>
        <v>0.0380965331668992</v>
      </c>
      <c r="AQ994" s="12">
        <f t="shared" si="332"/>
        <v>729268234.1</v>
      </c>
      <c r="AR994" s="12">
        <f t="shared" si="333"/>
        <v>674544803.36</v>
      </c>
      <c r="AS994" s="12">
        <f>AR994-VLOOKUP(A994,[1]选股结果!$A$2:$BJ$3005,48,FALSE)*0.08</f>
        <v>393124669.2112</v>
      </c>
      <c r="AT994" s="12">
        <f t="shared" si="314"/>
        <v>651803774.51</v>
      </c>
      <c r="AU994" s="12">
        <f t="shared" si="315"/>
        <v>752009262.95</v>
      </c>
      <c r="AV994" s="12">
        <f t="shared" si="316"/>
        <v>713332511.1</v>
      </c>
      <c r="AW994" s="12">
        <f t="shared" si="317"/>
        <v>787838436.77</v>
      </c>
      <c r="AX994" s="12">
        <f t="shared" si="318"/>
        <v>61614260.46</v>
      </c>
      <c r="AY994" s="21">
        <f t="shared" si="319"/>
        <v>3813114355.03</v>
      </c>
    </row>
    <row r="995" spans="1:51">
      <c r="A995" s="5" t="s">
        <v>2037</v>
      </c>
      <c r="B995" s="5" t="s">
        <v>2038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20"/>
        <v>4530142897.5</v>
      </c>
      <c r="AF995" s="9">
        <f t="shared" si="321"/>
        <v>3616620162.08</v>
      </c>
      <c r="AG995" s="9">
        <f t="shared" si="322"/>
        <v>934153949.63</v>
      </c>
      <c r="AH995" s="9">
        <f t="shared" si="323"/>
        <v>933317233.35</v>
      </c>
      <c r="AI995" s="9">
        <f t="shared" si="324"/>
        <v>811785715.63</v>
      </c>
      <c r="AJ995" s="12">
        <f t="shared" si="325"/>
        <v>1309674781.26</v>
      </c>
      <c r="AK995" s="16">
        <f t="shared" si="326"/>
        <v>0.289102311095475</v>
      </c>
      <c r="AL995" s="9">
        <f t="shared" si="327"/>
        <v>365245306.98</v>
      </c>
      <c r="AM995" s="16">
        <f t="shared" si="328"/>
        <v>0.00908752091301994</v>
      </c>
      <c r="AN995" s="16">
        <f t="shared" si="329"/>
        <v>0.00715785063157602</v>
      </c>
      <c r="AO995" s="16">
        <f t="shared" si="330"/>
        <v>0.0242249004221395</v>
      </c>
      <c r="AP995" s="16">
        <f t="shared" si="331"/>
        <v>0.0399705880558263</v>
      </c>
      <c r="AQ995" s="12">
        <f t="shared" si="332"/>
        <v>944429474.28</v>
      </c>
      <c r="AR995" s="12">
        <f t="shared" si="333"/>
        <v>791154501.42</v>
      </c>
      <c r="AS995" s="12">
        <f>AR995-VLOOKUP(A995,[1]选股结果!$A$2:$BJ$3005,48,FALSE)*0.08</f>
        <v>286931650.62</v>
      </c>
      <c r="AT995" s="12">
        <f t="shared" si="314"/>
        <v>822897956.56</v>
      </c>
      <c r="AU995" s="12">
        <f t="shared" si="315"/>
        <v>912686019.14</v>
      </c>
      <c r="AV995" s="12">
        <f t="shared" si="316"/>
        <v>927323941.72</v>
      </c>
      <c r="AW995" s="12">
        <f t="shared" si="317"/>
        <v>934153949.63</v>
      </c>
      <c r="AX995" s="12">
        <f t="shared" si="318"/>
        <v>27565882.64</v>
      </c>
      <c r="AY995" s="21">
        <f t="shared" si="319"/>
        <v>3584876706.94</v>
      </c>
    </row>
    <row r="996" spans="1:51">
      <c r="A996" s="5" t="s">
        <v>2039</v>
      </c>
      <c r="B996" s="5" t="s">
        <v>2040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20"/>
        <v>4524028007.54</v>
      </c>
      <c r="AF996" s="9">
        <f t="shared" si="321"/>
        <v>4444579443.92</v>
      </c>
      <c r="AG996" s="9">
        <f t="shared" si="322"/>
        <v>89593526.4499999</v>
      </c>
      <c r="AH996" s="9">
        <f t="shared" si="323"/>
        <v>89232653.2799999</v>
      </c>
      <c r="AI996" s="9">
        <f t="shared" si="324"/>
        <v>77628060.5399999</v>
      </c>
      <c r="AJ996" s="12">
        <f t="shared" si="325"/>
        <v>607780605.04</v>
      </c>
      <c r="AK996" s="16">
        <f t="shared" si="326"/>
        <v>0.134345013785732</v>
      </c>
      <c r="AL996" s="9">
        <f t="shared" si="327"/>
        <v>444527773.97</v>
      </c>
      <c r="AM996" s="16">
        <f t="shared" si="328"/>
        <v>0.00327803351024433</v>
      </c>
      <c r="AN996" s="16">
        <f t="shared" si="329"/>
        <v>0.020950009240004</v>
      </c>
      <c r="AO996" s="16">
        <f t="shared" si="330"/>
        <v>0.0251351201341993</v>
      </c>
      <c r="AP996" s="16">
        <f t="shared" si="331"/>
        <v>0.0491359566451655</v>
      </c>
      <c r="AQ996" s="12">
        <f t="shared" si="332"/>
        <v>163252831.07</v>
      </c>
      <c r="AR996" s="12">
        <f t="shared" si="333"/>
        <v>68928972.3799999</v>
      </c>
      <c r="AS996" s="12">
        <f>AR996-VLOOKUP(A996,[1]选股结果!$A$2:$BJ$3005,48,FALSE)*0.08</f>
        <v>-182887754.8312</v>
      </c>
      <c r="AT996" s="12">
        <f t="shared" si="314"/>
        <v>151648238.33</v>
      </c>
      <c r="AU996" s="12">
        <f t="shared" si="315"/>
        <v>80533565.1199999</v>
      </c>
      <c r="AV996" s="12">
        <f t="shared" si="316"/>
        <v>91621959.86</v>
      </c>
      <c r="AW996" s="12">
        <f t="shared" si="317"/>
        <v>89593526.4499999</v>
      </c>
      <c r="AX996" s="12">
        <f t="shared" si="318"/>
        <v>1524502.79</v>
      </c>
      <c r="AY996" s="21">
        <f t="shared" si="319"/>
        <v>4361860177.97</v>
      </c>
    </row>
    <row r="997" spans="1:51">
      <c r="A997" s="5" t="s">
        <v>2041</v>
      </c>
      <c r="B997" s="5" t="s">
        <v>2042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20"/>
        <v>4518875262.95</v>
      </c>
      <c r="AF997" s="9">
        <f t="shared" si="321"/>
        <v>3027213539.54</v>
      </c>
      <c r="AG997" s="9">
        <f t="shared" si="322"/>
        <v>1431763227.82</v>
      </c>
      <c r="AH997" s="9">
        <f t="shared" si="323"/>
        <v>1433972763.22</v>
      </c>
      <c r="AI997" s="9">
        <f t="shared" si="324"/>
        <v>1228317620.29</v>
      </c>
      <c r="AJ997" s="12">
        <f t="shared" si="325"/>
        <v>2017782772.61</v>
      </c>
      <c r="AK997" s="16">
        <f t="shared" si="326"/>
        <v>0.446523228723237</v>
      </c>
      <c r="AL997" s="9">
        <f t="shared" si="327"/>
        <v>359357359.54</v>
      </c>
      <c r="AM997" s="16">
        <f t="shared" si="328"/>
        <v>0.00919141370653487</v>
      </c>
      <c r="AN997" s="16">
        <f t="shared" si="329"/>
        <v>0.0155222533414674</v>
      </c>
      <c r="AO997" s="16">
        <f t="shared" si="330"/>
        <v>0.0550280436281986</v>
      </c>
      <c r="AP997" s="16">
        <f t="shared" si="331"/>
        <v>0.000270875177731929</v>
      </c>
      <c r="AQ997" s="12">
        <f t="shared" si="332"/>
        <v>1658425413.07</v>
      </c>
      <c r="AR997" s="12">
        <f t="shared" si="333"/>
        <v>1288216115.88</v>
      </c>
      <c r="AS997" s="12">
        <f>AR997-VLOOKUP(A997,[1]选股结果!$A$2:$BJ$3005,48,FALSE)*0.08</f>
        <v>231453308.724</v>
      </c>
      <c r="AT997" s="12">
        <f t="shared" si="314"/>
        <v>1452770270.14</v>
      </c>
      <c r="AU997" s="12">
        <f t="shared" si="315"/>
        <v>1493871258.81</v>
      </c>
      <c r="AV997" s="12">
        <f t="shared" si="316"/>
        <v>1373518025.12</v>
      </c>
      <c r="AW997" s="12">
        <f t="shared" si="317"/>
        <v>1431763227.82</v>
      </c>
      <c r="AX997" s="12">
        <f t="shared" si="318"/>
        <v>0</v>
      </c>
      <c r="AY997" s="21">
        <f t="shared" si="319"/>
        <v>2862659385.28</v>
      </c>
    </row>
    <row r="998" spans="1:51">
      <c r="A998" s="5" t="s">
        <v>2043</v>
      </c>
      <c r="B998" s="5" t="s">
        <v>2044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20"/>
        <v>4507367694.27</v>
      </c>
      <c r="AF998" s="9">
        <f t="shared" si="321"/>
        <v>4013885415.99</v>
      </c>
      <c r="AG998" s="9">
        <f t="shared" si="322"/>
        <v>560160322.91</v>
      </c>
      <c r="AH998" s="9">
        <f t="shared" si="323"/>
        <v>582747501.2</v>
      </c>
      <c r="AI998" s="9">
        <f t="shared" si="324"/>
        <v>467579437.24</v>
      </c>
      <c r="AJ998" s="12">
        <f t="shared" si="325"/>
        <v>785575856.6</v>
      </c>
      <c r="AK998" s="16">
        <f t="shared" si="326"/>
        <v>0.17428705840854</v>
      </c>
      <c r="AL998" s="9">
        <f t="shared" si="327"/>
        <v>274306048.16</v>
      </c>
      <c r="AM998" s="16">
        <f t="shared" si="328"/>
        <v>0.0231504020700711</v>
      </c>
      <c r="AN998" s="16">
        <f t="shared" si="329"/>
        <v>0.00805117313507243</v>
      </c>
      <c r="AO998" s="16">
        <f t="shared" si="330"/>
        <v>0.0296131034793729</v>
      </c>
      <c r="AP998" s="16">
        <f t="shared" si="331"/>
        <v>0.00516080958062761</v>
      </c>
      <c r="AQ998" s="12">
        <f t="shared" si="332"/>
        <v>511269808.44</v>
      </c>
      <c r="AR998" s="12">
        <f t="shared" si="333"/>
        <v>401383950.58</v>
      </c>
      <c r="AS998" s="12">
        <f>AR998-VLOOKUP(A998,[1]选股结果!$A$2:$BJ$3005,48,FALSE)*0.08</f>
        <v>144126459.2936</v>
      </c>
      <c r="AT998" s="12">
        <f t="shared" si="314"/>
        <v>396101744.48</v>
      </c>
      <c r="AU998" s="12">
        <f t="shared" si="315"/>
        <v>516552014.54</v>
      </c>
      <c r="AV998" s="12">
        <f t="shared" si="316"/>
        <v>472740864.65</v>
      </c>
      <c r="AW998" s="12">
        <f t="shared" si="317"/>
        <v>560160322.91</v>
      </c>
      <c r="AX998" s="12">
        <f t="shared" si="318"/>
        <v>2780354.41</v>
      </c>
      <c r="AY998" s="21">
        <f t="shared" si="319"/>
        <v>4019167622.09</v>
      </c>
    </row>
    <row r="999" spans="1:51">
      <c r="A999" s="5" t="s">
        <v>2045</v>
      </c>
      <c r="B999" s="5" t="s">
        <v>2046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20"/>
        <v>4502245849.86</v>
      </c>
      <c r="AF999" s="9">
        <f t="shared" si="321"/>
        <v>4135435188.95</v>
      </c>
      <c r="AG999" s="9">
        <f t="shared" si="322"/>
        <v>369320799.36</v>
      </c>
      <c r="AH999" s="9">
        <f t="shared" si="323"/>
        <v>369155897.05</v>
      </c>
      <c r="AI999" s="9">
        <f t="shared" si="324"/>
        <v>329555170.1</v>
      </c>
      <c r="AJ999" s="12">
        <f t="shared" si="325"/>
        <v>711678745.539999</v>
      </c>
      <c r="AK999" s="16">
        <f t="shared" si="326"/>
        <v>0.158071942153521</v>
      </c>
      <c r="AL999" s="9">
        <f t="shared" si="327"/>
        <v>339964655.42</v>
      </c>
      <c r="AM999" s="16">
        <f t="shared" si="328"/>
        <v>0.00500686847447501</v>
      </c>
      <c r="AN999" s="16">
        <f t="shared" si="329"/>
        <v>0.00936456850558506</v>
      </c>
      <c r="AO999" s="16">
        <f t="shared" si="330"/>
        <v>0.0218809212280274</v>
      </c>
      <c r="AP999" s="16">
        <f t="shared" si="331"/>
        <v>0.0386696090519832</v>
      </c>
      <c r="AQ999" s="12">
        <f t="shared" si="332"/>
        <v>371714090.119999</v>
      </c>
      <c r="AR999" s="12">
        <f t="shared" si="333"/>
        <v>324562394.699999</v>
      </c>
      <c r="AS999" s="12">
        <f>AR999-VLOOKUP(A999,[1]选股结果!$A$2:$BJ$3005,48,FALSE)*0.08</f>
        <v>-102948944.901601</v>
      </c>
      <c r="AT999" s="12">
        <f t="shared" si="314"/>
        <v>332113363.169999</v>
      </c>
      <c r="AU999" s="12">
        <f t="shared" si="315"/>
        <v>364163121.649999</v>
      </c>
      <c r="AV999" s="12">
        <f t="shared" si="316"/>
        <v>352448899.57</v>
      </c>
      <c r="AW999" s="12">
        <f t="shared" si="317"/>
        <v>369320799.36</v>
      </c>
      <c r="AX999" s="12">
        <f t="shared" si="318"/>
        <v>3230299.32</v>
      </c>
      <c r="AY999" s="21">
        <f t="shared" si="319"/>
        <v>4127884220.48</v>
      </c>
    </row>
    <row r="1000" spans="1:51">
      <c r="A1000" s="5" t="s">
        <v>2047</v>
      </c>
      <c r="B1000" s="5" t="s">
        <v>2048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20"/>
        <v>4492983706.24</v>
      </c>
      <c r="AF1000" s="9">
        <f t="shared" si="321"/>
        <v>3818714698.73</v>
      </c>
      <c r="AG1000" s="9">
        <f t="shared" si="322"/>
        <v>692649203.53</v>
      </c>
      <c r="AH1000" s="9">
        <f t="shared" si="323"/>
        <v>694128496.04</v>
      </c>
      <c r="AI1000" s="9">
        <f t="shared" si="324"/>
        <v>596384782.18</v>
      </c>
      <c r="AJ1000" s="12">
        <f t="shared" si="325"/>
        <v>1158536758.99</v>
      </c>
      <c r="AK1000" s="16">
        <f t="shared" si="326"/>
        <v>0.25785465399774</v>
      </c>
      <c r="AL1000" s="9">
        <f t="shared" si="327"/>
        <v>512031627.4</v>
      </c>
      <c r="AM1000" s="16">
        <f t="shared" si="328"/>
        <v>0.00486527583432824</v>
      </c>
      <c r="AN1000" s="16">
        <f t="shared" si="329"/>
        <v>0.0357412734452997</v>
      </c>
      <c r="AO1000" s="16">
        <f t="shared" si="330"/>
        <v>0.029650163971212</v>
      </c>
      <c r="AP1000" s="16">
        <f t="shared" si="331"/>
        <v>0.0370013575030578</v>
      </c>
      <c r="AQ1000" s="12">
        <f t="shared" si="332"/>
        <v>646505131.59</v>
      </c>
      <c r="AR1000" s="12">
        <f t="shared" si="333"/>
        <v>546402430.51</v>
      </c>
      <c r="AS1000" s="12">
        <f>AR1000-VLOOKUP(A1000,[1]选股结果!$A$2:$BJ$3005,48,FALSE)*0.08</f>
        <v>153557718.2428</v>
      </c>
      <c r="AT1000" s="12">
        <f t="shared" si="314"/>
        <v>548761417.73</v>
      </c>
      <c r="AU1000" s="12">
        <f t="shared" si="315"/>
        <v>644146144.37</v>
      </c>
      <c r="AV1000" s="12">
        <f t="shared" si="316"/>
        <v>617097840.52</v>
      </c>
      <c r="AW1000" s="12">
        <f t="shared" si="317"/>
        <v>692649203.53</v>
      </c>
      <c r="AX1000" s="12">
        <f t="shared" si="318"/>
        <v>21824590.87</v>
      </c>
      <c r="AY1000" s="21">
        <f t="shared" si="319"/>
        <v>3816355711.51</v>
      </c>
    </row>
    <row r="1001" spans="1:51">
      <c r="A1001" s="5" t="s">
        <v>2049</v>
      </c>
      <c r="B1001" s="5" t="s">
        <v>2050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20"/>
        <v>4479999019.56</v>
      </c>
      <c r="AF1001" s="9">
        <f t="shared" si="321"/>
        <v>3883217377.19</v>
      </c>
      <c r="AG1001" s="9">
        <f t="shared" si="322"/>
        <v>542466031.690001</v>
      </c>
      <c r="AH1001" s="9">
        <f t="shared" si="323"/>
        <v>542670326.780001</v>
      </c>
      <c r="AI1001" s="9">
        <f t="shared" si="324"/>
        <v>477590732.330001</v>
      </c>
      <c r="AJ1001" s="12">
        <f t="shared" si="325"/>
        <v>1166372441.86</v>
      </c>
      <c r="AK1001" s="16">
        <f t="shared" si="326"/>
        <v>0.260351048463969</v>
      </c>
      <c r="AL1001" s="9">
        <f t="shared" si="327"/>
        <v>553223688.62</v>
      </c>
      <c r="AM1001" s="16">
        <f t="shared" si="328"/>
        <v>0.00574227662945484</v>
      </c>
      <c r="AN1001" s="16">
        <f t="shared" si="329"/>
        <v>0.0195150417574392</v>
      </c>
      <c r="AO1001" s="16">
        <f t="shared" si="330"/>
        <v>0.0496109537032508</v>
      </c>
      <c r="AP1001" s="16">
        <f t="shared" si="331"/>
        <v>0.0411582008132023</v>
      </c>
      <c r="AQ1001" s="12">
        <f t="shared" si="332"/>
        <v>613148753.240001</v>
      </c>
      <c r="AR1001" s="12">
        <f t="shared" si="333"/>
        <v>498276844.150001</v>
      </c>
      <c r="AS1001" s="12">
        <f>AR1001-VLOOKUP(A1001,[1]选股结果!$A$2:$BJ$3005,48,FALSE)*0.08</f>
        <v>142449645.280401</v>
      </c>
      <c r="AT1001" s="12">
        <f t="shared" si="314"/>
        <v>548069158.790001</v>
      </c>
      <c r="AU1001" s="12">
        <f t="shared" si="315"/>
        <v>563356438.600001</v>
      </c>
      <c r="AV1001" s="12">
        <f t="shared" si="316"/>
        <v>524725991.8</v>
      </c>
      <c r="AW1001" s="12">
        <f t="shared" si="317"/>
        <v>542466031.690001</v>
      </c>
      <c r="AX1001" s="12">
        <f t="shared" si="318"/>
        <v>17656009.08</v>
      </c>
      <c r="AY1001" s="21">
        <f t="shared" si="319"/>
        <v>3833425062.55</v>
      </c>
    </row>
    <row r="1002" spans="1:51">
      <c r="A1002" s="5" t="s">
        <v>2051</v>
      </c>
      <c r="B1002" s="5" t="s">
        <v>2052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20"/>
        <v>4475145252.83</v>
      </c>
      <c r="AF1002" s="9">
        <f t="shared" si="321"/>
        <v>4366239840.42</v>
      </c>
      <c r="AG1002" s="9">
        <f t="shared" si="322"/>
        <v>164648453.75</v>
      </c>
      <c r="AH1002" s="9">
        <f t="shared" si="323"/>
        <v>171103987.5</v>
      </c>
      <c r="AI1002" s="9">
        <f t="shared" si="324"/>
        <v>84076538.51</v>
      </c>
      <c r="AJ1002" s="12">
        <f t="shared" si="325"/>
        <v>566181929.62</v>
      </c>
      <c r="AK1002" s="16">
        <f t="shared" si="326"/>
        <v>0.126516995009705</v>
      </c>
      <c r="AL1002" s="9">
        <f t="shared" si="327"/>
        <v>348751088.53</v>
      </c>
      <c r="AM1002" s="16">
        <f t="shared" si="328"/>
        <v>0.00539223831555858</v>
      </c>
      <c r="AN1002" s="16">
        <f t="shared" si="329"/>
        <v>0</v>
      </c>
      <c r="AO1002" s="16">
        <f t="shared" si="330"/>
        <v>0.0622871304084996</v>
      </c>
      <c r="AP1002" s="16">
        <f t="shared" si="331"/>
        <v>0.0110174216621954</v>
      </c>
      <c r="AQ1002" s="12">
        <f t="shared" si="332"/>
        <v>217430841.09</v>
      </c>
      <c r="AR1002" s="12">
        <f t="shared" si="333"/>
        <v>25306442.7999999</v>
      </c>
      <c r="AS1002" s="12">
        <f>AR1002-VLOOKUP(A1002,[1]选股结果!$A$2:$BJ$3005,48,FALSE)*0.08</f>
        <v>-381318485.0368</v>
      </c>
      <c r="AT1002" s="12">
        <f t="shared" si="314"/>
        <v>130403392.1</v>
      </c>
      <c r="AU1002" s="12">
        <f t="shared" si="315"/>
        <v>112333891.79</v>
      </c>
      <c r="AV1002" s="12">
        <f t="shared" si="316"/>
        <v>57273615.9099998</v>
      </c>
      <c r="AW1002" s="12">
        <f t="shared" si="317"/>
        <v>164648453.75</v>
      </c>
      <c r="AX1002" s="12">
        <f t="shared" si="318"/>
        <v>82786097.47</v>
      </c>
      <c r="AY1002" s="21">
        <f t="shared" si="319"/>
        <v>4261142891.12</v>
      </c>
    </row>
    <row r="1003" spans="1:51">
      <c r="A1003" s="5" t="s">
        <v>2053</v>
      </c>
      <c r="B1003" s="5" t="s">
        <v>2054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20"/>
        <v>4471201617.84</v>
      </c>
      <c r="AF1003" s="9">
        <f t="shared" si="321"/>
        <v>3396987573.45</v>
      </c>
      <c r="AG1003" s="9">
        <f t="shared" si="322"/>
        <v>1197513208.01</v>
      </c>
      <c r="AH1003" s="9">
        <f t="shared" si="323"/>
        <v>1201768251.49</v>
      </c>
      <c r="AI1003" s="9">
        <f t="shared" si="324"/>
        <v>1087723251.15</v>
      </c>
      <c r="AJ1003" s="12">
        <f t="shared" si="325"/>
        <v>1706526352.22</v>
      </c>
      <c r="AK1003" s="16">
        <f t="shared" si="326"/>
        <v>0.381670633104756</v>
      </c>
      <c r="AL1003" s="9">
        <f t="shared" si="327"/>
        <v>422090460.11</v>
      </c>
      <c r="AM1003" s="16">
        <f t="shared" si="328"/>
        <v>0.00925043995443465</v>
      </c>
      <c r="AN1003" s="16">
        <f t="shared" si="329"/>
        <v>0.00339701259263221</v>
      </c>
      <c r="AO1003" s="16">
        <f t="shared" si="330"/>
        <v>0.0750698748074239</v>
      </c>
      <c r="AP1003" s="16">
        <f t="shared" si="331"/>
        <v>0.00802962929623916</v>
      </c>
      <c r="AQ1003" s="12">
        <f t="shared" si="332"/>
        <v>1284435892.11</v>
      </c>
      <c r="AR1003" s="12">
        <f t="shared" si="333"/>
        <v>966182531.42</v>
      </c>
      <c r="AS1003" s="12">
        <f>AR1003-VLOOKUP(A1003,[1]选股结果!$A$2:$BJ$3005,48,FALSE)*0.08</f>
        <v>273390943.2144</v>
      </c>
      <c r="AT1003" s="12">
        <f t="shared" si="314"/>
        <v>1170390891.77</v>
      </c>
      <c r="AU1003" s="12">
        <f t="shared" si="315"/>
        <v>1080227531.76</v>
      </c>
      <c r="AV1003" s="12">
        <f t="shared" si="316"/>
        <v>1040517694.64</v>
      </c>
      <c r="AW1003" s="12">
        <f t="shared" si="317"/>
        <v>1197513208.01</v>
      </c>
      <c r="AX1003" s="12">
        <f t="shared" si="318"/>
        <v>0</v>
      </c>
      <c r="AY1003" s="21">
        <f t="shared" si="319"/>
        <v>3192779213.1</v>
      </c>
    </row>
    <row r="1004" spans="1:51">
      <c r="A1004" s="5" t="s">
        <v>2055</v>
      </c>
      <c r="B1004" s="5" t="s">
        <v>2056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20"/>
        <v>4460556528.19</v>
      </c>
      <c r="AF1004" s="9">
        <f t="shared" si="321"/>
        <v>3308597924.48</v>
      </c>
      <c r="AG1004" s="9">
        <f t="shared" si="322"/>
        <v>1188561173.33</v>
      </c>
      <c r="AH1004" s="9">
        <f t="shared" si="323"/>
        <v>1186625216.34</v>
      </c>
      <c r="AI1004" s="9">
        <f t="shared" si="324"/>
        <v>994078117.35</v>
      </c>
      <c r="AJ1004" s="12">
        <f t="shared" si="325"/>
        <v>2540284808.74</v>
      </c>
      <c r="AK1004" s="16">
        <f t="shared" si="326"/>
        <v>0.569499521569967</v>
      </c>
      <c r="AL1004" s="9">
        <f t="shared" si="327"/>
        <v>1363715242.24</v>
      </c>
      <c r="AM1004" s="16">
        <f t="shared" si="328"/>
        <v>0.0147019017235974</v>
      </c>
      <c r="AN1004" s="16">
        <f t="shared" si="329"/>
        <v>0.0941322771108069</v>
      </c>
      <c r="AO1004" s="16">
        <f t="shared" si="330"/>
        <v>0.154835096204969</v>
      </c>
      <c r="AP1004" s="16">
        <f t="shared" si="331"/>
        <v>0.0417427587529206</v>
      </c>
      <c r="AQ1004" s="12">
        <f t="shared" si="332"/>
        <v>1176569566.5</v>
      </c>
      <c r="AR1004" s="12">
        <f t="shared" si="333"/>
        <v>958003903.6</v>
      </c>
      <c r="AS1004" s="12">
        <f>AR1004-VLOOKUP(A1004,[1]选股结果!$A$2:$BJ$3005,48,FALSE)*0.08</f>
        <v>-397737685.5848</v>
      </c>
      <c r="AT1004" s="12">
        <f t="shared" si="314"/>
        <v>984022467.51</v>
      </c>
      <c r="AU1004" s="12">
        <f t="shared" si="315"/>
        <v>1150551002.59</v>
      </c>
      <c r="AV1004" s="12">
        <f t="shared" si="316"/>
        <v>1152041030.9</v>
      </c>
      <c r="AW1004" s="12">
        <f t="shared" si="317"/>
        <v>1188561173.33</v>
      </c>
      <c r="AX1004" s="12">
        <f t="shared" si="318"/>
        <v>14186597.29</v>
      </c>
      <c r="AY1004" s="21">
        <f t="shared" si="319"/>
        <v>3282579360.57</v>
      </c>
    </row>
    <row r="1005" spans="1:51">
      <c r="A1005" s="5" t="s">
        <v>2057</v>
      </c>
      <c r="B1005" s="5" t="s">
        <v>2058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20"/>
        <v>4435855685.25</v>
      </c>
      <c r="AF1005" s="9">
        <f t="shared" si="321"/>
        <v>4232840515.89</v>
      </c>
      <c r="AG1005" s="9">
        <f t="shared" si="322"/>
        <v>160834209.31</v>
      </c>
      <c r="AH1005" s="9">
        <f t="shared" si="323"/>
        <v>164408176.04</v>
      </c>
      <c r="AI1005" s="9">
        <f t="shared" si="324"/>
        <v>119378216.16</v>
      </c>
      <c r="AJ1005" s="12">
        <f t="shared" si="325"/>
        <v>402123504.62</v>
      </c>
      <c r="AK1005" s="16">
        <f t="shared" si="326"/>
        <v>0.0906529727639993</v>
      </c>
      <c r="AL1005" s="9">
        <f t="shared" si="327"/>
        <v>174963459.28</v>
      </c>
      <c r="AM1005" s="16">
        <f t="shared" si="328"/>
        <v>0.00376859118424135</v>
      </c>
      <c r="AN1005" s="16">
        <f t="shared" si="329"/>
        <v>0.0167435514926618</v>
      </c>
      <c r="AO1005" s="16">
        <f t="shared" si="330"/>
        <v>0.0176978042096912</v>
      </c>
      <c r="AP1005" s="16">
        <f t="shared" si="331"/>
        <v>0.00185055792894609</v>
      </c>
      <c r="AQ1005" s="12">
        <f t="shared" si="332"/>
        <v>227160045.34</v>
      </c>
      <c r="AR1005" s="12">
        <f t="shared" si="333"/>
        <v>160724368.24</v>
      </c>
      <c r="AS1005" s="12">
        <f>AR1005-VLOOKUP(A1005,[1]选股结果!$A$2:$BJ$3005,48,FALSE)*0.08</f>
        <v>38801300.4216</v>
      </c>
      <c r="AT1005" s="12">
        <f t="shared" si="314"/>
        <v>182130085.46</v>
      </c>
      <c r="AU1005" s="12">
        <f t="shared" si="315"/>
        <v>205754328.12</v>
      </c>
      <c r="AV1005" s="12">
        <f t="shared" si="316"/>
        <v>133824640.48</v>
      </c>
      <c r="AW1005" s="12">
        <f t="shared" si="317"/>
        <v>160834209.31</v>
      </c>
      <c r="AX1005" s="12">
        <f t="shared" si="318"/>
        <v>14560979.33</v>
      </c>
      <c r="AY1005" s="21">
        <f t="shared" si="319"/>
        <v>4211434798.67</v>
      </c>
    </row>
    <row r="1006" spans="1:51">
      <c r="A1006" s="5" t="s">
        <v>2059</v>
      </c>
      <c r="B1006" s="5" t="s">
        <v>2060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20"/>
        <v>4430015526.31</v>
      </c>
      <c r="AF1006" s="9">
        <f t="shared" si="321"/>
        <v>4317487138.39</v>
      </c>
      <c r="AG1006" s="9">
        <f t="shared" si="322"/>
        <v>109311200.530001</v>
      </c>
      <c r="AH1006" s="9">
        <f t="shared" si="323"/>
        <v>108178815.910001</v>
      </c>
      <c r="AI1006" s="9">
        <f t="shared" si="324"/>
        <v>22248737.590001</v>
      </c>
      <c r="AJ1006" s="12">
        <f t="shared" si="325"/>
        <v>1726484219.25</v>
      </c>
      <c r="AK1006" s="16">
        <f t="shared" si="326"/>
        <v>0.389724191483383</v>
      </c>
      <c r="AL1006" s="9">
        <f t="shared" si="327"/>
        <v>1347846841.24</v>
      </c>
      <c r="AM1006" s="16">
        <f t="shared" si="328"/>
        <v>0.0220343714486497</v>
      </c>
      <c r="AN1006" s="16">
        <f t="shared" si="329"/>
        <v>0.242484310149759</v>
      </c>
      <c r="AO1006" s="16">
        <f t="shared" si="330"/>
        <v>0.0394790016200412</v>
      </c>
      <c r="AP1006" s="16">
        <f t="shared" si="331"/>
        <v>0</v>
      </c>
      <c r="AQ1006" s="12">
        <f t="shared" si="332"/>
        <v>378637378.010001</v>
      </c>
      <c r="AR1006" s="12">
        <f t="shared" si="333"/>
        <v>25465924.9800007</v>
      </c>
      <c r="AS1006" s="12">
        <f>AR1006-VLOOKUP(A1006,[1]选股结果!$A$2:$BJ$3005,48,FALSE)*0.08</f>
        <v>-167977992.445599</v>
      </c>
      <c r="AT1006" s="12">
        <f t="shared" si="314"/>
        <v>292707299.690001</v>
      </c>
      <c r="AU1006" s="12">
        <f t="shared" si="315"/>
        <v>111396003.300001</v>
      </c>
      <c r="AV1006" s="12">
        <f t="shared" si="316"/>
        <v>127655471.43</v>
      </c>
      <c r="AW1006" s="12">
        <f t="shared" si="317"/>
        <v>109311200.530001</v>
      </c>
      <c r="AX1006" s="12">
        <f t="shared" si="318"/>
        <v>0</v>
      </c>
      <c r="AY1006" s="21">
        <f t="shared" si="319"/>
        <v>4050245763.68</v>
      </c>
    </row>
    <row r="1007" spans="1:51">
      <c r="A1007" s="5" t="s">
        <v>2061</v>
      </c>
      <c r="B1007" s="5" t="s">
        <v>2062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20"/>
        <v>4420141671.4</v>
      </c>
      <c r="AF1007" s="9">
        <f t="shared" si="321"/>
        <v>4716075609.69</v>
      </c>
      <c r="AG1007" s="9">
        <f t="shared" si="322"/>
        <v>-772895466.440001</v>
      </c>
      <c r="AH1007" s="9">
        <f t="shared" si="323"/>
        <v>-770130888.340001</v>
      </c>
      <c r="AI1007" s="9">
        <f t="shared" si="324"/>
        <v>-777331449.190001</v>
      </c>
      <c r="AJ1007" s="12">
        <f t="shared" si="325"/>
        <v>210881364.639999</v>
      </c>
      <c r="AK1007" s="16">
        <f t="shared" si="326"/>
        <v>0.0477091867902068</v>
      </c>
      <c r="AL1007" s="9">
        <f t="shared" si="327"/>
        <v>787836098.85</v>
      </c>
      <c r="AM1007" s="16">
        <f t="shared" si="328"/>
        <v>0.00972227121091094</v>
      </c>
      <c r="AN1007" s="16">
        <f t="shared" si="329"/>
        <v>0.0301519339373996</v>
      </c>
      <c r="AO1007" s="16">
        <f t="shared" si="330"/>
        <v>0.0343897469494127</v>
      </c>
      <c r="AP1007" s="16">
        <f t="shared" si="331"/>
        <v>0.0302887673705707</v>
      </c>
      <c r="AQ1007" s="12">
        <f t="shared" si="332"/>
        <v>-576954734.210001</v>
      </c>
      <c r="AR1007" s="12">
        <f t="shared" si="333"/>
        <v>-628832765.810001</v>
      </c>
      <c r="AS1007" s="12">
        <f>AR1007-VLOOKUP(A1007,[1]选股结果!$A$2:$BJ$3005,48,FALSE)*0.08</f>
        <v>-806381440.109201</v>
      </c>
      <c r="AT1007" s="12">
        <f t="shared" si="314"/>
        <v>-584155295.060001</v>
      </c>
      <c r="AU1007" s="12">
        <f t="shared" si="315"/>
        <v>-621632204.960001</v>
      </c>
      <c r="AV1007" s="12">
        <f t="shared" si="316"/>
        <v>-836949311.410001</v>
      </c>
      <c r="AW1007" s="12">
        <f t="shared" si="317"/>
        <v>-772895466.440001</v>
      </c>
      <c r="AX1007" s="12">
        <f t="shared" si="318"/>
        <v>525000</v>
      </c>
      <c r="AY1007" s="21">
        <f t="shared" si="319"/>
        <v>4671398138.94</v>
      </c>
    </row>
    <row r="1008" spans="1:51">
      <c r="A1008" s="5" t="s">
        <v>2063</v>
      </c>
      <c r="B1008" s="5" t="s">
        <v>2064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20"/>
        <v>4414143001.74</v>
      </c>
      <c r="AF1008" s="9">
        <f t="shared" si="321"/>
        <v>4408560982.56</v>
      </c>
      <c r="AG1008" s="9">
        <f t="shared" si="322"/>
        <v>9194485.84999935</v>
      </c>
      <c r="AH1008" s="9">
        <f t="shared" si="323"/>
        <v>17659779.6899993</v>
      </c>
      <c r="AI1008" s="9">
        <f t="shared" si="324"/>
        <v>-1157334.31000065</v>
      </c>
      <c r="AJ1008" s="12">
        <f t="shared" si="325"/>
        <v>1174049361.38</v>
      </c>
      <c r="AK1008" s="16">
        <f t="shared" si="326"/>
        <v>0.265974473621993</v>
      </c>
      <c r="AL1008" s="9">
        <f t="shared" si="327"/>
        <v>992064117.57</v>
      </c>
      <c r="AM1008" s="16">
        <f t="shared" si="328"/>
        <v>0.0103372403639876</v>
      </c>
      <c r="AN1008" s="16">
        <f t="shared" si="329"/>
        <v>0.181929101337098</v>
      </c>
      <c r="AO1008" s="16">
        <f t="shared" si="330"/>
        <v>0.0343981345099484</v>
      </c>
      <c r="AP1008" s="16">
        <f t="shared" si="331"/>
        <v>0</v>
      </c>
      <c r="AQ1008" s="12">
        <f t="shared" si="332"/>
        <v>181985243.81</v>
      </c>
      <c r="AR1008" s="12">
        <f t="shared" si="333"/>
        <v>-4769800.98000041</v>
      </c>
      <c r="AS1008" s="12">
        <f>AR1008-VLOOKUP(A1008,[1]选股结果!$A$2:$BJ$3005,48,FALSE)*0.08</f>
        <v>-162226591.1984</v>
      </c>
      <c r="AT1008" s="12">
        <f t="shared" si="314"/>
        <v>163168129.81</v>
      </c>
      <c r="AU1008" s="12">
        <f t="shared" si="315"/>
        <v>14047313.0199996</v>
      </c>
      <c r="AV1008" s="12">
        <f t="shared" si="316"/>
        <v>149453681.18</v>
      </c>
      <c r="AW1008" s="12">
        <f t="shared" si="317"/>
        <v>9194485.84999935</v>
      </c>
      <c r="AX1008" s="12">
        <f t="shared" si="318"/>
        <v>1256548.21</v>
      </c>
      <c r="AY1008" s="21">
        <f t="shared" si="319"/>
        <v>4240623051.77</v>
      </c>
    </row>
    <row r="1009" spans="1:51">
      <c r="A1009" s="5" t="s">
        <v>2065</v>
      </c>
      <c r="B1009" s="5" t="s">
        <v>2066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20"/>
        <v>4413312858.87</v>
      </c>
      <c r="AF1009" s="9">
        <f t="shared" si="321"/>
        <v>4325298997.96</v>
      </c>
      <c r="AG1009" s="9">
        <f t="shared" si="322"/>
        <v>192217720.32</v>
      </c>
      <c r="AH1009" s="9">
        <f t="shared" si="323"/>
        <v>191131305.99</v>
      </c>
      <c r="AI1009" s="9">
        <f t="shared" si="324"/>
        <v>170609544.43</v>
      </c>
      <c r="AJ1009" s="12">
        <f t="shared" si="325"/>
        <v>346397815.88</v>
      </c>
      <c r="AK1009" s="16">
        <f t="shared" si="326"/>
        <v>0.0784892952204374</v>
      </c>
      <c r="AL1009" s="9">
        <f t="shared" si="327"/>
        <v>245094174.06</v>
      </c>
      <c r="AM1009" s="16">
        <f t="shared" si="328"/>
        <v>0.019351535955207</v>
      </c>
      <c r="AN1009" s="16">
        <f t="shared" si="329"/>
        <v>0.0175943032327605</v>
      </c>
      <c r="AO1009" s="16">
        <f t="shared" si="330"/>
        <v>0.0173155971066974</v>
      </c>
      <c r="AP1009" s="16">
        <f t="shared" si="331"/>
        <v>0</v>
      </c>
      <c r="AQ1009" s="12">
        <f t="shared" si="332"/>
        <v>101303641.82</v>
      </c>
      <c r="AR1009" s="12">
        <f t="shared" si="333"/>
        <v>61870619.8300001</v>
      </c>
      <c r="AS1009" s="12">
        <f>AR1009-VLOOKUP(A1009,[1]选股结果!$A$2:$BJ$3005,48,FALSE)*0.08</f>
        <v>-238929926.3036</v>
      </c>
      <c r="AT1009" s="12">
        <f t="shared" si="314"/>
        <v>80781880.2600001</v>
      </c>
      <c r="AU1009" s="12">
        <f t="shared" si="315"/>
        <v>82392381.3900001</v>
      </c>
      <c r="AV1009" s="12">
        <f t="shared" si="316"/>
        <v>38662843.9100001</v>
      </c>
      <c r="AW1009" s="12">
        <f t="shared" si="317"/>
        <v>192217720.32</v>
      </c>
      <c r="AX1009" s="12">
        <f t="shared" si="318"/>
        <v>22622807.12</v>
      </c>
      <c r="AY1009" s="21">
        <f t="shared" si="319"/>
        <v>4306387737.53</v>
      </c>
    </row>
    <row r="1010" spans="1:51">
      <c r="A1010" s="5" t="s">
        <v>2067</v>
      </c>
      <c r="B1010" s="5" t="s">
        <v>2068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20"/>
        <v>4409735648.73</v>
      </c>
      <c r="AF1010" s="9">
        <f t="shared" si="321"/>
        <v>4230155426</v>
      </c>
      <c r="AG1010" s="9">
        <f t="shared" si="322"/>
        <v>226910948.889999</v>
      </c>
      <c r="AH1010" s="9">
        <f t="shared" si="323"/>
        <v>227554811.689999</v>
      </c>
      <c r="AI1010" s="9">
        <f t="shared" si="324"/>
        <v>166256669.769999</v>
      </c>
      <c r="AJ1010" s="12">
        <f t="shared" si="325"/>
        <v>1074141981.43</v>
      </c>
      <c r="AK1010" s="16">
        <f t="shared" si="326"/>
        <v>0.243584211615803</v>
      </c>
      <c r="AL1010" s="9">
        <f t="shared" si="327"/>
        <v>908018948.58</v>
      </c>
      <c r="AM1010" s="16">
        <f t="shared" si="328"/>
        <v>0.0166739420652519</v>
      </c>
      <c r="AN1010" s="16">
        <f t="shared" si="329"/>
        <v>0.168519665877028</v>
      </c>
      <c r="AO1010" s="16">
        <f t="shared" si="330"/>
        <v>0.0210160910318265</v>
      </c>
      <c r="AP1010" s="16">
        <f t="shared" si="331"/>
        <v>7.72304888838592e-5</v>
      </c>
      <c r="AQ1010" s="12">
        <f t="shared" si="332"/>
        <v>166123032.849999</v>
      </c>
      <c r="AR1010" s="12">
        <f t="shared" si="333"/>
        <v>119933958.949999</v>
      </c>
      <c r="AS1010" s="12">
        <f>AR1010-VLOOKUP(A1010,[1]选股结果!$A$2:$BJ$3005,48,FALSE)*0.08</f>
        <v>-168291242.370001</v>
      </c>
      <c r="AT1010" s="12">
        <f t="shared" si="314"/>
        <v>104824890.929999</v>
      </c>
      <c r="AU1010" s="12">
        <f t="shared" si="315"/>
        <v>181232100.869999</v>
      </c>
      <c r="AV1010" s="12">
        <f t="shared" si="316"/>
        <v>123392027.089999</v>
      </c>
      <c r="AW1010" s="12">
        <f t="shared" si="317"/>
        <v>226910948.889999</v>
      </c>
      <c r="AX1010" s="12">
        <f t="shared" si="318"/>
        <v>46724676.11</v>
      </c>
      <c r="AY1010" s="21">
        <f t="shared" si="319"/>
        <v>4245264494.02</v>
      </c>
    </row>
    <row r="1011" spans="1:51">
      <c r="A1011" s="5" t="s">
        <v>2069</v>
      </c>
      <c r="B1011" s="5" t="s">
        <v>2070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20"/>
        <v>4389165244.63</v>
      </c>
      <c r="AF1011" s="9">
        <f t="shared" si="321"/>
        <v>5156846560.52</v>
      </c>
      <c r="AG1011" s="9">
        <f t="shared" si="322"/>
        <v>-693951187.229999</v>
      </c>
      <c r="AH1011" s="9">
        <f t="shared" si="323"/>
        <v>-680645484.659999</v>
      </c>
      <c r="AI1011" s="9">
        <f t="shared" si="324"/>
        <v>-704920550.709999</v>
      </c>
      <c r="AJ1011" s="12">
        <f t="shared" si="325"/>
        <v>1554694008.61</v>
      </c>
      <c r="AK1011" s="16">
        <f t="shared" si="326"/>
        <v>0.354211774211991</v>
      </c>
      <c r="AL1011" s="9">
        <f t="shared" si="327"/>
        <v>2248318487.2</v>
      </c>
      <c r="AM1011" s="16">
        <f t="shared" si="328"/>
        <v>0.00740891610307584</v>
      </c>
      <c r="AN1011" s="16">
        <f t="shared" si="329"/>
        <v>0.0824655241979873</v>
      </c>
      <c r="AO1011" s="16">
        <f t="shared" si="330"/>
        <v>0.108568929201974</v>
      </c>
      <c r="AP1011" s="16">
        <f t="shared" si="331"/>
        <v>0.32596486793256</v>
      </c>
      <c r="AQ1011" s="12">
        <f t="shared" si="332"/>
        <v>-693624478.59</v>
      </c>
      <c r="AR1011" s="12">
        <f t="shared" si="333"/>
        <v>-738560459.39</v>
      </c>
      <c r="AS1011" s="12">
        <f>AR1011-VLOOKUP(A1011,[1]选股结果!$A$2:$BJ$3005,48,FALSE)*0.08</f>
        <v>-885569610.902</v>
      </c>
      <c r="AT1011" s="12">
        <f t="shared" si="314"/>
        <v>-717899544.64</v>
      </c>
      <c r="AU1011" s="12">
        <f t="shared" si="315"/>
        <v>-714285393.34</v>
      </c>
      <c r="AV1011" s="12">
        <f t="shared" si="316"/>
        <v>-730515855.04</v>
      </c>
      <c r="AW1011" s="12">
        <f t="shared" si="317"/>
        <v>-693951187.229999</v>
      </c>
      <c r="AX1011" s="12">
        <f t="shared" si="318"/>
        <v>21205532.88</v>
      </c>
      <c r="AY1011" s="21">
        <f t="shared" si="319"/>
        <v>5136185645.77</v>
      </c>
    </row>
    <row r="1012" spans="1:51">
      <c r="A1012" s="5" t="s">
        <v>2071</v>
      </c>
      <c r="B1012" s="5" t="s">
        <v>2072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20"/>
        <v>4377293425.59</v>
      </c>
      <c r="AF1012" s="9">
        <f t="shared" si="321"/>
        <v>3908074449.64</v>
      </c>
      <c r="AG1012" s="9">
        <f t="shared" si="322"/>
        <v>478831131.41</v>
      </c>
      <c r="AH1012" s="9">
        <f t="shared" si="323"/>
        <v>480839193.1</v>
      </c>
      <c r="AI1012" s="9">
        <f t="shared" si="324"/>
        <v>428634057.29</v>
      </c>
      <c r="AJ1012" s="12">
        <f t="shared" si="325"/>
        <v>886490916.1</v>
      </c>
      <c r="AK1012" s="16">
        <f t="shared" si="326"/>
        <v>0.202520331608913</v>
      </c>
      <c r="AL1012" s="9">
        <f t="shared" si="327"/>
        <v>419549627.75</v>
      </c>
      <c r="AM1012" s="16">
        <f t="shared" si="328"/>
        <v>0.00283503182981784</v>
      </c>
      <c r="AN1012" s="16">
        <f t="shared" si="329"/>
        <v>0.01287929448376</v>
      </c>
      <c r="AO1012" s="16">
        <f t="shared" si="330"/>
        <v>0.0353650801394779</v>
      </c>
      <c r="AP1012" s="16">
        <f t="shared" si="331"/>
        <v>0.0420011015791612</v>
      </c>
      <c r="AQ1012" s="12">
        <f t="shared" si="332"/>
        <v>466941288.35</v>
      </c>
      <c r="AR1012" s="12">
        <f t="shared" si="333"/>
        <v>404904908.25</v>
      </c>
      <c r="AS1012" s="12">
        <f>AR1012-VLOOKUP(A1012,[1]选股结果!$A$2:$BJ$3005,48,FALSE)*0.08</f>
        <v>134656452.0348</v>
      </c>
      <c r="AT1012" s="12">
        <f t="shared" si="314"/>
        <v>414736152.54</v>
      </c>
      <c r="AU1012" s="12">
        <f t="shared" si="315"/>
        <v>457110044.06</v>
      </c>
      <c r="AV1012" s="12">
        <f t="shared" si="316"/>
        <v>443783374.45</v>
      </c>
      <c r="AW1012" s="12">
        <f t="shared" si="317"/>
        <v>478831131.41</v>
      </c>
      <c r="AX1012" s="12">
        <f t="shared" si="318"/>
        <v>30593954.57</v>
      </c>
      <c r="AY1012" s="21">
        <f t="shared" si="319"/>
        <v>3898243205.35</v>
      </c>
    </row>
    <row r="1013" spans="1:51">
      <c r="A1013" s="5" t="s">
        <v>2073</v>
      </c>
      <c r="B1013" s="5" t="s">
        <v>2074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20"/>
        <v>4369294640.47</v>
      </c>
      <c r="AF1013" s="9">
        <f t="shared" si="321"/>
        <v>4411798809.58</v>
      </c>
      <c r="AG1013" s="9">
        <f t="shared" si="322"/>
        <v>-25539303.8099997</v>
      </c>
      <c r="AH1013" s="9">
        <f t="shared" si="323"/>
        <v>-34162708.5199997</v>
      </c>
      <c r="AI1013" s="9">
        <f t="shared" si="324"/>
        <v>-26068705.6599997</v>
      </c>
      <c r="AJ1013" s="12">
        <f t="shared" si="325"/>
        <v>410830701.33</v>
      </c>
      <c r="AK1013" s="16">
        <f t="shared" si="326"/>
        <v>0.0940267789507113</v>
      </c>
      <c r="AL1013" s="9">
        <f t="shared" si="327"/>
        <v>464553219.36</v>
      </c>
      <c r="AM1013" s="16">
        <f t="shared" si="328"/>
        <v>0.00332593356268526</v>
      </c>
      <c r="AN1013" s="16">
        <f t="shared" si="329"/>
        <v>0.0187366778751258</v>
      </c>
      <c r="AO1013" s="16">
        <f t="shared" si="330"/>
        <v>0.0484412602344512</v>
      </c>
      <c r="AP1013" s="16">
        <f t="shared" si="331"/>
        <v>0.0298829266698194</v>
      </c>
      <c r="AQ1013" s="12">
        <f t="shared" si="332"/>
        <v>-53722518.0299997</v>
      </c>
      <c r="AR1013" s="12">
        <f t="shared" si="333"/>
        <v>-60343885.6399997</v>
      </c>
      <c r="AS1013" s="12">
        <f>AR1013-VLOOKUP(A1013,[1]选股结果!$A$2:$BJ$3005,48,FALSE)*0.08</f>
        <v>-489020354.6128</v>
      </c>
      <c r="AT1013" s="12">
        <f t="shared" si="314"/>
        <v>-45628515.1699997</v>
      </c>
      <c r="AU1013" s="12">
        <f t="shared" si="315"/>
        <v>-68437888.4999997</v>
      </c>
      <c r="AV1013" s="12">
        <f t="shared" si="316"/>
        <v>-84502350.8399996</v>
      </c>
      <c r="AW1013" s="12">
        <f t="shared" si="317"/>
        <v>-25539303.8099997</v>
      </c>
      <c r="AX1013" s="12">
        <f t="shared" si="318"/>
        <v>4132020.37</v>
      </c>
      <c r="AY1013" s="21">
        <f t="shared" si="319"/>
        <v>4397083439.11</v>
      </c>
    </row>
    <row r="1014" spans="1:51">
      <c r="A1014" s="5" t="s">
        <v>2075</v>
      </c>
      <c r="B1014" s="5" t="s">
        <v>2076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20"/>
        <v>4364236966.38</v>
      </c>
      <c r="AF1014" s="9">
        <f t="shared" si="321"/>
        <v>4207716075.01</v>
      </c>
      <c r="AG1014" s="9">
        <f t="shared" si="322"/>
        <v>156936775.9</v>
      </c>
      <c r="AH1014" s="9">
        <f t="shared" si="323"/>
        <v>155732154.01</v>
      </c>
      <c r="AI1014" s="9">
        <f t="shared" si="324"/>
        <v>130690717.87</v>
      </c>
      <c r="AJ1014" s="12">
        <f t="shared" si="325"/>
        <v>393616557.57</v>
      </c>
      <c r="AK1014" s="16">
        <f t="shared" si="326"/>
        <v>0.0901913806702602</v>
      </c>
      <c r="AL1014" s="9">
        <f t="shared" si="327"/>
        <v>204832262.12</v>
      </c>
      <c r="AM1014" s="16">
        <f t="shared" si="328"/>
        <v>0.00502059068029354</v>
      </c>
      <c r="AN1014" s="16">
        <f t="shared" si="329"/>
        <v>0.00377326372899939</v>
      </c>
      <c r="AO1014" s="16">
        <f t="shared" si="330"/>
        <v>0.0351708669058176</v>
      </c>
      <c r="AP1014" s="16">
        <f t="shared" si="331"/>
        <v>0.00170015049300922</v>
      </c>
      <c r="AQ1014" s="12">
        <f t="shared" si="332"/>
        <v>188784295.45</v>
      </c>
      <c r="AR1014" s="12">
        <f t="shared" si="333"/>
        <v>125939514.72</v>
      </c>
      <c r="AS1014" s="12">
        <f>AR1014-VLOOKUP(A1014,[1]选股结果!$A$2:$BJ$3005,48,FALSE)*0.08</f>
        <v>-156551563.7144</v>
      </c>
      <c r="AT1014" s="12">
        <f t="shared" si="314"/>
        <v>163742859.31</v>
      </c>
      <c r="AU1014" s="12">
        <f t="shared" si="315"/>
        <v>150980950.86</v>
      </c>
      <c r="AV1014" s="12">
        <f t="shared" si="316"/>
        <v>148863277.37</v>
      </c>
      <c r="AW1014" s="12">
        <f t="shared" si="317"/>
        <v>156936775.9</v>
      </c>
      <c r="AX1014" s="12">
        <f t="shared" si="318"/>
        <v>0</v>
      </c>
      <c r="AY1014" s="21">
        <f t="shared" si="319"/>
        <v>4169912730.42</v>
      </c>
    </row>
    <row r="1015" spans="1:51">
      <c r="A1015" s="5" t="s">
        <v>2077</v>
      </c>
      <c r="B1015" s="5" t="s">
        <v>2078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20"/>
        <v>4362019783.42</v>
      </c>
      <c r="AF1015" s="9">
        <f t="shared" si="321"/>
        <v>3615756710.94</v>
      </c>
      <c r="AG1015" s="9">
        <f t="shared" si="322"/>
        <v>981862861.820001</v>
      </c>
      <c r="AH1015" s="9">
        <f t="shared" si="323"/>
        <v>984222549.130001</v>
      </c>
      <c r="AI1015" s="9">
        <f t="shared" si="324"/>
        <v>861298697.590001</v>
      </c>
      <c r="AJ1015" s="12">
        <f t="shared" si="325"/>
        <v>1010769680.74</v>
      </c>
      <c r="AK1015" s="16">
        <f t="shared" si="326"/>
        <v>0.231720563162489</v>
      </c>
      <c r="AL1015" s="9">
        <f t="shared" si="327"/>
        <v>225343646.13</v>
      </c>
      <c r="AM1015" s="16">
        <f t="shared" si="328"/>
        <v>0.00672864637422346</v>
      </c>
      <c r="AN1015" s="16">
        <f t="shared" si="329"/>
        <v>0.00328266392656598</v>
      </c>
      <c r="AO1015" s="16">
        <f t="shared" si="330"/>
        <v>0.0180097512369388</v>
      </c>
      <c r="AP1015" s="16">
        <f t="shared" si="331"/>
        <v>0.0280433709505306</v>
      </c>
      <c r="AQ1015" s="12">
        <f t="shared" si="332"/>
        <v>785426034.61</v>
      </c>
      <c r="AR1015" s="12">
        <f t="shared" si="333"/>
        <v>642549738.47</v>
      </c>
      <c r="AS1015" s="12">
        <f>AR1015-VLOOKUP(A1015,[1]选股结果!$A$2:$BJ$3005,48,FALSE)*0.08</f>
        <v>159492833.8348</v>
      </c>
      <c r="AT1015" s="12">
        <f t="shared" si="314"/>
        <v>662502183.07</v>
      </c>
      <c r="AU1015" s="12">
        <f t="shared" si="315"/>
        <v>765473590.01</v>
      </c>
      <c r="AV1015" s="12">
        <f t="shared" si="316"/>
        <v>752203500.1</v>
      </c>
      <c r="AW1015" s="12">
        <f t="shared" si="317"/>
        <v>981862861.820001</v>
      </c>
      <c r="AX1015" s="12">
        <f t="shared" si="318"/>
        <v>12101140.07</v>
      </c>
      <c r="AY1015" s="21">
        <f t="shared" si="319"/>
        <v>3595804266.34</v>
      </c>
    </row>
    <row r="1016" spans="1:51">
      <c r="A1016" s="5" t="s">
        <v>2079</v>
      </c>
      <c r="B1016" s="5" t="s">
        <v>2080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20"/>
        <v>4348768755.46</v>
      </c>
      <c r="AF1016" s="9">
        <f t="shared" si="321"/>
        <v>4103141181.4</v>
      </c>
      <c r="AG1016" s="9">
        <f t="shared" si="322"/>
        <v>246287590.189999</v>
      </c>
      <c r="AH1016" s="9">
        <f t="shared" si="323"/>
        <v>241773089.469999</v>
      </c>
      <c r="AI1016" s="9">
        <f t="shared" si="324"/>
        <v>203698444.009999</v>
      </c>
      <c r="AJ1016" s="12">
        <f t="shared" si="325"/>
        <v>973182395.93</v>
      </c>
      <c r="AK1016" s="16">
        <f t="shared" si="326"/>
        <v>0.223783431737579</v>
      </c>
      <c r="AL1016" s="9">
        <f t="shared" si="327"/>
        <v>707930192.34</v>
      </c>
      <c r="AM1016" s="16">
        <f t="shared" si="328"/>
        <v>0.0154262741093723</v>
      </c>
      <c r="AN1016" s="16">
        <f t="shared" si="329"/>
        <v>0.0581992023011645</v>
      </c>
      <c r="AO1016" s="16">
        <f t="shared" si="330"/>
        <v>0.0418656566416445</v>
      </c>
      <c r="AP1016" s="16">
        <f t="shared" si="331"/>
        <v>0.0460651168376071</v>
      </c>
      <c r="AQ1016" s="12">
        <f t="shared" si="332"/>
        <v>265252203.59</v>
      </c>
      <c r="AR1016" s="12">
        <f t="shared" si="333"/>
        <v>202193508.03</v>
      </c>
      <c r="AS1016" s="12">
        <f>AR1016-VLOOKUP(A1016,[1]选股结果!$A$2:$BJ$3005,48,FALSE)*0.08</f>
        <v>-171087052.5924</v>
      </c>
      <c r="AT1016" s="12">
        <f t="shared" si="314"/>
        <v>227177558.13</v>
      </c>
      <c r="AU1016" s="12">
        <f t="shared" si="315"/>
        <v>240268153.49</v>
      </c>
      <c r="AV1016" s="12">
        <f t="shared" si="316"/>
        <v>244147654.3</v>
      </c>
      <c r="AW1016" s="12">
        <f t="shared" si="317"/>
        <v>246287590.189999</v>
      </c>
      <c r="AX1016" s="12">
        <f t="shared" si="318"/>
        <v>3784463.78</v>
      </c>
      <c r="AY1016" s="21">
        <f t="shared" si="319"/>
        <v>4078157131.3</v>
      </c>
    </row>
    <row r="1017" spans="1:51">
      <c r="A1017" s="5" t="s">
        <v>2081</v>
      </c>
      <c r="B1017" s="5" t="s">
        <v>2082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20"/>
        <v>4331912904.49</v>
      </c>
      <c r="AF1017" s="9">
        <f t="shared" si="321"/>
        <v>3677247712.81</v>
      </c>
      <c r="AG1017" s="9">
        <f t="shared" si="322"/>
        <v>664681965.029999</v>
      </c>
      <c r="AH1017" s="9">
        <f t="shared" si="323"/>
        <v>642782303.699999</v>
      </c>
      <c r="AI1017" s="9">
        <f t="shared" si="324"/>
        <v>638759348.029999</v>
      </c>
      <c r="AJ1017" s="12">
        <f t="shared" si="325"/>
        <v>1597495908.38</v>
      </c>
      <c r="AK1017" s="16">
        <f t="shared" si="326"/>
        <v>0.368773782761007</v>
      </c>
      <c r="AL1017" s="9">
        <f t="shared" si="327"/>
        <v>1061266946.51</v>
      </c>
      <c r="AM1017" s="16">
        <f t="shared" si="328"/>
        <v>0.00399063003830988</v>
      </c>
      <c r="AN1017" s="16">
        <f t="shared" si="329"/>
        <v>0.0951993544243595</v>
      </c>
      <c r="AO1017" s="16">
        <f t="shared" si="330"/>
        <v>0.125493927947289</v>
      </c>
      <c r="AP1017" s="16">
        <f t="shared" si="331"/>
        <v>0.00311507129702754</v>
      </c>
      <c r="AQ1017" s="12">
        <f t="shared" si="332"/>
        <v>536228961.87</v>
      </c>
      <c r="AR1017" s="12">
        <f t="shared" si="333"/>
        <v>576180646.65</v>
      </c>
      <c r="AS1017" s="12">
        <f>AR1017-VLOOKUP(A1017,[1]选股结果!$A$2:$BJ$3005,48,FALSE)*0.08</f>
        <v>-75191756.3148</v>
      </c>
      <c r="AT1017" s="12">
        <f t="shared" si="314"/>
        <v>532206006.2</v>
      </c>
      <c r="AU1017" s="12">
        <f t="shared" si="315"/>
        <v>580203602.32</v>
      </c>
      <c r="AV1017" s="12">
        <f t="shared" si="316"/>
        <v>521449166.39</v>
      </c>
      <c r="AW1017" s="12">
        <f t="shared" si="317"/>
        <v>664681965.029999</v>
      </c>
      <c r="AX1017" s="12">
        <f t="shared" si="318"/>
        <v>99488965.68</v>
      </c>
      <c r="AY1017" s="21">
        <f t="shared" si="319"/>
        <v>3721222353.26</v>
      </c>
    </row>
    <row r="1018" spans="1:51">
      <c r="A1018" s="5" t="s">
        <v>2083</v>
      </c>
      <c r="B1018" s="5" t="s">
        <v>2084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20"/>
        <v>4330134629.37</v>
      </c>
      <c r="AF1018" s="9">
        <f t="shared" si="321"/>
        <v>3902999998.12</v>
      </c>
      <c r="AG1018" s="9">
        <f t="shared" si="322"/>
        <v>409778772.08</v>
      </c>
      <c r="AH1018" s="9">
        <f t="shared" si="323"/>
        <v>407991898.38</v>
      </c>
      <c r="AI1018" s="9">
        <f t="shared" si="324"/>
        <v>363514294.4</v>
      </c>
      <c r="AJ1018" s="12">
        <f t="shared" si="325"/>
        <v>889682182.14</v>
      </c>
      <c r="AK1018" s="16">
        <f t="shared" si="326"/>
        <v>0.205462937827742</v>
      </c>
      <c r="AL1018" s="9">
        <f t="shared" si="327"/>
        <v>427477122.21</v>
      </c>
      <c r="AM1018" s="16">
        <f t="shared" si="328"/>
        <v>0.00426559111689498</v>
      </c>
      <c r="AN1018" s="16">
        <f t="shared" si="329"/>
        <v>0.0216105262213555</v>
      </c>
      <c r="AO1018" s="16">
        <f t="shared" si="330"/>
        <v>0.0158278571675661</v>
      </c>
      <c r="AP1018" s="16">
        <f t="shared" si="331"/>
        <v>0.056604804538297</v>
      </c>
      <c r="AQ1018" s="12">
        <f t="shared" si="332"/>
        <v>462205059.93</v>
      </c>
      <c r="AR1018" s="12">
        <f t="shared" si="333"/>
        <v>380870153.57</v>
      </c>
      <c r="AS1018" s="12">
        <f>AR1018-VLOOKUP(A1018,[1]选股结果!$A$2:$BJ$3005,48,FALSE)*0.08</f>
        <v>-144777567.1732</v>
      </c>
      <c r="AT1018" s="12">
        <f t="shared" si="314"/>
        <v>417727455.95</v>
      </c>
      <c r="AU1018" s="12">
        <f t="shared" si="315"/>
        <v>425347757.55</v>
      </c>
      <c r="AV1018" s="12">
        <f t="shared" si="316"/>
        <v>413654430.74</v>
      </c>
      <c r="AW1018" s="12">
        <f t="shared" si="317"/>
        <v>409778772.08</v>
      </c>
      <c r="AX1018" s="12">
        <f t="shared" si="318"/>
        <v>-12284756.09</v>
      </c>
      <c r="AY1018" s="21">
        <f t="shared" si="319"/>
        <v>3866142695.74</v>
      </c>
    </row>
    <row r="1019" spans="1:51">
      <c r="A1019" s="5" t="s">
        <v>2085</v>
      </c>
      <c r="B1019" s="5" t="s">
        <v>2086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20"/>
        <v>4303480999.11</v>
      </c>
      <c r="AF1019" s="9">
        <f t="shared" si="321"/>
        <v>4290807599.48</v>
      </c>
      <c r="AG1019" s="9">
        <f t="shared" si="322"/>
        <v>28751742.0000001</v>
      </c>
      <c r="AH1019" s="9">
        <f t="shared" si="323"/>
        <v>27299351.6600001</v>
      </c>
      <c r="AI1019" s="9">
        <f t="shared" si="324"/>
        <v>12142176.4800001</v>
      </c>
      <c r="AJ1019" s="12">
        <f t="shared" si="325"/>
        <v>91989372.6299996</v>
      </c>
      <c r="AK1019" s="16">
        <f t="shared" si="326"/>
        <v>0.0213755730881637</v>
      </c>
      <c r="AL1019" s="9">
        <f t="shared" si="327"/>
        <v>87565003.09</v>
      </c>
      <c r="AM1019" s="16">
        <f t="shared" si="328"/>
        <v>8.04096335202978e-5</v>
      </c>
      <c r="AN1019" s="16">
        <f t="shared" si="329"/>
        <v>0.00195069412917964</v>
      </c>
      <c r="AO1019" s="16">
        <f t="shared" si="330"/>
        <v>0.00946784654060896</v>
      </c>
      <c r="AP1019" s="16">
        <f t="shared" si="331"/>
        <v>0.00851103992734598</v>
      </c>
      <c r="AQ1019" s="12">
        <f t="shared" si="332"/>
        <v>4424369.53999963</v>
      </c>
      <c r="AR1019" s="12">
        <f t="shared" si="333"/>
        <v>-3936165.89000037</v>
      </c>
      <c r="AS1019" s="12">
        <f>AR1019-VLOOKUP(A1019,[1]选股结果!$A$2:$BJ$3005,48,FALSE)*0.08</f>
        <v>-415784464.8844</v>
      </c>
      <c r="AT1019" s="12">
        <f t="shared" si="314"/>
        <v>-10732805.6400004</v>
      </c>
      <c r="AU1019" s="12">
        <f t="shared" si="315"/>
        <v>11221009.2899996</v>
      </c>
      <c r="AV1019" s="12">
        <f t="shared" si="316"/>
        <v>19368.069999638</v>
      </c>
      <c r="AW1019" s="12">
        <f t="shared" si="317"/>
        <v>28751742.0000001</v>
      </c>
      <c r="AX1019" s="12">
        <f t="shared" si="318"/>
        <v>9845651.45</v>
      </c>
      <c r="AY1019" s="21">
        <f t="shared" si="319"/>
        <v>4297604239.23</v>
      </c>
    </row>
    <row r="1020" spans="1:51">
      <c r="A1020" s="5" t="s">
        <v>2087</v>
      </c>
      <c r="B1020" s="5" t="s">
        <v>2088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20"/>
        <v>4290855409.23</v>
      </c>
      <c r="AF1020" s="9">
        <f t="shared" si="321"/>
        <v>4159094829.43</v>
      </c>
      <c r="AG1020" s="9">
        <f t="shared" si="322"/>
        <v>144251319.05</v>
      </c>
      <c r="AH1020" s="9">
        <f t="shared" si="323"/>
        <v>143368169.2</v>
      </c>
      <c r="AI1020" s="9">
        <f t="shared" si="324"/>
        <v>123528569.64</v>
      </c>
      <c r="AJ1020" s="12">
        <f t="shared" si="325"/>
        <v>485952556.28</v>
      </c>
      <c r="AK1020" s="16">
        <f t="shared" si="326"/>
        <v>0.113253071924697</v>
      </c>
      <c r="AL1020" s="9">
        <f t="shared" si="327"/>
        <v>244825882.16</v>
      </c>
      <c r="AM1020" s="16">
        <f t="shared" si="328"/>
        <v>0.00187560237585452</v>
      </c>
      <c r="AN1020" s="16">
        <f t="shared" si="329"/>
        <v>0.00478586310455171</v>
      </c>
      <c r="AO1020" s="16">
        <f t="shared" si="330"/>
        <v>0.0219558814117454</v>
      </c>
      <c r="AP1020" s="16">
        <f t="shared" si="331"/>
        <v>0.0279813315176578</v>
      </c>
      <c r="AQ1020" s="12">
        <f t="shared" si="332"/>
        <v>241126674.12</v>
      </c>
      <c r="AR1020" s="12">
        <f t="shared" si="333"/>
        <v>109951843.49</v>
      </c>
      <c r="AS1020" s="12">
        <f>AR1020-VLOOKUP(A1020,[1]选股结果!$A$2:$BJ$3005,48,FALSE)*0.08</f>
        <v>-131362998.074</v>
      </c>
      <c r="AT1020" s="12">
        <f t="shared" si="314"/>
        <v>221287074.56</v>
      </c>
      <c r="AU1020" s="12">
        <f t="shared" si="315"/>
        <v>129791443.05</v>
      </c>
      <c r="AV1020" s="12">
        <f t="shared" si="316"/>
        <v>143835145.48</v>
      </c>
      <c r="AW1020" s="12">
        <f t="shared" si="317"/>
        <v>144251319.05</v>
      </c>
      <c r="AX1020" s="12">
        <f t="shared" si="318"/>
        <v>0</v>
      </c>
      <c r="AY1020" s="21">
        <f t="shared" si="319"/>
        <v>4047759598.36</v>
      </c>
    </row>
    <row r="1021" spans="1:51">
      <c r="A1021" s="5" t="s">
        <v>2089</v>
      </c>
      <c r="B1021" s="5" t="s">
        <v>2090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20"/>
        <v>4279634152.68</v>
      </c>
      <c r="AF1021" s="9">
        <f t="shared" si="321"/>
        <v>4204822478.41</v>
      </c>
      <c r="AG1021" s="9">
        <f t="shared" si="322"/>
        <v>108574747.86</v>
      </c>
      <c r="AH1021" s="9">
        <f t="shared" si="323"/>
        <v>70640195.31</v>
      </c>
      <c r="AI1021" s="9">
        <f t="shared" si="324"/>
        <v>-14821966.74</v>
      </c>
      <c r="AJ1021" s="12">
        <f t="shared" si="325"/>
        <v>745744119.83</v>
      </c>
      <c r="AK1021" s="16">
        <f t="shared" si="326"/>
        <v>0.174254175292764</v>
      </c>
      <c r="AL1021" s="9">
        <f t="shared" si="327"/>
        <v>491063643.81</v>
      </c>
      <c r="AM1021" s="16">
        <f t="shared" si="328"/>
        <v>0.0306930314119824</v>
      </c>
      <c r="AN1021" s="16">
        <f t="shared" si="329"/>
        <v>0.00684791374553537</v>
      </c>
      <c r="AO1021" s="16">
        <f t="shared" si="330"/>
        <v>0.0687475311682324</v>
      </c>
      <c r="AP1021" s="16">
        <f t="shared" si="331"/>
        <v>0.00018693186647719</v>
      </c>
      <c r="AQ1021" s="12">
        <f t="shared" si="332"/>
        <v>254680476.02</v>
      </c>
      <c r="AR1021" s="12">
        <f t="shared" si="333"/>
        <v>-46038338.2700001</v>
      </c>
      <c r="AS1021" s="12">
        <f>AR1021-VLOOKUP(A1021,[1]选股结果!$A$2:$BJ$3005,48,FALSE)*0.08</f>
        <v>-448992167.6788</v>
      </c>
      <c r="AT1021" s="12">
        <f t="shared" si="314"/>
        <v>169218313.97</v>
      </c>
      <c r="AU1021" s="12">
        <f t="shared" si="315"/>
        <v>39423823.7799999</v>
      </c>
      <c r="AV1021" s="12">
        <f t="shared" si="316"/>
        <v>88476474.55</v>
      </c>
      <c r="AW1021" s="12">
        <f t="shared" si="317"/>
        <v>108574747.86</v>
      </c>
      <c r="AX1021" s="12">
        <f t="shared" si="318"/>
        <v>13846.24</v>
      </c>
      <c r="AY1021" s="21">
        <f t="shared" si="319"/>
        <v>3989565826.17</v>
      </c>
    </row>
    <row r="1022" spans="1:51">
      <c r="A1022" s="5" t="s">
        <v>2091</v>
      </c>
      <c r="B1022" s="5" t="s">
        <v>2092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20"/>
        <v>4279595345.6</v>
      </c>
      <c r="AF1022" s="9">
        <f t="shared" si="321"/>
        <v>3556619781.07</v>
      </c>
      <c r="AG1022" s="9">
        <f t="shared" si="322"/>
        <v>731337797.56</v>
      </c>
      <c r="AH1022" s="9">
        <f t="shared" si="323"/>
        <v>726945630.8</v>
      </c>
      <c r="AI1022" s="9">
        <f t="shared" si="324"/>
        <v>629251022.33</v>
      </c>
      <c r="AJ1022" s="12">
        <f t="shared" si="325"/>
        <v>1198414929.59</v>
      </c>
      <c r="AK1022" s="16">
        <f t="shared" si="326"/>
        <v>0.280029963772657</v>
      </c>
      <c r="AL1022" s="9">
        <f t="shared" si="327"/>
        <v>409920742.39</v>
      </c>
      <c r="AM1022" s="16">
        <f t="shared" si="328"/>
        <v>0.00362677913367623</v>
      </c>
      <c r="AN1022" s="16">
        <f t="shared" si="329"/>
        <v>0.0140260670466694</v>
      </c>
      <c r="AO1022" s="16">
        <f t="shared" si="330"/>
        <v>0.0417584604567199</v>
      </c>
      <c r="AP1022" s="16">
        <f t="shared" si="331"/>
        <v>0.0364537120922884</v>
      </c>
      <c r="AQ1022" s="12">
        <f t="shared" si="332"/>
        <v>788494187.2</v>
      </c>
      <c r="AR1022" s="12">
        <f t="shared" si="333"/>
        <v>625623701.63</v>
      </c>
      <c r="AS1022" s="12">
        <f>AR1022-VLOOKUP(A1022,[1]选股结果!$A$2:$BJ$3005,48,FALSE)*0.08</f>
        <v>264311413.8388</v>
      </c>
      <c r="AT1022" s="12">
        <f t="shared" si="314"/>
        <v>690799578.73</v>
      </c>
      <c r="AU1022" s="12">
        <f t="shared" si="315"/>
        <v>723318310.1</v>
      </c>
      <c r="AV1022" s="12">
        <f t="shared" si="316"/>
        <v>721687278</v>
      </c>
      <c r="AW1022" s="12">
        <f t="shared" si="317"/>
        <v>731337797.56</v>
      </c>
      <c r="AX1022" s="12">
        <f t="shared" si="318"/>
        <v>8979653.2</v>
      </c>
      <c r="AY1022" s="21">
        <f t="shared" si="319"/>
        <v>3491443903.97</v>
      </c>
    </row>
    <row r="1023" spans="1:51">
      <c r="A1023" s="5" t="s">
        <v>2093</v>
      </c>
      <c r="B1023" s="5" t="s">
        <v>2094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20"/>
        <v>4275212870.13</v>
      </c>
      <c r="AF1023" s="9">
        <f t="shared" si="321"/>
        <v>3574365496.48</v>
      </c>
      <c r="AG1023" s="9">
        <f t="shared" si="322"/>
        <v>728637782.98</v>
      </c>
      <c r="AH1023" s="9">
        <f t="shared" si="323"/>
        <v>732647979.3</v>
      </c>
      <c r="AI1023" s="9">
        <f t="shared" si="324"/>
        <v>624156454.29</v>
      </c>
      <c r="AJ1023" s="12">
        <f t="shared" si="325"/>
        <v>1707646853.77</v>
      </c>
      <c r="AK1023" s="16">
        <f t="shared" si="326"/>
        <v>0.399429667163702</v>
      </c>
      <c r="AL1023" s="9">
        <f t="shared" si="327"/>
        <v>1083146617.43</v>
      </c>
      <c r="AM1023" s="16">
        <f t="shared" si="328"/>
        <v>0.00503739621960512</v>
      </c>
      <c r="AN1023" s="16">
        <f t="shared" si="329"/>
        <v>0.100212343341625</v>
      </c>
      <c r="AO1023" s="16">
        <f t="shared" si="330"/>
        <v>0.0651793568635862</v>
      </c>
      <c r="AP1023" s="16">
        <f t="shared" si="331"/>
        <v>0.0833795679533404</v>
      </c>
      <c r="AQ1023" s="12">
        <f t="shared" si="332"/>
        <v>624500236.34</v>
      </c>
      <c r="AR1023" s="12">
        <f t="shared" si="333"/>
        <v>594295299.71</v>
      </c>
      <c r="AS1023" s="12">
        <f>AR1023-VLOOKUP(A1023,[1]选股结果!$A$2:$BJ$3005,48,FALSE)*0.08</f>
        <v>-262747115.5068</v>
      </c>
      <c r="AT1023" s="12">
        <f t="shared" si="314"/>
        <v>516008711.33</v>
      </c>
      <c r="AU1023" s="12">
        <f t="shared" si="315"/>
        <v>702786824.72</v>
      </c>
      <c r="AV1023" s="12">
        <f t="shared" si="316"/>
        <v>586423738.19</v>
      </c>
      <c r="AW1023" s="12">
        <f t="shared" si="317"/>
        <v>728637782.98</v>
      </c>
      <c r="AX1023" s="12">
        <f t="shared" si="318"/>
        <v>53385000.91</v>
      </c>
      <c r="AY1023" s="21">
        <f t="shared" si="319"/>
        <v>3652652084.86</v>
      </c>
    </row>
    <row r="1024" spans="1:51">
      <c r="A1024" s="5" t="s">
        <v>2095</v>
      </c>
      <c r="B1024" s="5" t="s">
        <v>2096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20"/>
        <v>4271655587.69</v>
      </c>
      <c r="AF1024" s="9">
        <f t="shared" si="321"/>
        <v>3975444275.23</v>
      </c>
      <c r="AG1024" s="9">
        <f t="shared" si="322"/>
        <v>304730560.97</v>
      </c>
      <c r="AH1024" s="9">
        <f t="shared" si="323"/>
        <v>305332911.13</v>
      </c>
      <c r="AI1024" s="9">
        <f t="shared" si="324"/>
        <v>270772082.52</v>
      </c>
      <c r="AJ1024" s="12">
        <f t="shared" si="325"/>
        <v>628770492.56</v>
      </c>
      <c r="AK1024" s="16">
        <f t="shared" si="326"/>
        <v>0.147195971129316</v>
      </c>
      <c r="AL1024" s="9">
        <f t="shared" si="327"/>
        <v>326711118.53</v>
      </c>
      <c r="AM1024" s="16">
        <f t="shared" si="328"/>
        <v>0.00407048611318471</v>
      </c>
      <c r="AN1024" s="16">
        <f t="shared" si="329"/>
        <v>0.00402561317198776</v>
      </c>
      <c r="AO1024" s="16">
        <f t="shared" si="330"/>
        <v>0.0345244446942295</v>
      </c>
      <c r="AP1024" s="16">
        <f t="shared" si="331"/>
        <v>0.0339875184479728</v>
      </c>
      <c r="AQ1024" s="12">
        <f t="shared" si="332"/>
        <v>302059374.03</v>
      </c>
      <c r="AR1024" s="12">
        <f t="shared" si="333"/>
        <v>262182623.25</v>
      </c>
      <c r="AS1024" s="12">
        <f>AR1024-VLOOKUP(A1024,[1]选股结果!$A$2:$BJ$3005,48,FALSE)*0.08</f>
        <v>-124558563.8236</v>
      </c>
      <c r="AT1024" s="12">
        <f t="shared" si="314"/>
        <v>267498545.42</v>
      </c>
      <c r="AU1024" s="12">
        <f t="shared" si="315"/>
        <v>296743451.86</v>
      </c>
      <c r="AV1024" s="12">
        <f t="shared" si="316"/>
        <v>292310292.25</v>
      </c>
      <c r="AW1024" s="12">
        <f t="shared" si="317"/>
        <v>304730560.97</v>
      </c>
      <c r="AX1024" s="12">
        <f t="shared" si="318"/>
        <v>14326242.83</v>
      </c>
      <c r="AY1024" s="21">
        <f t="shared" si="319"/>
        <v>3970128353.06</v>
      </c>
    </row>
    <row r="1025" spans="1:51">
      <c r="A1025" s="5" t="s">
        <v>2097</v>
      </c>
      <c r="B1025" s="5" t="s">
        <v>2098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20"/>
        <v>4270134117.09</v>
      </c>
      <c r="AF1025" s="9">
        <f t="shared" si="321"/>
        <v>3919404904.8</v>
      </c>
      <c r="AG1025" s="9">
        <f t="shared" si="322"/>
        <v>384028241.78</v>
      </c>
      <c r="AH1025" s="9">
        <f t="shared" si="323"/>
        <v>385351855.19</v>
      </c>
      <c r="AI1025" s="9">
        <f t="shared" si="324"/>
        <v>354204682.27</v>
      </c>
      <c r="AJ1025" s="12">
        <f t="shared" si="325"/>
        <v>817806244.3</v>
      </c>
      <c r="AK1025" s="16">
        <f t="shared" si="326"/>
        <v>0.191517695200009</v>
      </c>
      <c r="AL1025" s="9">
        <f t="shared" si="327"/>
        <v>469860978.42</v>
      </c>
      <c r="AM1025" s="16">
        <f t="shared" si="328"/>
        <v>0.00229375424785834</v>
      </c>
      <c r="AN1025" s="16">
        <f t="shared" si="329"/>
        <v>0.0324505688674788</v>
      </c>
      <c r="AO1025" s="16">
        <f t="shared" si="330"/>
        <v>0.0527364366141884</v>
      </c>
      <c r="AP1025" s="16">
        <f t="shared" si="331"/>
        <v>0.0218225920837128</v>
      </c>
      <c r="AQ1025" s="12">
        <f t="shared" si="332"/>
        <v>347945265.88</v>
      </c>
      <c r="AR1025" s="12">
        <f t="shared" si="333"/>
        <v>316461032.64</v>
      </c>
      <c r="AS1025" s="12">
        <f>AR1025-VLOOKUP(A1025,[1]选股结果!$A$2:$BJ$3005,48,FALSE)*0.08</f>
        <v>-69607831.744</v>
      </c>
      <c r="AT1025" s="12">
        <f t="shared" si="314"/>
        <v>316798092.96</v>
      </c>
      <c r="AU1025" s="12">
        <f t="shared" si="315"/>
        <v>347608205.56</v>
      </c>
      <c r="AV1025" s="12">
        <f t="shared" si="316"/>
        <v>297796407.7</v>
      </c>
      <c r="AW1025" s="12">
        <f t="shared" si="317"/>
        <v>384028241.78</v>
      </c>
      <c r="AX1025" s="12">
        <f t="shared" si="318"/>
        <v>4500000</v>
      </c>
      <c r="AY1025" s="21">
        <f t="shared" si="319"/>
        <v>3919067844.48</v>
      </c>
    </row>
    <row r="1026" spans="1:51">
      <c r="A1026" s="5" t="s">
        <v>2099</v>
      </c>
      <c r="B1026" s="5" t="s">
        <v>2100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20"/>
        <v>4265663351.6</v>
      </c>
      <c r="AF1026" s="9">
        <f t="shared" si="321"/>
        <v>4253325061.04</v>
      </c>
      <c r="AG1026" s="9">
        <f t="shared" si="322"/>
        <v>-15262357.0399996</v>
      </c>
      <c r="AH1026" s="9">
        <f t="shared" si="323"/>
        <v>-1500170.2799996</v>
      </c>
      <c r="AI1026" s="9">
        <f t="shared" si="324"/>
        <v>2051077.9600004</v>
      </c>
      <c r="AJ1026" s="12">
        <f t="shared" si="325"/>
        <v>492937218.63</v>
      </c>
      <c r="AK1026" s="16">
        <f t="shared" si="326"/>
        <v>0.11555933462145</v>
      </c>
      <c r="AL1026" s="9">
        <f t="shared" si="327"/>
        <v>470918854.33</v>
      </c>
      <c r="AM1026" s="16">
        <f t="shared" si="328"/>
        <v>0.00724222213607467</v>
      </c>
      <c r="AN1026" s="16">
        <f t="shared" si="329"/>
        <v>0.02638790409885</v>
      </c>
      <c r="AO1026" s="16">
        <f t="shared" si="330"/>
        <v>0.0304506703280461</v>
      </c>
      <c r="AP1026" s="16">
        <f t="shared" si="331"/>
        <v>0.0438051727312029</v>
      </c>
      <c r="AQ1026" s="12">
        <f t="shared" si="332"/>
        <v>22018364.3000001</v>
      </c>
      <c r="AR1026" s="12">
        <f t="shared" si="333"/>
        <v>5175909.84000007</v>
      </c>
      <c r="AS1026" s="12">
        <f>AR1026-VLOOKUP(A1026,[1]选股结果!$A$2:$BJ$3005,48,FALSE)*0.08</f>
        <v>-223867768.464</v>
      </c>
      <c r="AT1026" s="12">
        <f t="shared" si="314"/>
        <v>25569612.5400001</v>
      </c>
      <c r="AU1026" s="12">
        <f t="shared" si="315"/>
        <v>1624661.60000007</v>
      </c>
      <c r="AV1026" s="12">
        <f t="shared" si="316"/>
        <v>-37553584.0399999</v>
      </c>
      <c r="AW1026" s="12">
        <f t="shared" si="317"/>
        <v>-15262357.0399996</v>
      </c>
      <c r="AX1026" s="12">
        <f t="shared" si="318"/>
        <v>-15726678.15</v>
      </c>
      <c r="AY1026" s="21">
        <f t="shared" si="319"/>
        <v>4232931358.34</v>
      </c>
    </row>
    <row r="1027" spans="1:51">
      <c r="A1027" s="5" t="s">
        <v>2101</v>
      </c>
      <c r="B1027" s="5" t="s">
        <v>2102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20"/>
        <v>4265287124.97</v>
      </c>
      <c r="AF1027" s="9">
        <f t="shared" si="321"/>
        <v>3964633870.27</v>
      </c>
      <c r="AG1027" s="9">
        <f t="shared" si="322"/>
        <v>250593994.299999</v>
      </c>
      <c r="AH1027" s="9">
        <f t="shared" si="323"/>
        <v>250855781.029999</v>
      </c>
      <c r="AI1027" s="9">
        <f t="shared" si="324"/>
        <v>203919361.289999</v>
      </c>
      <c r="AJ1027" s="12">
        <f t="shared" si="325"/>
        <v>852979655.35</v>
      </c>
      <c r="AK1027" s="16">
        <f t="shared" si="326"/>
        <v>0.19998176684436</v>
      </c>
      <c r="AL1027" s="9">
        <f t="shared" si="327"/>
        <v>536490300.02</v>
      </c>
      <c r="AM1027" s="16">
        <f t="shared" si="328"/>
        <v>0.00417223228790844</v>
      </c>
      <c r="AN1027" s="16">
        <f t="shared" si="329"/>
        <v>0.03890149771832</v>
      </c>
      <c r="AO1027" s="16">
        <f t="shared" si="330"/>
        <v>0.0459770607005453</v>
      </c>
      <c r="AP1027" s="16">
        <f t="shared" si="331"/>
        <v>0.0355501944786581</v>
      </c>
      <c r="AQ1027" s="12">
        <f t="shared" si="332"/>
        <v>316489355.33</v>
      </c>
      <c r="AR1027" s="12">
        <f t="shared" si="333"/>
        <v>248685512.81</v>
      </c>
      <c r="AS1027" s="12">
        <f>AR1027-VLOOKUP(A1027,[1]选股结果!$A$2:$BJ$3005,48,FALSE)*0.08</f>
        <v>87573755.114</v>
      </c>
      <c r="AT1027" s="12">
        <f t="shared" ref="AT1027:AT1090" si="334">AQ1027-AD1027</f>
        <v>269552935.59</v>
      </c>
      <c r="AU1027" s="12">
        <f t="shared" ref="AU1027:AU1090" si="335">AQ1027-S1027</f>
        <v>295621932.55</v>
      </c>
      <c r="AV1027" s="12">
        <f t="shared" ref="AV1027:AV1090" si="336">AJ1027-O1027-P1027-Q1027-R1027-X1027-Y1027+Z1027-H1027</f>
        <v>250947057.58</v>
      </c>
      <c r="AW1027" s="12">
        <f t="shared" ref="AW1027:AW1090" si="337">AG1027</f>
        <v>250593994.299999</v>
      </c>
      <c r="AX1027" s="12">
        <f t="shared" ref="AX1027:AX1090" si="338">T1027-U1027+V1027+W1027+AA1027</f>
        <v>4438482.47</v>
      </c>
      <c r="AY1027" s="21">
        <f t="shared" ref="AY1027:AY1090" si="339">AF1027-S1027</f>
        <v>3943766447.49</v>
      </c>
    </row>
    <row r="1028" spans="1:51">
      <c r="A1028" s="5" t="s">
        <v>2103</v>
      </c>
      <c r="B1028" s="5" t="s">
        <v>2104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20"/>
        <v>4256262311.92</v>
      </c>
      <c r="AF1028" s="9">
        <f t="shared" si="321"/>
        <v>4006068581.44</v>
      </c>
      <c r="AG1028" s="9">
        <f t="shared" si="322"/>
        <v>249753895.660001</v>
      </c>
      <c r="AH1028" s="9">
        <f t="shared" si="323"/>
        <v>249521582.300001</v>
      </c>
      <c r="AI1028" s="9">
        <f t="shared" si="324"/>
        <v>236339069.910001</v>
      </c>
      <c r="AJ1028" s="12">
        <f t="shared" si="325"/>
        <v>628061367.4</v>
      </c>
      <c r="AK1028" s="16">
        <f t="shared" si="326"/>
        <v>0.147561715273296</v>
      </c>
      <c r="AL1028" s="9">
        <f t="shared" si="327"/>
        <v>389347811.83</v>
      </c>
      <c r="AM1028" s="16">
        <f t="shared" si="328"/>
        <v>0.00254894853863131</v>
      </c>
      <c r="AN1028" s="16">
        <f t="shared" si="329"/>
        <v>0.0131473632542063</v>
      </c>
      <c r="AO1028" s="16">
        <f t="shared" si="330"/>
        <v>0.0432230633799945</v>
      </c>
      <c r="AP1028" s="16">
        <f t="shared" si="331"/>
        <v>0.0311208136136346</v>
      </c>
      <c r="AQ1028" s="12">
        <f t="shared" si="332"/>
        <v>238713555.57</v>
      </c>
      <c r="AR1028" s="12">
        <f t="shared" si="333"/>
        <v>230898068.35</v>
      </c>
      <c r="AS1028" s="12">
        <f>AR1028-VLOOKUP(A1028,[1]选股结果!$A$2:$BJ$3005,48,FALSE)*0.08</f>
        <v>-249854367.0828</v>
      </c>
      <c r="AT1028" s="12">
        <f t="shared" si="334"/>
        <v>225531043.18</v>
      </c>
      <c r="AU1028" s="12">
        <f t="shared" si="335"/>
        <v>244080580.74</v>
      </c>
      <c r="AV1028" s="12">
        <f t="shared" si="336"/>
        <v>227710406.74</v>
      </c>
      <c r="AW1028" s="12">
        <f t="shared" si="337"/>
        <v>249753895.660001</v>
      </c>
      <c r="AX1028" s="12">
        <f t="shared" si="338"/>
        <v>0</v>
      </c>
      <c r="AY1028" s="21">
        <f t="shared" si="339"/>
        <v>4011435606.61</v>
      </c>
    </row>
    <row r="1029" spans="1:51">
      <c r="A1029" s="5" t="s">
        <v>2105</v>
      </c>
      <c r="B1029" s="5" t="s">
        <v>2106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20"/>
        <v>4251112041.11</v>
      </c>
      <c r="AF1029" s="9">
        <f t="shared" si="321"/>
        <v>3696152018.4</v>
      </c>
      <c r="AG1029" s="9">
        <f t="shared" si="322"/>
        <v>777178277.75</v>
      </c>
      <c r="AH1029" s="9">
        <f t="shared" si="323"/>
        <v>770153212.72</v>
      </c>
      <c r="AI1029" s="9">
        <f t="shared" si="324"/>
        <v>562379377.17</v>
      </c>
      <c r="AJ1029" s="12">
        <f t="shared" si="325"/>
        <v>1205283578.76</v>
      </c>
      <c r="AK1029" s="16">
        <f t="shared" si="326"/>
        <v>0.283521950751806</v>
      </c>
      <c r="AL1029" s="9">
        <f t="shared" si="327"/>
        <v>684120408.66</v>
      </c>
      <c r="AM1029" s="16">
        <f t="shared" si="328"/>
        <v>0.0101187011384363</v>
      </c>
      <c r="AN1029" s="16">
        <f t="shared" si="329"/>
        <v>0.00914167550847536</v>
      </c>
      <c r="AO1029" s="16">
        <f t="shared" si="330"/>
        <v>0.0962630616277872</v>
      </c>
      <c r="AP1029" s="16">
        <f t="shared" si="331"/>
        <v>0.0437514378241219</v>
      </c>
      <c r="AQ1029" s="12">
        <f t="shared" si="332"/>
        <v>521163170.1</v>
      </c>
      <c r="AR1029" s="12">
        <f t="shared" si="333"/>
        <v>340161122.13</v>
      </c>
      <c r="AS1029" s="12">
        <f>AR1029-VLOOKUP(A1029,[1]选股结果!$A$2:$BJ$3005,48,FALSE)*0.08</f>
        <v>-400538138.2052</v>
      </c>
      <c r="AT1029" s="12">
        <f t="shared" si="334"/>
        <v>313389334.55</v>
      </c>
      <c r="AU1029" s="12">
        <f t="shared" si="335"/>
        <v>547934957.68</v>
      </c>
      <c r="AV1029" s="12">
        <f t="shared" si="336"/>
        <v>501245454.8</v>
      </c>
      <c r="AW1029" s="12">
        <f t="shared" si="337"/>
        <v>777178277.75</v>
      </c>
      <c r="AX1029" s="12">
        <f t="shared" si="338"/>
        <v>158436819.19</v>
      </c>
      <c r="AY1029" s="21">
        <f t="shared" si="339"/>
        <v>3722923805.98</v>
      </c>
    </row>
    <row r="1030" spans="1:51">
      <c r="A1030" s="5" t="s">
        <v>2107</v>
      </c>
      <c r="B1030" s="5" t="s">
        <v>2108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20"/>
        <v>4249338463.3</v>
      </c>
      <c r="AF1030" s="9">
        <f t="shared" si="321"/>
        <v>4444581281.43</v>
      </c>
      <c r="AG1030" s="9">
        <f t="shared" si="322"/>
        <v>-149206838.879999</v>
      </c>
      <c r="AH1030" s="9">
        <f t="shared" si="323"/>
        <v>-140600307.689999</v>
      </c>
      <c r="AI1030" s="9">
        <f t="shared" si="324"/>
        <v>-123275341.449999</v>
      </c>
      <c r="AJ1030" s="12">
        <f t="shared" si="325"/>
        <v>1652413954.6</v>
      </c>
      <c r="AK1030" s="16">
        <f t="shared" si="326"/>
        <v>0.388863812301915</v>
      </c>
      <c r="AL1030" s="9">
        <f t="shared" si="327"/>
        <v>1669420433.06</v>
      </c>
      <c r="AM1030" s="16">
        <f t="shared" si="328"/>
        <v>0.00743655704833156</v>
      </c>
      <c r="AN1030" s="16">
        <f t="shared" si="329"/>
        <v>0.103533450815857</v>
      </c>
      <c r="AO1030" s="16">
        <f t="shared" si="330"/>
        <v>0.172966924933819</v>
      </c>
      <c r="AP1030" s="16">
        <f t="shared" si="331"/>
        <v>0.10860827206774</v>
      </c>
      <c r="AQ1030" s="12">
        <f t="shared" si="332"/>
        <v>-17006478.4599998</v>
      </c>
      <c r="AR1030" s="12">
        <f t="shared" si="333"/>
        <v>-179280847.33</v>
      </c>
      <c r="AS1030" s="12">
        <f>AR1030-VLOOKUP(A1030,[1]选股结果!$A$2:$BJ$3005,48,FALSE)*0.08</f>
        <v>-523650310.3844</v>
      </c>
      <c r="AT1030" s="12">
        <f t="shared" si="334"/>
        <v>318487.780000199</v>
      </c>
      <c r="AU1030" s="12">
        <f t="shared" si="335"/>
        <v>-196605813.57</v>
      </c>
      <c r="AV1030" s="12">
        <f t="shared" si="336"/>
        <v>-209125244.82</v>
      </c>
      <c r="AW1030" s="12">
        <f t="shared" si="337"/>
        <v>-149206838.879999</v>
      </c>
      <c r="AX1030" s="12">
        <f t="shared" si="338"/>
        <v>19754653.55</v>
      </c>
      <c r="AY1030" s="21">
        <f t="shared" si="339"/>
        <v>4264981946.32</v>
      </c>
    </row>
    <row r="1031" spans="1:51">
      <c r="A1031" s="5" t="s">
        <v>2109</v>
      </c>
      <c r="B1031" s="5" t="s">
        <v>2110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20"/>
        <v>4248033974.2</v>
      </c>
      <c r="AF1031" s="9">
        <f t="shared" si="321"/>
        <v>3082350818.31</v>
      </c>
      <c r="AG1031" s="9">
        <f t="shared" si="322"/>
        <v>1096732909.74</v>
      </c>
      <c r="AH1031" s="9">
        <f t="shared" si="323"/>
        <v>1097591486.57</v>
      </c>
      <c r="AI1031" s="9">
        <f t="shared" si="324"/>
        <v>917651380</v>
      </c>
      <c r="AJ1031" s="12">
        <f t="shared" si="325"/>
        <v>2474504710.75</v>
      </c>
      <c r="AK1031" s="16">
        <f t="shared" si="326"/>
        <v>0.582505866426364</v>
      </c>
      <c r="AL1031" s="9">
        <f t="shared" si="327"/>
        <v>1305662678.57</v>
      </c>
      <c r="AM1031" s="16">
        <f t="shared" si="328"/>
        <v>0.00869560088133628</v>
      </c>
      <c r="AN1031" s="16">
        <f t="shared" si="329"/>
        <v>0.0499157133012178</v>
      </c>
      <c r="AO1031" s="16">
        <f t="shared" si="330"/>
        <v>0.177241115424881</v>
      </c>
      <c r="AP1031" s="16">
        <f t="shared" si="331"/>
        <v>0.0645980981170657</v>
      </c>
      <c r="AQ1031" s="12">
        <f t="shared" si="332"/>
        <v>1168842032.18</v>
      </c>
      <c r="AR1031" s="12">
        <f t="shared" si="333"/>
        <v>956404420.09</v>
      </c>
      <c r="AS1031" s="12">
        <f>AR1031-VLOOKUP(A1031,[1]选股结果!$A$2:$BJ$3005,48,FALSE)*0.08</f>
        <v>407995112.4308</v>
      </c>
      <c r="AT1031" s="12">
        <f t="shared" si="334"/>
        <v>988901925.61</v>
      </c>
      <c r="AU1031" s="12">
        <f t="shared" si="335"/>
        <v>1136344526.66</v>
      </c>
      <c r="AV1031" s="12">
        <f t="shared" si="336"/>
        <v>1084431629.91</v>
      </c>
      <c r="AW1031" s="12">
        <f t="shared" si="337"/>
        <v>1096732909.74</v>
      </c>
      <c r="AX1031" s="12">
        <f t="shared" si="338"/>
        <v>-5256968.28</v>
      </c>
      <c r="AY1031" s="21">
        <f t="shared" si="339"/>
        <v>3049853312.79</v>
      </c>
    </row>
    <row r="1032" spans="1:51">
      <c r="A1032" s="5" t="s">
        <v>2111</v>
      </c>
      <c r="B1032" s="5" t="s">
        <v>2112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20"/>
        <v>4247593257.75</v>
      </c>
      <c r="AF1032" s="9">
        <f t="shared" si="321"/>
        <v>4178286835.37</v>
      </c>
      <c r="AG1032" s="9">
        <f t="shared" si="322"/>
        <v>245858925.01</v>
      </c>
      <c r="AH1032" s="9">
        <f t="shared" si="323"/>
        <v>249553907.19</v>
      </c>
      <c r="AI1032" s="9">
        <f t="shared" si="324"/>
        <v>241718969.17</v>
      </c>
      <c r="AJ1032" s="12">
        <f t="shared" si="325"/>
        <v>272579957.36</v>
      </c>
      <c r="AK1032" s="16">
        <f t="shared" si="326"/>
        <v>0.0641728011180592</v>
      </c>
      <c r="AL1032" s="9">
        <f t="shared" si="327"/>
        <v>192302226.79</v>
      </c>
      <c r="AM1032" s="16">
        <f t="shared" si="328"/>
        <v>0.00212450833505187</v>
      </c>
      <c r="AN1032" s="16">
        <f t="shared" si="329"/>
        <v>0.0202569413968743</v>
      </c>
      <c r="AO1032" s="16">
        <f t="shared" si="330"/>
        <v>0.0193484933403285</v>
      </c>
      <c r="AP1032" s="16">
        <f t="shared" si="331"/>
        <v>0.0011290222059869</v>
      </c>
      <c r="AQ1032" s="12">
        <f t="shared" si="332"/>
        <v>80277730.5700001</v>
      </c>
      <c r="AR1032" s="12">
        <f t="shared" si="333"/>
        <v>51216709.5200001</v>
      </c>
      <c r="AS1032" s="12">
        <f>AR1032-VLOOKUP(A1032,[1]选股结果!$A$2:$BJ$3005,48,FALSE)*0.08</f>
        <v>-160677815.4984</v>
      </c>
      <c r="AT1032" s="12">
        <f t="shared" si="334"/>
        <v>72442792.5500001</v>
      </c>
      <c r="AU1032" s="12">
        <f t="shared" si="335"/>
        <v>59051647.5400001</v>
      </c>
      <c r="AV1032" s="12">
        <f t="shared" si="336"/>
        <v>45334587.9900001</v>
      </c>
      <c r="AW1032" s="12">
        <f t="shared" si="337"/>
        <v>245858925.01</v>
      </c>
      <c r="AX1032" s="12">
        <f t="shared" si="338"/>
        <v>14293843.21</v>
      </c>
      <c r="AY1032" s="21">
        <f t="shared" si="339"/>
        <v>4157060752.34</v>
      </c>
    </row>
    <row r="1033" spans="1:51">
      <c r="A1033" s="5" t="s">
        <v>2113</v>
      </c>
      <c r="B1033" s="5" t="s">
        <v>2114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20"/>
        <v>4240512739.27</v>
      </c>
      <c r="AF1033" s="9">
        <f t="shared" si="321"/>
        <v>3162464524.08</v>
      </c>
      <c r="AG1033" s="9">
        <f t="shared" si="322"/>
        <v>1083038877.63</v>
      </c>
      <c r="AH1033" s="9">
        <f t="shared" si="323"/>
        <v>1083558327.87</v>
      </c>
      <c r="AI1033" s="9">
        <f t="shared" si="324"/>
        <v>912438005.03</v>
      </c>
      <c r="AJ1033" s="12">
        <f t="shared" si="325"/>
        <v>1412828464.73</v>
      </c>
      <c r="AK1033" s="16">
        <f t="shared" si="326"/>
        <v>0.333173970130135</v>
      </c>
      <c r="AL1033" s="9">
        <f t="shared" si="327"/>
        <v>331934444.52</v>
      </c>
      <c r="AM1033" s="16">
        <f t="shared" si="328"/>
        <v>0.00345224927033709</v>
      </c>
      <c r="AN1033" s="16">
        <f t="shared" si="329"/>
        <v>0.00539952290626573</v>
      </c>
      <c r="AO1033" s="16">
        <f t="shared" si="330"/>
        <v>0.0256830813362321</v>
      </c>
      <c r="AP1033" s="16">
        <f t="shared" si="331"/>
        <v>0.0438646031569336</v>
      </c>
      <c r="AQ1033" s="12">
        <f t="shared" si="332"/>
        <v>1080894020.21</v>
      </c>
      <c r="AR1033" s="12">
        <f t="shared" si="333"/>
        <v>907447342.59</v>
      </c>
      <c r="AS1033" s="12">
        <f>AR1033-VLOOKUP(A1033,[1]选股结果!$A$2:$BJ$3005,48,FALSE)*0.08</f>
        <v>191037066.0596</v>
      </c>
      <c r="AT1033" s="12">
        <f t="shared" si="334"/>
        <v>909773697.37</v>
      </c>
      <c r="AU1033" s="12">
        <f t="shared" si="335"/>
        <v>1078567665.43</v>
      </c>
      <c r="AV1033" s="12">
        <f t="shared" si="336"/>
        <v>1075620917.28</v>
      </c>
      <c r="AW1033" s="12">
        <f t="shared" si="337"/>
        <v>1083038877.63</v>
      </c>
      <c r="AX1033" s="12">
        <f t="shared" si="338"/>
        <v>9744315.13</v>
      </c>
      <c r="AY1033" s="21">
        <f t="shared" si="339"/>
        <v>3160138169.3</v>
      </c>
    </row>
    <row r="1034" spans="1:51">
      <c r="A1034" s="5" t="s">
        <v>2115</v>
      </c>
      <c r="B1034" s="5" t="s">
        <v>2116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20"/>
        <v>4231866876.02</v>
      </c>
      <c r="AF1034" s="9">
        <f t="shared" si="321"/>
        <v>3956181007.61</v>
      </c>
      <c r="AG1034" s="9">
        <f t="shared" si="322"/>
        <v>290461550.88</v>
      </c>
      <c r="AH1034" s="9">
        <f t="shared" si="323"/>
        <v>256147798.17</v>
      </c>
      <c r="AI1034" s="9">
        <f t="shared" si="324"/>
        <v>248556726.73</v>
      </c>
      <c r="AJ1034" s="12">
        <f t="shared" si="325"/>
        <v>704461149.16</v>
      </c>
      <c r="AK1034" s="16">
        <f t="shared" si="326"/>
        <v>0.166465810432708</v>
      </c>
      <c r="AL1034" s="9">
        <f t="shared" si="327"/>
        <v>413741075.94</v>
      </c>
      <c r="AM1034" s="16">
        <f t="shared" si="328"/>
        <v>0.00771100016281462</v>
      </c>
      <c r="AN1034" s="16">
        <f t="shared" si="329"/>
        <v>0.0138982087889577</v>
      </c>
      <c r="AO1034" s="16">
        <f t="shared" si="330"/>
        <v>0.0388434509817561</v>
      </c>
      <c r="AP1034" s="16">
        <f t="shared" si="331"/>
        <v>0.028610301594333</v>
      </c>
      <c r="AQ1034" s="12">
        <f t="shared" si="332"/>
        <v>290720073.22</v>
      </c>
      <c r="AR1034" s="12">
        <f t="shared" si="333"/>
        <v>231256317.8</v>
      </c>
      <c r="AS1034" s="12">
        <f>AR1034-VLOOKUP(A1034,[1]选股结果!$A$2:$BJ$3005,48,FALSE)*0.08</f>
        <v>102145400.1808</v>
      </c>
      <c r="AT1034" s="12">
        <f t="shared" si="334"/>
        <v>283129001.78</v>
      </c>
      <c r="AU1034" s="12">
        <f t="shared" si="335"/>
        <v>238847389.24</v>
      </c>
      <c r="AV1034" s="12">
        <f t="shared" si="336"/>
        <v>280463955.34</v>
      </c>
      <c r="AW1034" s="12">
        <f t="shared" si="337"/>
        <v>290461550.88</v>
      </c>
      <c r="AX1034" s="12">
        <f t="shared" si="338"/>
        <v>0</v>
      </c>
      <c r="AY1034" s="21">
        <f t="shared" si="339"/>
        <v>3904308323.63</v>
      </c>
    </row>
    <row r="1035" spans="1:51">
      <c r="A1035" s="5" t="s">
        <v>2117</v>
      </c>
      <c r="B1035" s="5" t="s">
        <v>2118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40">C1035</f>
        <v>4227414441.96</v>
      </c>
      <c r="AF1035" s="9">
        <f t="shared" ref="AF1035:AF1098" si="341">(G1035+O1035+P1035+Q1035+R1035)+S1035</f>
        <v>4006470633.38</v>
      </c>
      <c r="AG1035" s="9">
        <f t="shared" ref="AG1035:AG1098" si="342">AE1035-AF1035+T1035+V1035+W1035-X1035-Y1035+Z1035+AA1035</f>
        <v>176917145.14</v>
      </c>
      <c r="AH1035" s="9">
        <f t="shared" ref="AH1035:AH1098" si="343">AG1035+AB1035-AC1035</f>
        <v>174854986.22</v>
      </c>
      <c r="AI1035" s="9">
        <f t="shared" ref="AI1035:AI1098" si="344">AH1035-AD1035</f>
        <v>134763956.7</v>
      </c>
      <c r="AJ1035" s="12">
        <f t="shared" si="325"/>
        <v>883114145.71</v>
      </c>
      <c r="AK1035" s="16">
        <f t="shared" si="326"/>
        <v>0.20890171943978</v>
      </c>
      <c r="AL1035" s="9">
        <f t="shared" si="327"/>
        <v>680721597.61</v>
      </c>
      <c r="AM1035" s="16">
        <f t="shared" si="328"/>
        <v>0.00451175114999062</v>
      </c>
      <c r="AN1035" s="16">
        <f t="shared" si="329"/>
        <v>0.0794219143638855</v>
      </c>
      <c r="AO1035" s="16">
        <f t="shared" si="330"/>
        <v>0.0323279754436939</v>
      </c>
      <c r="AP1035" s="16">
        <f t="shared" si="331"/>
        <v>0.037202749988024</v>
      </c>
      <c r="AQ1035" s="12">
        <f t="shared" si="332"/>
        <v>202392548.1</v>
      </c>
      <c r="AR1035" s="12">
        <f t="shared" si="333"/>
        <v>148888764.06</v>
      </c>
      <c r="AS1035" s="12">
        <f>AR1035-VLOOKUP(A1035,[1]选股结果!$A$2:$BJ$3005,48,FALSE)*0.08</f>
        <v>-103297910.3752</v>
      </c>
      <c r="AT1035" s="12">
        <f t="shared" si="334"/>
        <v>162301518.58</v>
      </c>
      <c r="AU1035" s="12">
        <f t="shared" si="335"/>
        <v>188979793.58</v>
      </c>
      <c r="AV1035" s="12">
        <f t="shared" si="336"/>
        <v>175744369.58</v>
      </c>
      <c r="AW1035" s="12">
        <f t="shared" si="337"/>
        <v>176917145.14</v>
      </c>
      <c r="AX1035" s="12">
        <f t="shared" si="338"/>
        <v>13382958.74</v>
      </c>
      <c r="AY1035" s="21">
        <f t="shared" si="339"/>
        <v>3993057878.86</v>
      </c>
    </row>
    <row r="1036" spans="1:51">
      <c r="A1036" s="5" t="s">
        <v>2119</v>
      </c>
      <c r="B1036" s="5" t="s">
        <v>2120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40"/>
        <v>4227056494.44</v>
      </c>
      <c r="AF1036" s="9">
        <f t="shared" si="341"/>
        <v>3763075493.74</v>
      </c>
      <c r="AG1036" s="9">
        <f t="shared" si="342"/>
        <v>433139791.990001</v>
      </c>
      <c r="AH1036" s="9">
        <f t="shared" si="343"/>
        <v>430314444.680001</v>
      </c>
      <c r="AI1036" s="9">
        <f t="shared" si="344"/>
        <v>367266142.250001</v>
      </c>
      <c r="AJ1036" s="12">
        <f t="shared" si="325"/>
        <v>967404755.3</v>
      </c>
      <c r="AK1036" s="16">
        <f t="shared" si="326"/>
        <v>0.228860143358023</v>
      </c>
      <c r="AL1036" s="9">
        <f t="shared" si="327"/>
        <v>507626277.8</v>
      </c>
      <c r="AM1036" s="16">
        <f t="shared" si="328"/>
        <v>0.00341053479151806</v>
      </c>
      <c r="AN1036" s="16">
        <f t="shared" si="329"/>
        <v>0.0518910175102968</v>
      </c>
      <c r="AO1036" s="16">
        <f t="shared" si="330"/>
        <v>0.0543620190603681</v>
      </c>
      <c r="AP1036" s="16">
        <f t="shared" si="331"/>
        <v>0.00915215815801989</v>
      </c>
      <c r="AQ1036" s="12">
        <f t="shared" si="332"/>
        <v>459778477.5</v>
      </c>
      <c r="AR1036" s="12">
        <f t="shared" si="333"/>
        <v>395547221.58</v>
      </c>
      <c r="AS1036" s="12">
        <f>AR1036-VLOOKUP(A1036,[1]选股结果!$A$2:$BJ$3005,48,FALSE)*0.08</f>
        <v>156174316.8448</v>
      </c>
      <c r="AT1036" s="12">
        <f t="shared" si="334"/>
        <v>396730175.07</v>
      </c>
      <c r="AU1036" s="12">
        <f t="shared" si="335"/>
        <v>458595524.01</v>
      </c>
      <c r="AV1036" s="12">
        <f t="shared" si="336"/>
        <v>424730915.04</v>
      </c>
      <c r="AW1036" s="12">
        <f t="shared" si="337"/>
        <v>433139791.990001</v>
      </c>
      <c r="AX1036" s="12">
        <f t="shared" si="338"/>
        <v>3357685.43</v>
      </c>
      <c r="AY1036" s="21">
        <f t="shared" si="339"/>
        <v>3761892540.25</v>
      </c>
    </row>
    <row r="1037" spans="1:51">
      <c r="A1037" s="5" t="s">
        <v>2121</v>
      </c>
      <c r="B1037" s="5" t="s">
        <v>2122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40"/>
        <v>4210711575.66</v>
      </c>
      <c r="AF1037" s="9">
        <f t="shared" si="341"/>
        <v>4216000169.78</v>
      </c>
      <c r="AG1037" s="9">
        <f t="shared" si="342"/>
        <v>-11789002.0100004</v>
      </c>
      <c r="AH1037" s="9">
        <f t="shared" si="343"/>
        <v>-10547738.9000004</v>
      </c>
      <c r="AI1037" s="9">
        <f t="shared" si="344"/>
        <v>-2166210.9400004</v>
      </c>
      <c r="AJ1037" s="12">
        <f t="shared" si="325"/>
        <v>756826993.5</v>
      </c>
      <c r="AK1037" s="16">
        <f t="shared" si="326"/>
        <v>0.179738502602466</v>
      </c>
      <c r="AL1037" s="9">
        <f t="shared" si="327"/>
        <v>764574614.72</v>
      </c>
      <c r="AM1037" s="16">
        <f t="shared" si="328"/>
        <v>0.00244211111951742</v>
      </c>
      <c r="AN1037" s="16">
        <f t="shared" si="329"/>
        <v>0.0321340248574949</v>
      </c>
      <c r="AO1037" s="16">
        <f t="shared" si="330"/>
        <v>0.0903342989576244</v>
      </c>
      <c r="AP1037" s="16">
        <f t="shared" si="331"/>
        <v>0.053325742729079</v>
      </c>
      <c r="AQ1037" s="12">
        <f t="shared" si="332"/>
        <v>-7747621.22000003</v>
      </c>
      <c r="AR1037" s="12">
        <f t="shared" si="333"/>
        <v>-10980544.39</v>
      </c>
      <c r="AS1037" s="12">
        <f>AR1037-VLOOKUP(A1037,[1]选股结果!$A$2:$BJ$3005,48,FALSE)*0.08</f>
        <v>-362140055.9524</v>
      </c>
      <c r="AT1037" s="12">
        <f t="shared" si="334"/>
        <v>633906.739999971</v>
      </c>
      <c r="AU1037" s="12">
        <f t="shared" si="335"/>
        <v>-19362072.35</v>
      </c>
      <c r="AV1037" s="12">
        <f t="shared" si="336"/>
        <v>-30802530.16</v>
      </c>
      <c r="AW1037" s="12">
        <f t="shared" si="337"/>
        <v>-11789002.0100004</v>
      </c>
      <c r="AX1037" s="12">
        <f t="shared" si="338"/>
        <v>10725450.22</v>
      </c>
      <c r="AY1037" s="21">
        <f t="shared" si="339"/>
        <v>4204385718.65</v>
      </c>
    </row>
    <row r="1038" spans="1:51">
      <c r="A1038" s="5" t="s">
        <v>2123</v>
      </c>
      <c r="B1038" s="5" t="s">
        <v>2124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40"/>
        <v>4199372039.53</v>
      </c>
      <c r="AF1038" s="9">
        <f t="shared" si="341"/>
        <v>3851783185.57</v>
      </c>
      <c r="AG1038" s="9">
        <f t="shared" si="342"/>
        <v>370644224.649999</v>
      </c>
      <c r="AH1038" s="9">
        <f t="shared" si="343"/>
        <v>380482055.639999</v>
      </c>
      <c r="AI1038" s="9">
        <f t="shared" si="344"/>
        <v>366896697.279999</v>
      </c>
      <c r="AJ1038" s="12">
        <f t="shared" si="325"/>
        <v>989670102.27</v>
      </c>
      <c r="AK1038" s="16">
        <f t="shared" si="326"/>
        <v>0.235670974839554</v>
      </c>
      <c r="AL1038" s="9">
        <f t="shared" si="327"/>
        <v>634250125.28</v>
      </c>
      <c r="AM1038" s="16">
        <f t="shared" si="328"/>
        <v>0.00689844526688859</v>
      </c>
      <c r="AN1038" s="16">
        <f t="shared" si="329"/>
        <v>0.0289244954046973</v>
      </c>
      <c r="AO1038" s="16">
        <f t="shared" si="330"/>
        <v>0.063297356011293</v>
      </c>
      <c r="AP1038" s="16">
        <f t="shared" si="331"/>
        <v>0.0581557563681196</v>
      </c>
      <c r="AQ1038" s="12">
        <f t="shared" si="332"/>
        <v>355419976.99</v>
      </c>
      <c r="AR1038" s="12">
        <f t="shared" si="333"/>
        <v>360214029.99</v>
      </c>
      <c r="AS1038" s="12">
        <f>AR1038-VLOOKUP(A1038,[1]选股结果!$A$2:$BJ$3005,48,FALSE)*0.08</f>
        <v>83895383.0372</v>
      </c>
      <c r="AT1038" s="12">
        <f t="shared" si="334"/>
        <v>341834618.63</v>
      </c>
      <c r="AU1038" s="12">
        <f t="shared" si="335"/>
        <v>373799388.35</v>
      </c>
      <c r="AV1038" s="12">
        <f t="shared" si="336"/>
        <v>318075014.3</v>
      </c>
      <c r="AW1038" s="12">
        <f t="shared" si="337"/>
        <v>370644224.649999</v>
      </c>
      <c r="AX1038" s="12">
        <f t="shared" si="338"/>
        <v>20491892.12</v>
      </c>
      <c r="AY1038" s="21">
        <f t="shared" si="339"/>
        <v>3870162596.93</v>
      </c>
    </row>
    <row r="1039" spans="1:51">
      <c r="A1039" s="5" t="s">
        <v>2125</v>
      </c>
      <c r="B1039" s="5" t="s">
        <v>2126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40"/>
        <v>4197438730.74</v>
      </c>
      <c r="AF1039" s="9">
        <f t="shared" si="341"/>
        <v>4157376623.05</v>
      </c>
      <c r="AG1039" s="9">
        <f t="shared" si="342"/>
        <v>177899574.25</v>
      </c>
      <c r="AH1039" s="9">
        <f t="shared" si="343"/>
        <v>177942565.34</v>
      </c>
      <c r="AI1039" s="9">
        <f t="shared" si="344"/>
        <v>171659647.27</v>
      </c>
      <c r="AJ1039" s="12">
        <f t="shared" si="325"/>
        <v>964559092.85</v>
      </c>
      <c r="AK1039" s="16">
        <f t="shared" si="326"/>
        <v>0.22979706309613</v>
      </c>
      <c r="AL1039" s="9">
        <f t="shared" si="327"/>
        <v>962915482.47</v>
      </c>
      <c r="AM1039" s="16">
        <f t="shared" si="328"/>
        <v>0.00315538029251115</v>
      </c>
      <c r="AN1039" s="16">
        <f t="shared" si="329"/>
        <v>0.0328680671095055</v>
      </c>
      <c r="AO1039" s="16">
        <f t="shared" si="330"/>
        <v>0.0601584222589671</v>
      </c>
      <c r="AP1039" s="16">
        <f t="shared" si="331"/>
        <v>0.131683876946681</v>
      </c>
      <c r="AQ1039" s="12">
        <f t="shared" si="332"/>
        <v>1643610.37999988</v>
      </c>
      <c r="AR1039" s="12">
        <f t="shared" si="333"/>
        <v>27316217.3699999</v>
      </c>
      <c r="AS1039" s="12">
        <f>AR1039-VLOOKUP(A1039,[1]选股结果!$A$2:$BJ$3005,48,FALSE)*0.08</f>
        <v>-252341619.7716</v>
      </c>
      <c r="AT1039" s="12">
        <f t="shared" si="334"/>
        <v>-4639307.69000012</v>
      </c>
      <c r="AU1039" s="12">
        <f t="shared" si="335"/>
        <v>33599135.4399999</v>
      </c>
      <c r="AV1039" s="12">
        <f t="shared" si="336"/>
        <v>-39381444.5200001</v>
      </c>
      <c r="AW1039" s="12">
        <f t="shared" si="337"/>
        <v>177899574.25</v>
      </c>
      <c r="AX1039" s="12">
        <f t="shared" si="338"/>
        <v>168439657.56</v>
      </c>
      <c r="AY1039" s="21">
        <f t="shared" si="339"/>
        <v>4189332148.11</v>
      </c>
    </row>
    <row r="1040" spans="1:51">
      <c r="A1040" s="5" t="s">
        <v>2127</v>
      </c>
      <c r="B1040" s="5" t="s">
        <v>2128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40"/>
        <v>4188376473.9</v>
      </c>
      <c r="AF1040" s="9">
        <f t="shared" si="341"/>
        <v>3875270919</v>
      </c>
      <c r="AG1040" s="9">
        <f t="shared" si="342"/>
        <v>2249797173.38</v>
      </c>
      <c r="AH1040" s="9">
        <f t="shared" si="343"/>
        <v>2249662561.17</v>
      </c>
      <c r="AI1040" s="9">
        <f t="shared" si="344"/>
        <v>1988959680.63</v>
      </c>
      <c r="AJ1040" s="12">
        <f t="shared" si="325"/>
        <v>908565789.62</v>
      </c>
      <c r="AK1040" s="16">
        <f t="shared" si="326"/>
        <v>0.216925530759175</v>
      </c>
      <c r="AL1040" s="9">
        <f t="shared" si="327"/>
        <v>511958488.27</v>
      </c>
      <c r="AM1040" s="16">
        <f t="shared" si="328"/>
        <v>0.0566017001497607</v>
      </c>
      <c r="AN1040" s="16">
        <f t="shared" si="329"/>
        <v>0.0170914788620573</v>
      </c>
      <c r="AO1040" s="16">
        <f t="shared" si="330"/>
        <v>0.0275865787113479</v>
      </c>
      <c r="AP1040" s="16">
        <f t="shared" si="331"/>
        <v>0.00379340869165128</v>
      </c>
      <c r="AQ1040" s="12">
        <f t="shared" si="332"/>
        <v>396607301.35</v>
      </c>
      <c r="AR1040" s="12">
        <f t="shared" si="333"/>
        <v>-19469835.6600001</v>
      </c>
      <c r="AS1040" s="12">
        <f>AR1040-VLOOKUP(A1040,[1]选股结果!$A$2:$BJ$3005,48,FALSE)*0.08</f>
        <v>-1191709497.2368</v>
      </c>
      <c r="AT1040" s="12">
        <f t="shared" si="334"/>
        <v>135904420.81</v>
      </c>
      <c r="AU1040" s="12">
        <f t="shared" si="335"/>
        <v>241233044.88</v>
      </c>
      <c r="AV1040" s="12">
        <f t="shared" si="336"/>
        <v>327122718.04</v>
      </c>
      <c r="AW1040" s="12">
        <f t="shared" si="337"/>
        <v>2249797173.38</v>
      </c>
      <c r="AX1040" s="12">
        <f t="shared" si="338"/>
        <v>548806045.4</v>
      </c>
      <c r="AY1040" s="21">
        <f t="shared" si="339"/>
        <v>3719896662.53</v>
      </c>
    </row>
    <row r="1041" spans="1:51">
      <c r="A1041" s="5" t="s">
        <v>2129</v>
      </c>
      <c r="B1041" s="5" t="s">
        <v>2130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40"/>
        <v>4184222764.32</v>
      </c>
      <c r="AF1041" s="9">
        <f t="shared" si="341"/>
        <v>4194570987.1</v>
      </c>
      <c r="AG1041" s="9">
        <f t="shared" si="342"/>
        <v>-38781623.9299997</v>
      </c>
      <c r="AH1041" s="9">
        <f t="shared" si="343"/>
        <v>-39099042.4999997</v>
      </c>
      <c r="AI1041" s="9">
        <f t="shared" si="344"/>
        <v>-37045172.5099997</v>
      </c>
      <c r="AJ1041" s="12">
        <f t="shared" si="325"/>
        <v>466790684.96</v>
      </c>
      <c r="AK1041" s="16">
        <f t="shared" si="326"/>
        <v>0.11155971162445</v>
      </c>
      <c r="AL1041" s="9">
        <f t="shared" si="327"/>
        <v>372370840.87</v>
      </c>
      <c r="AM1041" s="16">
        <f t="shared" si="328"/>
        <v>0.00310233928525304</v>
      </c>
      <c r="AN1041" s="16">
        <f t="shared" si="329"/>
        <v>0.0284345702276049</v>
      </c>
      <c r="AO1041" s="16">
        <f t="shared" si="330"/>
        <v>0.0212273848078532</v>
      </c>
      <c r="AP1041" s="16">
        <f t="shared" si="331"/>
        <v>0.0361538735819637</v>
      </c>
      <c r="AQ1041" s="12">
        <f t="shared" si="332"/>
        <v>94419844.09</v>
      </c>
      <c r="AR1041" s="12">
        <f t="shared" si="333"/>
        <v>-8611771.35999996</v>
      </c>
      <c r="AS1041" s="12">
        <f>AR1041-VLOOKUP(A1041,[1]选股结果!$A$2:$BJ$3005,48,FALSE)*0.08</f>
        <v>-121889838.4224</v>
      </c>
      <c r="AT1041" s="12">
        <f t="shared" si="334"/>
        <v>96473714.08</v>
      </c>
      <c r="AU1041" s="12">
        <f t="shared" si="335"/>
        <v>-10665641.35</v>
      </c>
      <c r="AV1041" s="12">
        <f t="shared" si="336"/>
        <v>-46918952.22</v>
      </c>
      <c r="AW1041" s="12">
        <f t="shared" si="337"/>
        <v>-38781623.9299997</v>
      </c>
      <c r="AX1041" s="12">
        <f t="shared" si="338"/>
        <v>5074610.76</v>
      </c>
      <c r="AY1041" s="21">
        <f t="shared" si="339"/>
        <v>4089485501.66</v>
      </c>
    </row>
    <row r="1042" spans="1:51">
      <c r="A1042" s="5" t="s">
        <v>2131</v>
      </c>
      <c r="B1042" s="5" t="s">
        <v>2132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40"/>
        <v>4183417109.37</v>
      </c>
      <c r="AF1042" s="9">
        <f t="shared" si="341"/>
        <v>3908472971.67</v>
      </c>
      <c r="AG1042" s="9">
        <f t="shared" si="342"/>
        <v>236737004.95</v>
      </c>
      <c r="AH1042" s="9">
        <f t="shared" si="343"/>
        <v>225914022.26</v>
      </c>
      <c r="AI1042" s="9">
        <f t="shared" si="344"/>
        <v>178116245.39</v>
      </c>
      <c r="AJ1042" s="12">
        <f t="shared" si="325"/>
        <v>682439330.39</v>
      </c>
      <c r="AK1042" s="16">
        <f t="shared" si="326"/>
        <v>0.163129640805234</v>
      </c>
      <c r="AL1042" s="9">
        <f t="shared" si="327"/>
        <v>368562393.93</v>
      </c>
      <c r="AM1042" s="16">
        <f t="shared" si="328"/>
        <v>0.00575907227037856</v>
      </c>
      <c r="AN1042" s="16">
        <f t="shared" si="329"/>
        <v>0.00865755549664859</v>
      </c>
      <c r="AO1042" s="16">
        <f t="shared" si="330"/>
        <v>0.036625607900015</v>
      </c>
      <c r="AP1042" s="16">
        <f t="shared" si="331"/>
        <v>0.0284165840680186</v>
      </c>
      <c r="AQ1042" s="12">
        <f t="shared" si="332"/>
        <v>313876936.46</v>
      </c>
      <c r="AR1042" s="12">
        <f t="shared" si="333"/>
        <v>190993352.87</v>
      </c>
      <c r="AS1042" s="12">
        <f>AR1042-VLOOKUP(A1042,[1]选股结果!$A$2:$BJ$3005,48,FALSE)*0.08</f>
        <v>-106397403.1108</v>
      </c>
      <c r="AT1042" s="12">
        <f t="shared" si="334"/>
        <v>266079159.59</v>
      </c>
      <c r="AU1042" s="12">
        <f t="shared" si="335"/>
        <v>238791129.74</v>
      </c>
      <c r="AV1042" s="12">
        <f t="shared" si="336"/>
        <v>267108272.87</v>
      </c>
      <c r="AW1042" s="12">
        <f t="shared" si="337"/>
        <v>236737004.95</v>
      </c>
      <c r="AX1042" s="12">
        <f t="shared" si="338"/>
        <v>2728480.96</v>
      </c>
      <c r="AY1042" s="21">
        <f t="shared" si="339"/>
        <v>3833387164.95</v>
      </c>
    </row>
    <row r="1043" spans="1:51">
      <c r="A1043" s="5" t="s">
        <v>2133</v>
      </c>
      <c r="B1043" s="5" t="s">
        <v>2134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40"/>
        <v>4176673817.74</v>
      </c>
      <c r="AF1043" s="9">
        <f t="shared" si="341"/>
        <v>3396542389.8</v>
      </c>
      <c r="AG1043" s="9">
        <f t="shared" si="342"/>
        <v>935482106.88</v>
      </c>
      <c r="AH1043" s="9">
        <f t="shared" si="343"/>
        <v>935413457.58</v>
      </c>
      <c r="AI1043" s="9">
        <f t="shared" si="344"/>
        <v>712521195.17</v>
      </c>
      <c r="AJ1043" s="12">
        <f t="shared" si="325"/>
        <v>1996396208.96</v>
      </c>
      <c r="AK1043" s="16">
        <f t="shared" si="326"/>
        <v>0.477987100759583</v>
      </c>
      <c r="AL1043" s="9">
        <f t="shared" si="327"/>
        <v>200481428.64</v>
      </c>
      <c r="AM1043" s="16">
        <f t="shared" si="328"/>
        <v>0.0217552500159485</v>
      </c>
      <c r="AN1043" s="16">
        <f t="shared" si="329"/>
        <v>0.00392617687077924</v>
      </c>
      <c r="AO1043" s="16">
        <f t="shared" si="330"/>
        <v>0.0210200407456059</v>
      </c>
      <c r="AP1043" s="16">
        <f t="shared" si="331"/>
        <v>8.84958165586415e-5</v>
      </c>
      <c r="AQ1043" s="12">
        <f t="shared" si="332"/>
        <v>1795914780.32</v>
      </c>
      <c r="AR1043" s="12">
        <f t="shared" si="333"/>
        <v>552184152.159999</v>
      </c>
      <c r="AS1043" s="12">
        <f>AR1043-VLOOKUP(A1043,[1]选股结果!$A$2:$BJ$3005,48,FALSE)*0.08</f>
        <v>-444259295.695201</v>
      </c>
      <c r="AT1043" s="12">
        <f t="shared" si="334"/>
        <v>1573022517.91</v>
      </c>
      <c r="AU1043" s="12">
        <f t="shared" si="335"/>
        <v>775076414.569999</v>
      </c>
      <c r="AV1043" s="12">
        <f t="shared" si="336"/>
        <v>763444439.869999</v>
      </c>
      <c r="AW1043" s="12">
        <f t="shared" si="337"/>
        <v>935482106.88</v>
      </c>
      <c r="AX1043" s="12">
        <f t="shared" si="338"/>
        <v>1083108.11000001</v>
      </c>
      <c r="AY1043" s="21">
        <f t="shared" si="339"/>
        <v>2375704024.05</v>
      </c>
    </row>
    <row r="1044" spans="1:51">
      <c r="A1044" s="5" t="s">
        <v>2135</v>
      </c>
      <c r="B1044" s="5" t="s">
        <v>2136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40"/>
        <v>4151285155.11</v>
      </c>
      <c r="AF1044" s="9">
        <f t="shared" si="341"/>
        <v>4020454185.51</v>
      </c>
      <c r="AG1044" s="9">
        <f t="shared" si="342"/>
        <v>211586935.719999</v>
      </c>
      <c r="AH1044" s="9">
        <f t="shared" si="343"/>
        <v>203237436.239999</v>
      </c>
      <c r="AI1044" s="9">
        <f t="shared" si="344"/>
        <v>97497002.609999</v>
      </c>
      <c r="AJ1044" s="12">
        <f t="shared" si="325"/>
        <v>871216507.54</v>
      </c>
      <c r="AK1044" s="16">
        <f t="shared" si="326"/>
        <v>0.209866697898982</v>
      </c>
      <c r="AL1044" s="9">
        <f t="shared" si="327"/>
        <v>612307746.6</v>
      </c>
      <c r="AM1044" s="16">
        <f t="shared" si="328"/>
        <v>0.0644224455794855</v>
      </c>
      <c r="AN1044" s="16">
        <f t="shared" si="329"/>
        <v>0.0409294597363061</v>
      </c>
      <c r="AO1044" s="16">
        <f t="shared" si="330"/>
        <v>0.039266602316959</v>
      </c>
      <c r="AP1044" s="16">
        <f t="shared" si="331"/>
        <v>0</v>
      </c>
      <c r="AQ1044" s="12">
        <f t="shared" si="332"/>
        <v>258908760.94</v>
      </c>
      <c r="AR1044" s="12">
        <f t="shared" si="333"/>
        <v>13135453.2599999</v>
      </c>
      <c r="AS1044" s="12">
        <f>AR1044-VLOOKUP(A1044,[1]选股结果!$A$2:$BJ$3005,48,FALSE)*0.08</f>
        <v>-408791891.66</v>
      </c>
      <c r="AT1044" s="12">
        <f t="shared" si="334"/>
        <v>153168327.31</v>
      </c>
      <c r="AU1044" s="12">
        <f t="shared" si="335"/>
        <v>118875886.89</v>
      </c>
      <c r="AV1044" s="12">
        <f t="shared" si="336"/>
        <v>211529628.22</v>
      </c>
      <c r="AW1044" s="12">
        <f t="shared" si="337"/>
        <v>211586935.719999</v>
      </c>
      <c r="AX1044" s="12">
        <f t="shared" si="338"/>
        <v>69314158.95</v>
      </c>
      <c r="AY1044" s="21">
        <f t="shared" si="339"/>
        <v>3880421311.46</v>
      </c>
    </row>
    <row r="1045" spans="1:51">
      <c r="A1045" s="5" t="s">
        <v>2137</v>
      </c>
      <c r="B1045" s="5" t="s">
        <v>2138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40"/>
        <v>4145721657.13</v>
      </c>
      <c r="AF1045" s="9">
        <f t="shared" si="341"/>
        <v>3373519411.6</v>
      </c>
      <c r="AG1045" s="9">
        <f t="shared" si="342"/>
        <v>839545947.42</v>
      </c>
      <c r="AH1045" s="9">
        <f t="shared" si="343"/>
        <v>838474332.83</v>
      </c>
      <c r="AI1045" s="9">
        <f t="shared" si="344"/>
        <v>689386941.66</v>
      </c>
      <c r="AJ1045" s="12">
        <f t="shared" si="325"/>
        <v>1096060356.86</v>
      </c>
      <c r="AK1045" s="16">
        <f t="shared" si="326"/>
        <v>0.264383489174905</v>
      </c>
      <c r="AL1045" s="9">
        <f t="shared" si="327"/>
        <v>312830113.61</v>
      </c>
      <c r="AM1045" s="16">
        <f t="shared" si="328"/>
        <v>0.0199752309824217</v>
      </c>
      <c r="AN1045" s="16">
        <f t="shared" si="329"/>
        <v>0.0075767564872518</v>
      </c>
      <c r="AO1045" s="16">
        <f t="shared" si="330"/>
        <v>0.044212941337912</v>
      </c>
      <c r="AP1045" s="16">
        <f t="shared" si="331"/>
        <v>0.00343512676870324</v>
      </c>
      <c r="AQ1045" s="12">
        <f t="shared" si="332"/>
        <v>783230243.25</v>
      </c>
      <c r="AR1045" s="12">
        <f t="shared" si="333"/>
        <v>622043239.77</v>
      </c>
      <c r="AS1045" s="12">
        <f>AR1045-VLOOKUP(A1045,[1]选股结果!$A$2:$BJ$3005,48,FALSE)*0.08</f>
        <v>86386878.1723999</v>
      </c>
      <c r="AT1045" s="12">
        <f t="shared" si="334"/>
        <v>634142852.08</v>
      </c>
      <c r="AU1045" s="12">
        <f t="shared" si="335"/>
        <v>771130630.94</v>
      </c>
      <c r="AV1045" s="12">
        <f t="shared" si="336"/>
        <v>800953850.42</v>
      </c>
      <c r="AW1045" s="12">
        <f t="shared" si="337"/>
        <v>839545947.42</v>
      </c>
      <c r="AX1045" s="12">
        <f t="shared" si="338"/>
        <v>24181563.92</v>
      </c>
      <c r="AY1045" s="21">
        <f t="shared" si="339"/>
        <v>3361419799.29</v>
      </c>
    </row>
    <row r="1046" spans="1:51">
      <c r="A1046" s="5" t="s">
        <v>2139</v>
      </c>
      <c r="B1046" s="5" t="s">
        <v>2140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40"/>
        <v>4145554447.48</v>
      </c>
      <c r="AF1046" s="9">
        <f t="shared" si="341"/>
        <v>2974651643.35</v>
      </c>
      <c r="AG1046" s="9">
        <f t="shared" si="342"/>
        <v>810370388.87</v>
      </c>
      <c r="AH1046" s="9">
        <f t="shared" si="343"/>
        <v>931113415.34</v>
      </c>
      <c r="AI1046" s="9">
        <f t="shared" si="344"/>
        <v>663905290.16</v>
      </c>
      <c r="AJ1046" s="12">
        <f t="shared" si="325"/>
        <v>1847599383.72</v>
      </c>
      <c r="AK1046" s="16">
        <f t="shared" si="326"/>
        <v>0.445682093222324</v>
      </c>
      <c r="AL1046" s="9">
        <f t="shared" si="327"/>
        <v>152481902.39</v>
      </c>
      <c r="AM1046" s="16">
        <f t="shared" si="328"/>
        <v>0.00595493551290984</v>
      </c>
      <c r="AN1046" s="16">
        <f t="shared" si="329"/>
        <v>0.0143114989180916</v>
      </c>
      <c r="AO1046" s="16">
        <f t="shared" si="330"/>
        <v>0.0406536517720681</v>
      </c>
      <c r="AP1046" s="16">
        <f t="shared" si="331"/>
        <v>0.00592906769441691</v>
      </c>
      <c r="AQ1046" s="12">
        <f t="shared" si="332"/>
        <v>1695117481.33</v>
      </c>
      <c r="AR1046" s="12">
        <f t="shared" si="333"/>
        <v>1028339583.81</v>
      </c>
      <c r="AS1046" s="12">
        <f>AR1046-VLOOKUP(A1046,[1]选股结果!$A$2:$BJ$3005,48,FALSE)*0.08</f>
        <v>-250450867.6652</v>
      </c>
      <c r="AT1046" s="12">
        <f t="shared" si="334"/>
        <v>1427909356.15</v>
      </c>
      <c r="AU1046" s="12">
        <f t="shared" si="335"/>
        <v>1295547708.99</v>
      </c>
      <c r="AV1046" s="12">
        <f t="shared" si="336"/>
        <v>1168169908.9</v>
      </c>
      <c r="AW1046" s="12">
        <f t="shared" si="337"/>
        <v>810370388.87</v>
      </c>
      <c r="AX1046" s="12">
        <f t="shared" si="338"/>
        <v>-386201801.3</v>
      </c>
      <c r="AY1046" s="21">
        <f t="shared" si="339"/>
        <v>2575081871.01</v>
      </c>
    </row>
    <row r="1047" spans="1:51">
      <c r="A1047" s="5" t="s">
        <v>2141</v>
      </c>
      <c r="B1047" s="5" t="s">
        <v>2142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40"/>
        <v>4140078819.87</v>
      </c>
      <c r="AF1047" s="9">
        <f t="shared" si="341"/>
        <v>3778536801.9</v>
      </c>
      <c r="AG1047" s="9">
        <f t="shared" si="342"/>
        <v>419500244.1</v>
      </c>
      <c r="AH1047" s="9">
        <f t="shared" si="343"/>
        <v>418668654.92</v>
      </c>
      <c r="AI1047" s="9">
        <f t="shared" si="344"/>
        <v>475041304.04</v>
      </c>
      <c r="AJ1047" s="12">
        <f t="shared" si="325"/>
        <v>1998764845.87</v>
      </c>
      <c r="AK1047" s="16">
        <f t="shared" si="326"/>
        <v>0.482784249487492</v>
      </c>
      <c r="AL1047" s="9">
        <f t="shared" si="327"/>
        <v>1719100840.45</v>
      </c>
      <c r="AM1047" s="16">
        <f t="shared" si="328"/>
        <v>0.00535772426687676</v>
      </c>
      <c r="AN1047" s="16">
        <f t="shared" si="329"/>
        <v>0.0595038597351476</v>
      </c>
      <c r="AO1047" s="16">
        <f t="shared" si="330"/>
        <v>0.0300677859253677</v>
      </c>
      <c r="AP1047" s="16">
        <f t="shared" si="331"/>
        <v>0.309931324068437</v>
      </c>
      <c r="AQ1047" s="12">
        <f t="shared" si="332"/>
        <v>279664005.42</v>
      </c>
      <c r="AR1047" s="12">
        <f t="shared" si="333"/>
        <v>374969010.85</v>
      </c>
      <c r="AS1047" s="12">
        <f>AR1047-VLOOKUP(A1047,[1]选股结果!$A$2:$BJ$3005,48,FALSE)*0.08</f>
        <v>-293052553.8604</v>
      </c>
      <c r="AT1047" s="12">
        <f t="shared" si="334"/>
        <v>336036654.54</v>
      </c>
      <c r="AU1047" s="12">
        <f t="shared" si="335"/>
        <v>318596361.73</v>
      </c>
      <c r="AV1047" s="12">
        <f t="shared" si="336"/>
        <v>270724400.92</v>
      </c>
      <c r="AW1047" s="12">
        <f t="shared" si="337"/>
        <v>419500244.1</v>
      </c>
      <c r="AX1047" s="12">
        <f t="shared" si="338"/>
        <v>89882203.41</v>
      </c>
      <c r="AY1047" s="21">
        <f t="shared" si="339"/>
        <v>3817469158.21</v>
      </c>
    </row>
    <row r="1048" spans="1:51">
      <c r="A1048" s="5" t="s">
        <v>2143</v>
      </c>
      <c r="B1048" s="5" t="s">
        <v>2144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40"/>
        <v>4136955110.48</v>
      </c>
      <c r="AF1048" s="9">
        <f t="shared" si="341"/>
        <v>3948641021.47</v>
      </c>
      <c r="AG1048" s="9">
        <f t="shared" si="342"/>
        <v>144273582.12</v>
      </c>
      <c r="AH1048" s="9">
        <f t="shared" si="343"/>
        <v>143402767.37</v>
      </c>
      <c r="AI1048" s="9">
        <f t="shared" si="344"/>
        <v>127835771.47</v>
      </c>
      <c r="AJ1048" s="12">
        <f t="shared" si="325"/>
        <v>824456247.82</v>
      </c>
      <c r="AK1048" s="16">
        <f t="shared" si="326"/>
        <v>0.199290595571471</v>
      </c>
      <c r="AL1048" s="9">
        <f t="shared" si="327"/>
        <v>620537438.62</v>
      </c>
      <c r="AM1048" s="16">
        <f t="shared" si="328"/>
        <v>0.00281425966661</v>
      </c>
      <c r="AN1048" s="16">
        <f t="shared" si="329"/>
        <v>0.0429729298511467</v>
      </c>
      <c r="AO1048" s="16">
        <f t="shared" si="330"/>
        <v>0.044333999362328</v>
      </c>
      <c r="AP1048" s="16">
        <f t="shared" si="331"/>
        <v>0.0587185806185398</v>
      </c>
      <c r="AQ1048" s="12">
        <f t="shared" si="332"/>
        <v>203918809.2</v>
      </c>
      <c r="AR1048" s="12">
        <f t="shared" si="333"/>
        <v>167953099.56</v>
      </c>
      <c r="AS1048" s="12">
        <f>AR1048-VLOOKUP(A1048,[1]选股结果!$A$2:$BJ$3005,48,FALSE)*0.08</f>
        <v>-120053142.392</v>
      </c>
      <c r="AT1048" s="12">
        <f t="shared" si="334"/>
        <v>188351813.3</v>
      </c>
      <c r="AU1048" s="12">
        <f t="shared" si="335"/>
        <v>183520095.46</v>
      </c>
      <c r="AV1048" s="12">
        <f t="shared" si="336"/>
        <v>122525824.08</v>
      </c>
      <c r="AW1048" s="12">
        <f t="shared" si="337"/>
        <v>144273582.12</v>
      </c>
      <c r="AX1048" s="12">
        <f t="shared" si="338"/>
        <v>0</v>
      </c>
      <c r="AY1048" s="21">
        <f t="shared" si="339"/>
        <v>3928242307.73</v>
      </c>
    </row>
    <row r="1049" spans="1:51">
      <c r="A1049" s="5" t="s">
        <v>2145</v>
      </c>
      <c r="B1049" s="5" t="s">
        <v>2146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40"/>
        <v>4127750276.93</v>
      </c>
      <c r="AF1049" s="9">
        <f t="shared" si="341"/>
        <v>3033970025.09</v>
      </c>
      <c r="AG1049" s="9">
        <f t="shared" si="342"/>
        <v>1156371719.99</v>
      </c>
      <c r="AH1049" s="9">
        <f t="shared" si="343"/>
        <v>1160508535.87</v>
      </c>
      <c r="AI1049" s="9">
        <f t="shared" si="344"/>
        <v>1015053666.41</v>
      </c>
      <c r="AJ1049" s="12">
        <f t="shared" si="325"/>
        <v>1693099187.64</v>
      </c>
      <c r="AK1049" s="16">
        <f t="shared" si="326"/>
        <v>0.41017481050216</v>
      </c>
      <c r="AL1049" s="9">
        <f t="shared" si="327"/>
        <v>621634668.79</v>
      </c>
      <c r="AM1049" s="16">
        <f t="shared" si="328"/>
        <v>0.00358220366010062</v>
      </c>
      <c r="AN1049" s="16">
        <f t="shared" si="329"/>
        <v>0.010508396964426</v>
      </c>
      <c r="AO1049" s="16">
        <f t="shared" si="330"/>
        <v>0.08321527827877</v>
      </c>
      <c r="AP1049" s="16">
        <f t="shared" si="331"/>
        <v>0.0543123167777337</v>
      </c>
      <c r="AQ1049" s="12">
        <f t="shared" si="332"/>
        <v>1071464518.85</v>
      </c>
      <c r="AR1049" s="12">
        <f t="shared" si="333"/>
        <v>952532762.8</v>
      </c>
      <c r="AS1049" s="12">
        <f>AR1049-VLOOKUP(A1049,[1]选股结果!$A$2:$BJ$3005,48,FALSE)*0.08</f>
        <v>433405619.4672</v>
      </c>
      <c r="AT1049" s="12">
        <f t="shared" si="334"/>
        <v>926009649.39</v>
      </c>
      <c r="AU1049" s="12">
        <f t="shared" si="335"/>
        <v>1097987632.26</v>
      </c>
      <c r="AV1049" s="12">
        <f t="shared" si="336"/>
        <v>1063725062.74</v>
      </c>
      <c r="AW1049" s="12">
        <f t="shared" si="337"/>
        <v>1156371719.99</v>
      </c>
      <c r="AX1049" s="12">
        <f t="shared" si="338"/>
        <v>66123543.84</v>
      </c>
      <c r="AY1049" s="21">
        <f t="shared" si="339"/>
        <v>3060493138.5</v>
      </c>
    </row>
    <row r="1050" spans="1:51">
      <c r="A1050" s="5" t="s">
        <v>2147</v>
      </c>
      <c r="B1050" s="5" t="s">
        <v>2148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40"/>
        <v>4125847464.59</v>
      </c>
      <c r="AF1050" s="9">
        <f t="shared" si="341"/>
        <v>3138103098.59</v>
      </c>
      <c r="AG1050" s="9">
        <f t="shared" si="342"/>
        <v>1483618159.66</v>
      </c>
      <c r="AH1050" s="9">
        <f t="shared" si="343"/>
        <v>1483550841.53</v>
      </c>
      <c r="AI1050" s="9">
        <f t="shared" si="344"/>
        <v>1191730285.12</v>
      </c>
      <c r="AJ1050" s="12">
        <f t="shared" si="325"/>
        <v>1583879001.58</v>
      </c>
      <c r="AK1050" s="16">
        <f t="shared" si="326"/>
        <v>0.383891798030249</v>
      </c>
      <c r="AL1050" s="9">
        <f t="shared" si="327"/>
        <v>494528955.13</v>
      </c>
      <c r="AM1050" s="16">
        <f t="shared" si="328"/>
        <v>0.0266921080396616</v>
      </c>
      <c r="AN1050" s="16">
        <f t="shared" si="329"/>
        <v>0.0279745495587461</v>
      </c>
      <c r="AO1050" s="16">
        <f t="shared" si="330"/>
        <v>0.0634661182308205</v>
      </c>
      <c r="AP1050" s="16">
        <f t="shared" si="331"/>
        <v>0.00171209028463246</v>
      </c>
      <c r="AQ1050" s="12">
        <f t="shared" si="332"/>
        <v>1089350046.45</v>
      </c>
      <c r="AR1050" s="12">
        <f t="shared" si="333"/>
        <v>695856491.46</v>
      </c>
      <c r="AS1050" s="12">
        <f>AR1050-VLOOKUP(A1050,[1]选股结果!$A$2:$BJ$3005,48,FALSE)*0.08</f>
        <v>-465325477.3744</v>
      </c>
      <c r="AT1050" s="12">
        <f t="shared" si="334"/>
        <v>797529490.04</v>
      </c>
      <c r="AU1050" s="12">
        <f t="shared" si="335"/>
        <v>987677047.87</v>
      </c>
      <c r="AV1050" s="12">
        <f t="shared" si="336"/>
        <v>827620802.52</v>
      </c>
      <c r="AW1050" s="12">
        <f t="shared" si="337"/>
        <v>1483618159.66</v>
      </c>
      <c r="AX1050" s="12">
        <f t="shared" si="338"/>
        <v>33487009.42</v>
      </c>
      <c r="AY1050" s="21">
        <f t="shared" si="339"/>
        <v>3036430100.01</v>
      </c>
    </row>
    <row r="1051" spans="1:51">
      <c r="A1051" s="5" t="s">
        <v>2149</v>
      </c>
      <c r="B1051" s="5" t="s">
        <v>2150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40"/>
        <v>4124071686.87</v>
      </c>
      <c r="AF1051" s="9">
        <f t="shared" si="341"/>
        <v>3238200613.06</v>
      </c>
      <c r="AG1051" s="9">
        <f t="shared" si="342"/>
        <v>938371844.39</v>
      </c>
      <c r="AH1051" s="9">
        <f t="shared" si="343"/>
        <v>933235671.87</v>
      </c>
      <c r="AI1051" s="9">
        <f t="shared" si="344"/>
        <v>803893875.49</v>
      </c>
      <c r="AJ1051" s="12">
        <f t="shared" si="325"/>
        <v>1498345315.37</v>
      </c>
      <c r="AK1051" s="16">
        <f t="shared" si="326"/>
        <v>0.363316990861326</v>
      </c>
      <c r="AL1051" s="9">
        <f t="shared" si="327"/>
        <v>375982835.4</v>
      </c>
      <c r="AM1051" s="16">
        <f t="shared" si="328"/>
        <v>0.00419140164440718</v>
      </c>
      <c r="AN1051" s="16">
        <f t="shared" si="329"/>
        <v>0.0179533394910974</v>
      </c>
      <c r="AO1051" s="16">
        <f t="shared" si="330"/>
        <v>0.0428527322215703</v>
      </c>
      <c r="AP1051" s="16">
        <f t="shared" si="331"/>
        <v>0.0243753378584684</v>
      </c>
      <c r="AQ1051" s="12">
        <f t="shared" si="332"/>
        <v>1122362479.97</v>
      </c>
      <c r="AR1051" s="12">
        <f t="shared" si="333"/>
        <v>749126322.34</v>
      </c>
      <c r="AS1051" s="12">
        <f>AR1051-VLOOKUP(A1051,[1]选股结果!$A$2:$BJ$3005,48,FALSE)*0.08</f>
        <v>-399339222.1376</v>
      </c>
      <c r="AT1051" s="12">
        <f t="shared" si="334"/>
        <v>993020683.59</v>
      </c>
      <c r="AU1051" s="12">
        <f t="shared" si="335"/>
        <v>878468118.72</v>
      </c>
      <c r="AV1051" s="12">
        <f t="shared" si="336"/>
        <v>897145319.63</v>
      </c>
      <c r="AW1051" s="12">
        <f t="shared" si="337"/>
        <v>938371844.39</v>
      </c>
      <c r="AX1051" s="12">
        <f t="shared" si="338"/>
        <v>42662747.41</v>
      </c>
      <c r="AY1051" s="21">
        <f t="shared" si="339"/>
        <v>2994306251.81</v>
      </c>
    </row>
    <row r="1052" spans="1:51">
      <c r="A1052" s="5" t="s">
        <v>2151</v>
      </c>
      <c r="B1052" s="5" t="s">
        <v>2152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40"/>
        <v>4121456943.99</v>
      </c>
      <c r="AF1052" s="9">
        <f t="shared" si="341"/>
        <v>3119406928.61</v>
      </c>
      <c r="AG1052" s="9">
        <f t="shared" si="342"/>
        <v>995343446.96</v>
      </c>
      <c r="AH1052" s="9">
        <f t="shared" si="343"/>
        <v>998161092.44</v>
      </c>
      <c r="AI1052" s="9">
        <f t="shared" si="344"/>
        <v>816406777.34</v>
      </c>
      <c r="AJ1052" s="12">
        <f t="shared" si="325"/>
        <v>1485133700.43</v>
      </c>
      <c r="AK1052" s="16">
        <f t="shared" si="326"/>
        <v>0.360341918067506</v>
      </c>
      <c r="AL1052" s="9">
        <f t="shared" si="327"/>
        <v>338302119.8</v>
      </c>
      <c r="AM1052" s="16">
        <f t="shared" si="328"/>
        <v>0.00687182987106045</v>
      </c>
      <c r="AN1052" s="16">
        <f t="shared" si="329"/>
        <v>0</v>
      </c>
      <c r="AO1052" s="16">
        <f t="shared" si="330"/>
        <v>0.0745376150775932</v>
      </c>
      <c r="AP1052" s="16">
        <f t="shared" si="331"/>
        <v>0.00135734599827802</v>
      </c>
      <c r="AQ1052" s="12">
        <f t="shared" si="332"/>
        <v>1146831580.63</v>
      </c>
      <c r="AR1052" s="12">
        <f t="shared" si="333"/>
        <v>823113345.76</v>
      </c>
      <c r="AS1052" s="12">
        <f>AR1052-VLOOKUP(A1052,[1]选股结果!$A$2:$BJ$3005,48,FALSE)*0.08</f>
        <v>-68365772.6367999</v>
      </c>
      <c r="AT1052" s="12">
        <f t="shared" si="334"/>
        <v>965077265.53</v>
      </c>
      <c r="AU1052" s="12">
        <f t="shared" si="335"/>
        <v>1004867660.86</v>
      </c>
      <c r="AV1052" s="12">
        <f t="shared" si="336"/>
        <v>979237875.1</v>
      </c>
      <c r="AW1052" s="12">
        <f t="shared" si="337"/>
        <v>995343446.96</v>
      </c>
      <c r="AX1052" s="12">
        <f t="shared" si="338"/>
        <v>369364.08</v>
      </c>
      <c r="AY1052" s="21">
        <f t="shared" si="339"/>
        <v>2977443008.84</v>
      </c>
    </row>
    <row r="1053" spans="1:51">
      <c r="A1053" s="5" t="s">
        <v>2153</v>
      </c>
      <c r="B1053" s="5" t="s">
        <v>2154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40"/>
        <v>4104321835.55</v>
      </c>
      <c r="AF1053" s="9">
        <f t="shared" si="341"/>
        <v>4170598199.03</v>
      </c>
      <c r="AG1053" s="9">
        <f t="shared" si="342"/>
        <v>233500712.12</v>
      </c>
      <c r="AH1053" s="9">
        <f t="shared" si="343"/>
        <v>242266756.39</v>
      </c>
      <c r="AI1053" s="9">
        <f t="shared" si="344"/>
        <v>192843693.41</v>
      </c>
      <c r="AJ1053" s="12">
        <f t="shared" si="325"/>
        <v>686500458.17</v>
      </c>
      <c r="AK1053" s="16">
        <f t="shared" si="326"/>
        <v>0.167262823354593</v>
      </c>
      <c r="AL1053" s="9">
        <f t="shared" si="327"/>
        <v>497201005.28</v>
      </c>
      <c r="AM1053" s="16">
        <f t="shared" si="328"/>
        <v>0.00416504525106502</v>
      </c>
      <c r="AN1053" s="16">
        <f t="shared" si="329"/>
        <v>0.0405620910470562</v>
      </c>
      <c r="AO1053" s="16">
        <f t="shared" si="330"/>
        <v>0.078890780872843</v>
      </c>
      <c r="AP1053" s="16">
        <f t="shared" si="331"/>
        <v>0</v>
      </c>
      <c r="AQ1053" s="12">
        <f t="shared" si="332"/>
        <v>189299452.89</v>
      </c>
      <c r="AR1053" s="12">
        <f t="shared" si="333"/>
        <v>-105532715.03</v>
      </c>
      <c r="AS1053" s="12">
        <f>AR1053-VLOOKUP(A1053,[1]选股结果!$A$2:$BJ$3005,48,FALSE)*0.08</f>
        <v>-792433451.5684</v>
      </c>
      <c r="AT1053" s="12">
        <f t="shared" si="334"/>
        <v>139876389.91</v>
      </c>
      <c r="AU1053" s="12">
        <f t="shared" si="335"/>
        <v>-56109652.0499999</v>
      </c>
      <c r="AV1053" s="12">
        <f t="shared" si="336"/>
        <v>-78330231.1299999</v>
      </c>
      <c r="AW1053" s="12">
        <f t="shared" si="337"/>
        <v>233500712.12</v>
      </c>
      <c r="AX1053" s="12">
        <f t="shared" si="338"/>
        <v>-127948644.05</v>
      </c>
      <c r="AY1053" s="21">
        <f t="shared" si="339"/>
        <v>3925189094.09</v>
      </c>
    </row>
    <row r="1054" spans="1:51">
      <c r="A1054" s="5" t="s">
        <v>2155</v>
      </c>
      <c r="B1054" s="5" t="s">
        <v>2156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40"/>
        <v>4088446000</v>
      </c>
      <c r="AF1054" s="9">
        <f t="shared" si="341"/>
        <v>4343101000</v>
      </c>
      <c r="AG1054" s="9">
        <f t="shared" si="342"/>
        <v>-244054000</v>
      </c>
      <c r="AH1054" s="9">
        <f t="shared" si="343"/>
        <v>-368919000</v>
      </c>
      <c r="AI1054" s="9">
        <f t="shared" si="344"/>
        <v>-321211000</v>
      </c>
      <c r="AJ1054" s="12">
        <f t="shared" ref="AJ1054:AJ1117" si="345">C1054-G1054</f>
        <v>615812000</v>
      </c>
      <c r="AK1054" s="16">
        <f t="shared" ref="AK1054:AK1117" si="346">AJ1054/C1054</f>
        <v>0.150622510362128</v>
      </c>
      <c r="AL1054" s="9">
        <f t="shared" ref="AL1054:AL1117" si="347">O1054+P1054+Q1054+R1054+Y1054-AB1054+AC1054</f>
        <v>890664000</v>
      </c>
      <c r="AM1054" s="16">
        <f t="shared" ref="AM1054:AM1117" si="348">O1054/C1054</f>
        <v>0.00203206792996654</v>
      </c>
      <c r="AN1054" s="16">
        <f t="shared" ref="AN1054:AN1117" si="349">P1054/C1054</f>
        <v>0.0600078856367432</v>
      </c>
      <c r="AO1054" s="16">
        <f t="shared" ref="AO1054:AO1117" si="350">Q1054/C1054</f>
        <v>0.0508552638337403</v>
      </c>
      <c r="AP1054" s="16">
        <f t="shared" ref="AP1054:AP1117" si="351">R1054/C1054</f>
        <v>0.0744204521718032</v>
      </c>
      <c r="AQ1054" s="12">
        <f t="shared" ref="AQ1054:AQ1117" si="352">C1054-G1054-AL1054</f>
        <v>-274852000</v>
      </c>
      <c r="AR1054" s="12">
        <f t="shared" ref="AR1054:AR1117" si="353">AQ1054-S1054-AD1054</f>
        <v>-331781000</v>
      </c>
      <c r="AS1054" s="12">
        <f>AR1054-VLOOKUP(A1054,[1]选股结果!$A$2:$BJ$3005,48,FALSE)*0.08</f>
        <v>-614238360</v>
      </c>
      <c r="AT1054" s="12">
        <f t="shared" si="334"/>
        <v>-227144000</v>
      </c>
      <c r="AU1054" s="12">
        <f t="shared" si="335"/>
        <v>-379489000</v>
      </c>
      <c r="AV1054" s="12">
        <f t="shared" si="336"/>
        <v>-289848000</v>
      </c>
      <c r="AW1054" s="12">
        <f t="shared" si="337"/>
        <v>-244054000</v>
      </c>
      <c r="AX1054" s="12">
        <f t="shared" si="338"/>
        <v>0</v>
      </c>
      <c r="AY1054" s="21">
        <f t="shared" si="339"/>
        <v>4238464000</v>
      </c>
    </row>
    <row r="1055" spans="1:51">
      <c r="A1055" s="5" t="s">
        <v>2157</v>
      </c>
      <c r="B1055" s="5" t="s">
        <v>2158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40"/>
        <v>4084797744.03</v>
      </c>
      <c r="AF1055" s="9">
        <f t="shared" si="341"/>
        <v>3655882863.34</v>
      </c>
      <c r="AG1055" s="9">
        <f t="shared" si="342"/>
        <v>428123721.94</v>
      </c>
      <c r="AH1055" s="9">
        <f t="shared" si="343"/>
        <v>427079548.14</v>
      </c>
      <c r="AI1055" s="9">
        <f t="shared" si="344"/>
        <v>326437537.13</v>
      </c>
      <c r="AJ1055" s="12">
        <f t="shared" si="345"/>
        <v>1535110946.44</v>
      </c>
      <c r="AK1055" s="16">
        <f t="shared" si="346"/>
        <v>0.375810760443058</v>
      </c>
      <c r="AL1055" s="9">
        <f t="shared" si="347"/>
        <v>1080987781.95</v>
      </c>
      <c r="AM1055" s="16">
        <f t="shared" si="348"/>
        <v>0.00637134636299605</v>
      </c>
      <c r="AN1055" s="16">
        <f t="shared" si="349"/>
        <v>0.201512737325375</v>
      </c>
      <c r="AO1055" s="16">
        <f t="shared" si="350"/>
        <v>0.0463752389079386</v>
      </c>
      <c r="AP1055" s="16">
        <f t="shared" si="351"/>
        <v>0.00982807202111135</v>
      </c>
      <c r="AQ1055" s="12">
        <f t="shared" si="352"/>
        <v>454123164.49</v>
      </c>
      <c r="AR1055" s="12">
        <f t="shared" si="353"/>
        <v>326028681.49</v>
      </c>
      <c r="AS1055" s="12">
        <f>AR1055-VLOOKUP(A1055,[1]选股结果!$A$2:$BJ$3005,48,FALSE)*0.08</f>
        <v>88583996.6716</v>
      </c>
      <c r="AT1055" s="12">
        <f t="shared" si="334"/>
        <v>353481153.48</v>
      </c>
      <c r="AU1055" s="12">
        <f t="shared" si="335"/>
        <v>426670692.5</v>
      </c>
      <c r="AV1055" s="12">
        <f t="shared" si="336"/>
        <v>435395356.22</v>
      </c>
      <c r="AW1055" s="12">
        <f t="shared" si="337"/>
        <v>428123721.94</v>
      </c>
      <c r="AX1055" s="12">
        <f t="shared" si="338"/>
        <v>0</v>
      </c>
      <c r="AY1055" s="21">
        <f t="shared" si="339"/>
        <v>3628430391.35</v>
      </c>
    </row>
    <row r="1056" spans="1:51">
      <c r="A1056" s="5" t="s">
        <v>2159</v>
      </c>
      <c r="B1056" s="5" t="s">
        <v>2160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40"/>
        <v>4068507122.37</v>
      </c>
      <c r="AF1056" s="9">
        <f t="shared" si="341"/>
        <v>3858323034.38</v>
      </c>
      <c r="AG1056" s="9">
        <f t="shared" si="342"/>
        <v>263456486.79</v>
      </c>
      <c r="AH1056" s="9">
        <f t="shared" si="343"/>
        <v>263520714.93</v>
      </c>
      <c r="AI1056" s="9">
        <f t="shared" si="344"/>
        <v>241309766.34</v>
      </c>
      <c r="AJ1056" s="12">
        <f t="shared" si="345"/>
        <v>790648138.95</v>
      </c>
      <c r="AK1056" s="16">
        <f t="shared" si="346"/>
        <v>0.194333723690135</v>
      </c>
      <c r="AL1056" s="9">
        <f t="shared" si="347"/>
        <v>542245357.86</v>
      </c>
      <c r="AM1056" s="16">
        <f t="shared" si="348"/>
        <v>0.00957188028156004</v>
      </c>
      <c r="AN1056" s="16">
        <f t="shared" si="349"/>
        <v>0.0373736037363564</v>
      </c>
      <c r="AO1056" s="16">
        <f t="shared" si="350"/>
        <v>0.0564225884644091</v>
      </c>
      <c r="AP1056" s="16">
        <f t="shared" si="351"/>
        <v>0.028747614889726</v>
      </c>
      <c r="AQ1056" s="12">
        <f t="shared" si="352"/>
        <v>248402781.09</v>
      </c>
      <c r="AR1056" s="12">
        <f t="shared" si="353"/>
        <v>183241396.59</v>
      </c>
      <c r="AS1056" s="12">
        <f>AR1056-VLOOKUP(A1056,[1]选股结果!$A$2:$BJ$3005,48,FALSE)*0.08</f>
        <v>-73004744.7132</v>
      </c>
      <c r="AT1056" s="12">
        <f t="shared" si="334"/>
        <v>226191832.5</v>
      </c>
      <c r="AU1056" s="12">
        <f t="shared" si="335"/>
        <v>205452345.18</v>
      </c>
      <c r="AV1056" s="12">
        <f t="shared" si="336"/>
        <v>192143477.36</v>
      </c>
      <c r="AW1056" s="12">
        <f t="shared" si="337"/>
        <v>263456486.79</v>
      </c>
      <c r="AX1056" s="12">
        <f t="shared" si="338"/>
        <v>65442788.72</v>
      </c>
      <c r="AY1056" s="21">
        <f t="shared" si="339"/>
        <v>3815372598.47</v>
      </c>
    </row>
    <row r="1057" spans="1:51">
      <c r="A1057" s="5" t="s">
        <v>2161</v>
      </c>
      <c r="B1057" s="5" t="s">
        <v>2162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40"/>
        <v>4065730686.83</v>
      </c>
      <c r="AF1057" s="9">
        <f t="shared" si="341"/>
        <v>3820320996.95</v>
      </c>
      <c r="AG1057" s="9">
        <f t="shared" si="342"/>
        <v>227023822.970001</v>
      </c>
      <c r="AH1057" s="9">
        <f t="shared" si="343"/>
        <v>233000889.150001</v>
      </c>
      <c r="AI1057" s="9">
        <f t="shared" si="344"/>
        <v>210740812.350001</v>
      </c>
      <c r="AJ1057" s="12">
        <f t="shared" si="345"/>
        <v>713108507.13</v>
      </c>
      <c r="AK1057" s="16">
        <f t="shared" si="346"/>
        <v>0.175394919648749</v>
      </c>
      <c r="AL1057" s="9">
        <f t="shared" si="347"/>
        <v>372136086.32</v>
      </c>
      <c r="AM1057" s="16">
        <f t="shared" si="348"/>
        <v>0.00640460367784532</v>
      </c>
      <c r="AN1057" s="16">
        <f t="shared" si="349"/>
        <v>0.0102543983828172</v>
      </c>
      <c r="AO1057" s="16">
        <f t="shared" si="350"/>
        <v>0.0381651232661904</v>
      </c>
      <c r="AP1057" s="16">
        <f t="shared" si="351"/>
        <v>0.0360592136279217</v>
      </c>
      <c r="AQ1057" s="12">
        <f t="shared" si="352"/>
        <v>340972420.81</v>
      </c>
      <c r="AR1057" s="12">
        <f t="shared" si="353"/>
        <v>220520706.87</v>
      </c>
      <c r="AS1057" s="12">
        <f>AR1057-VLOOKUP(A1057,[1]选股结果!$A$2:$BJ$3005,48,FALSE)*0.08</f>
        <v>-160501697.218</v>
      </c>
      <c r="AT1057" s="12">
        <f t="shared" si="334"/>
        <v>318712344.01</v>
      </c>
      <c r="AU1057" s="12">
        <f t="shared" si="335"/>
        <v>242780783.67</v>
      </c>
      <c r="AV1057" s="12">
        <f t="shared" si="336"/>
        <v>228789094.11</v>
      </c>
      <c r="AW1057" s="12">
        <f t="shared" si="337"/>
        <v>227023822.970001</v>
      </c>
      <c r="AX1057" s="12">
        <f t="shared" si="338"/>
        <v>-3641175.97</v>
      </c>
      <c r="AY1057" s="21">
        <f t="shared" si="339"/>
        <v>3722129359.81</v>
      </c>
    </row>
    <row r="1058" spans="1:51">
      <c r="A1058" s="5" t="s">
        <v>2163</v>
      </c>
      <c r="B1058" s="5" t="s">
        <v>2164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40"/>
        <v>4046992838.58</v>
      </c>
      <c r="AF1058" s="9">
        <f t="shared" si="341"/>
        <v>3903606162.49</v>
      </c>
      <c r="AG1058" s="9">
        <f t="shared" si="342"/>
        <v>105279181.16</v>
      </c>
      <c r="AH1058" s="9">
        <f t="shared" si="343"/>
        <v>106107668.4</v>
      </c>
      <c r="AI1058" s="9">
        <f t="shared" si="344"/>
        <v>95345021.68</v>
      </c>
      <c r="AJ1058" s="12">
        <f t="shared" si="345"/>
        <v>431642800.17</v>
      </c>
      <c r="AK1058" s="16">
        <f t="shared" si="346"/>
        <v>0.10665766345202</v>
      </c>
      <c r="AL1058" s="9">
        <f t="shared" si="347"/>
        <v>317669691.73</v>
      </c>
      <c r="AM1058" s="16">
        <f t="shared" si="348"/>
        <v>0.00434072715240184</v>
      </c>
      <c r="AN1058" s="16">
        <f t="shared" si="349"/>
        <v>0.0167953012894012</v>
      </c>
      <c r="AO1058" s="16">
        <f t="shared" si="350"/>
        <v>0.0240100372587005</v>
      </c>
      <c r="AP1058" s="16">
        <f t="shared" si="351"/>
        <v>0.0314354556195949</v>
      </c>
      <c r="AQ1058" s="12">
        <f t="shared" si="352"/>
        <v>113973108.44</v>
      </c>
      <c r="AR1058" s="12">
        <f t="shared" si="353"/>
        <v>124879205.99</v>
      </c>
      <c r="AS1058" s="12">
        <f>AR1058-VLOOKUP(A1058,[1]选股结果!$A$2:$BJ$3005,48,FALSE)*0.08</f>
        <v>-115634611.5588</v>
      </c>
      <c r="AT1058" s="12">
        <f t="shared" si="334"/>
        <v>103210461.72</v>
      </c>
      <c r="AU1058" s="12">
        <f t="shared" si="335"/>
        <v>135641852.71</v>
      </c>
      <c r="AV1058" s="12">
        <f t="shared" si="336"/>
        <v>71104051.9600001</v>
      </c>
      <c r="AW1058" s="12">
        <f t="shared" si="337"/>
        <v>105279181.16</v>
      </c>
      <c r="AX1058" s="12">
        <f t="shared" si="338"/>
        <v>8167953.79</v>
      </c>
      <c r="AY1058" s="21">
        <f t="shared" si="339"/>
        <v>3925274906.76</v>
      </c>
    </row>
    <row r="1059" spans="1:51">
      <c r="A1059" s="5" t="s">
        <v>2165</v>
      </c>
      <c r="B1059" s="5" t="s">
        <v>2166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40"/>
        <v>4041059880.12</v>
      </c>
      <c r="AF1059" s="9">
        <f t="shared" si="341"/>
        <v>4529214989.56</v>
      </c>
      <c r="AG1059" s="9">
        <f t="shared" si="342"/>
        <v>-2419528003.08</v>
      </c>
      <c r="AH1059" s="9">
        <f t="shared" si="343"/>
        <v>-2419258675.75</v>
      </c>
      <c r="AI1059" s="9">
        <f t="shared" si="344"/>
        <v>-2213836302.8</v>
      </c>
      <c r="AJ1059" s="12">
        <f t="shared" si="345"/>
        <v>-65629059.9300003</v>
      </c>
      <c r="AK1059" s="16">
        <f t="shared" si="346"/>
        <v>-0.0162405561602446</v>
      </c>
      <c r="AL1059" s="9">
        <f t="shared" si="347"/>
        <v>1768842700.87</v>
      </c>
      <c r="AM1059" s="16">
        <f t="shared" si="348"/>
        <v>0.000763925467966174</v>
      </c>
      <c r="AN1059" s="16">
        <f t="shared" si="349"/>
        <v>0.0378764011770731</v>
      </c>
      <c r="AO1059" s="16">
        <f t="shared" si="350"/>
        <v>0.0235886870147466</v>
      </c>
      <c r="AP1059" s="16">
        <f t="shared" si="351"/>
        <v>0.00322750196901628</v>
      </c>
      <c r="AQ1059" s="12">
        <f t="shared" si="352"/>
        <v>-1834471760.8</v>
      </c>
      <c r="AR1059" s="12">
        <f t="shared" si="353"/>
        <v>-1787061738.16</v>
      </c>
      <c r="AS1059" s="12">
        <f>AR1059-VLOOKUP(A1059,[1]选股结果!$A$2:$BJ$3005,48,FALSE)*0.08</f>
        <v>-1918693450.3352</v>
      </c>
      <c r="AT1059" s="12">
        <f t="shared" si="334"/>
        <v>-1629049387.85</v>
      </c>
      <c r="AU1059" s="12">
        <f t="shared" si="335"/>
        <v>-1992484111.11</v>
      </c>
      <c r="AV1059" s="12">
        <f t="shared" si="336"/>
        <v>-2404763328.3</v>
      </c>
      <c r="AW1059" s="12">
        <f t="shared" si="337"/>
        <v>-2419528003.08</v>
      </c>
      <c r="AX1059" s="12">
        <f t="shared" si="338"/>
        <v>-38103448.49</v>
      </c>
      <c r="AY1059" s="21">
        <f t="shared" si="339"/>
        <v>4371202639.25</v>
      </c>
    </row>
    <row r="1060" spans="1:51">
      <c r="A1060" s="5" t="s">
        <v>2167</v>
      </c>
      <c r="B1060" s="5" t="s">
        <v>2168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40"/>
        <v>4026467776.95</v>
      </c>
      <c r="AF1060" s="9">
        <f t="shared" si="341"/>
        <v>3114155579.48</v>
      </c>
      <c r="AG1060" s="9">
        <f t="shared" si="342"/>
        <v>877904259.72</v>
      </c>
      <c r="AH1060" s="9">
        <f t="shared" si="343"/>
        <v>876771422.36</v>
      </c>
      <c r="AI1060" s="9">
        <f t="shared" si="344"/>
        <v>738584071.95</v>
      </c>
      <c r="AJ1060" s="12">
        <f t="shared" si="345"/>
        <v>1663416368.2</v>
      </c>
      <c r="AK1060" s="16">
        <f t="shared" si="346"/>
        <v>0.413120496759574</v>
      </c>
      <c r="AL1060" s="9">
        <f t="shared" si="347"/>
        <v>790743249.62</v>
      </c>
      <c r="AM1060" s="16">
        <f t="shared" si="348"/>
        <v>0.00853796375493182</v>
      </c>
      <c r="AN1060" s="16">
        <f t="shared" si="349"/>
        <v>0.101534347385161</v>
      </c>
      <c r="AO1060" s="16">
        <f t="shared" si="350"/>
        <v>0.0578530545118262</v>
      </c>
      <c r="AP1060" s="16">
        <f t="shared" si="351"/>
        <v>0.0281796216474251</v>
      </c>
      <c r="AQ1060" s="12">
        <f t="shared" si="352"/>
        <v>872673118.58</v>
      </c>
      <c r="AR1060" s="12">
        <f t="shared" si="353"/>
        <v>772992009.7</v>
      </c>
      <c r="AS1060" s="12">
        <f>AR1060-VLOOKUP(A1060,[1]选股结果!$A$2:$BJ$3005,48,FALSE)*0.08</f>
        <v>422842819.3184</v>
      </c>
      <c r="AT1060" s="12">
        <f t="shared" si="334"/>
        <v>734485768.17</v>
      </c>
      <c r="AU1060" s="12">
        <f t="shared" si="335"/>
        <v>911179360.11</v>
      </c>
      <c r="AV1060" s="12">
        <f t="shared" si="336"/>
        <v>870664741.47</v>
      </c>
      <c r="AW1060" s="12">
        <f t="shared" si="337"/>
        <v>877904259.72</v>
      </c>
      <c r="AX1060" s="12">
        <f t="shared" si="338"/>
        <v>2672556.72</v>
      </c>
      <c r="AY1060" s="21">
        <f t="shared" si="339"/>
        <v>3152661821.01</v>
      </c>
    </row>
    <row r="1061" spans="1:51">
      <c r="A1061" s="5" t="s">
        <v>2169</v>
      </c>
      <c r="B1061" s="5" t="s">
        <v>2170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40"/>
        <v>4025338510.94</v>
      </c>
      <c r="AF1061" s="9">
        <f t="shared" si="341"/>
        <v>3922533203.51</v>
      </c>
      <c r="AG1061" s="9">
        <f t="shared" si="342"/>
        <v>96278108.8699998</v>
      </c>
      <c r="AH1061" s="9">
        <f t="shared" si="343"/>
        <v>96038083.8199998</v>
      </c>
      <c r="AI1061" s="9">
        <f t="shared" si="344"/>
        <v>94533506.4599998</v>
      </c>
      <c r="AJ1061" s="12">
        <f t="shared" si="345"/>
        <v>470210379.71</v>
      </c>
      <c r="AK1061" s="16">
        <f t="shared" si="346"/>
        <v>0.116812630399175</v>
      </c>
      <c r="AL1061" s="9">
        <f t="shared" si="347"/>
        <v>318922873.49</v>
      </c>
      <c r="AM1061" s="16">
        <f t="shared" si="348"/>
        <v>0.00276764510356631</v>
      </c>
      <c r="AN1061" s="16">
        <f t="shared" si="349"/>
        <v>0.0232528175073014</v>
      </c>
      <c r="AO1061" s="16">
        <f t="shared" si="350"/>
        <v>0.0188036139232237</v>
      </c>
      <c r="AP1061" s="16">
        <f t="shared" si="351"/>
        <v>0.034345128136246</v>
      </c>
      <c r="AQ1061" s="12">
        <f t="shared" si="352"/>
        <v>151287506.22</v>
      </c>
      <c r="AR1061" s="12">
        <f t="shared" si="353"/>
        <v>101060705.02</v>
      </c>
      <c r="AS1061" s="12">
        <f>AR1061-VLOOKUP(A1061,[1]选股结果!$A$2:$BJ$3005,48,FALSE)*0.08</f>
        <v>-74458429.836</v>
      </c>
      <c r="AT1061" s="12">
        <f t="shared" si="334"/>
        <v>149782928.86</v>
      </c>
      <c r="AU1061" s="12">
        <f t="shared" si="335"/>
        <v>102565282.38</v>
      </c>
      <c r="AV1061" s="12">
        <f t="shared" si="336"/>
        <v>94748670.8900001</v>
      </c>
      <c r="AW1061" s="12">
        <f t="shared" si="337"/>
        <v>96278108.8699998</v>
      </c>
      <c r="AX1061" s="12">
        <f t="shared" si="338"/>
        <v>1874235.02</v>
      </c>
      <c r="AY1061" s="21">
        <f t="shared" si="339"/>
        <v>3873810979.67</v>
      </c>
    </row>
    <row r="1062" spans="1:51">
      <c r="A1062" s="5" t="s">
        <v>2171</v>
      </c>
      <c r="B1062" s="5" t="s">
        <v>2172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40"/>
        <v>4025093807.13</v>
      </c>
      <c r="AF1062" s="9">
        <f t="shared" si="341"/>
        <v>3519487908.73</v>
      </c>
      <c r="AG1062" s="9">
        <f t="shared" si="342"/>
        <v>504573696.54</v>
      </c>
      <c r="AH1062" s="9">
        <f t="shared" si="343"/>
        <v>496170657.52</v>
      </c>
      <c r="AI1062" s="9">
        <f t="shared" si="344"/>
        <v>429216679.39</v>
      </c>
      <c r="AJ1062" s="12">
        <f t="shared" si="345"/>
        <v>925834420.72</v>
      </c>
      <c r="AK1062" s="16">
        <f t="shared" si="346"/>
        <v>0.230015613320611</v>
      </c>
      <c r="AL1062" s="9">
        <f t="shared" si="347"/>
        <v>427332499.23</v>
      </c>
      <c r="AM1062" s="16">
        <f t="shared" si="348"/>
        <v>0.00665465329094997</v>
      </c>
      <c r="AN1062" s="16">
        <f t="shared" si="349"/>
        <v>0.0139022475304493</v>
      </c>
      <c r="AO1062" s="16">
        <f t="shared" si="350"/>
        <v>0.0307506297817825</v>
      </c>
      <c r="AP1062" s="16">
        <f t="shared" si="351"/>
        <v>0.0489263693335929</v>
      </c>
      <c r="AQ1062" s="12">
        <f t="shared" si="352"/>
        <v>498501921.49</v>
      </c>
      <c r="AR1062" s="12">
        <f t="shared" si="353"/>
        <v>414770270.94</v>
      </c>
      <c r="AS1062" s="12">
        <f>AR1062-VLOOKUP(A1062,[1]选股结果!$A$2:$BJ$3005,48,FALSE)*0.08</f>
        <v>-18209204.2104</v>
      </c>
      <c r="AT1062" s="12">
        <f t="shared" si="334"/>
        <v>431547943.36</v>
      </c>
      <c r="AU1062" s="12">
        <f t="shared" si="335"/>
        <v>481724249.07</v>
      </c>
      <c r="AV1062" s="12">
        <f t="shared" si="336"/>
        <v>501093542.6</v>
      </c>
      <c r="AW1062" s="12">
        <f t="shared" si="337"/>
        <v>504573696.54</v>
      </c>
      <c r="AX1062" s="12">
        <f t="shared" si="338"/>
        <v>3221323.04</v>
      </c>
      <c r="AY1062" s="21">
        <f t="shared" si="339"/>
        <v>3502710236.31</v>
      </c>
    </row>
    <row r="1063" spans="1:51">
      <c r="A1063" s="5" t="s">
        <v>2173</v>
      </c>
      <c r="B1063" s="5" t="s">
        <v>2174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40"/>
        <v>4019340205.23</v>
      </c>
      <c r="AF1063" s="9">
        <f t="shared" si="341"/>
        <v>3290362008</v>
      </c>
      <c r="AG1063" s="9">
        <f t="shared" si="342"/>
        <v>842906834.02</v>
      </c>
      <c r="AH1063" s="9">
        <f t="shared" si="343"/>
        <v>831922133.75</v>
      </c>
      <c r="AI1063" s="9">
        <f t="shared" si="344"/>
        <v>690492461.13</v>
      </c>
      <c r="AJ1063" s="12">
        <f t="shared" si="345"/>
        <v>1062712425.5</v>
      </c>
      <c r="AK1063" s="16">
        <f t="shared" si="346"/>
        <v>0.264399720162326</v>
      </c>
      <c r="AL1063" s="9">
        <f t="shared" si="347"/>
        <v>327841684.76</v>
      </c>
      <c r="AM1063" s="16">
        <f t="shared" si="348"/>
        <v>0.00597252740108033</v>
      </c>
      <c r="AN1063" s="16">
        <f t="shared" si="349"/>
        <v>0.010874028897362</v>
      </c>
      <c r="AO1063" s="16">
        <f t="shared" si="350"/>
        <v>0.025432555675926</v>
      </c>
      <c r="AP1063" s="16">
        <f t="shared" si="351"/>
        <v>0.0364578079927958</v>
      </c>
      <c r="AQ1063" s="12">
        <f t="shared" si="352"/>
        <v>734870740.74</v>
      </c>
      <c r="AR1063" s="12">
        <f t="shared" si="353"/>
        <v>576177307.91</v>
      </c>
      <c r="AS1063" s="12">
        <f>AR1063-VLOOKUP(A1063,[1]选股结果!$A$2:$BJ$3005,48,FALSE)*0.08</f>
        <v>149016020.0852</v>
      </c>
      <c r="AT1063" s="12">
        <f t="shared" si="334"/>
        <v>593441068.12</v>
      </c>
      <c r="AU1063" s="12">
        <f t="shared" si="335"/>
        <v>717606980.53</v>
      </c>
      <c r="AV1063" s="12">
        <f t="shared" si="336"/>
        <v>694244807.32</v>
      </c>
      <c r="AW1063" s="12">
        <f t="shared" si="337"/>
        <v>842906834.02</v>
      </c>
      <c r="AX1063" s="12">
        <f t="shared" si="338"/>
        <v>135193819.83</v>
      </c>
      <c r="AY1063" s="21">
        <f t="shared" si="339"/>
        <v>3273098247.79</v>
      </c>
    </row>
    <row r="1064" spans="1:51">
      <c r="A1064" s="5" t="s">
        <v>2175</v>
      </c>
      <c r="B1064" s="5" t="s">
        <v>2176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40"/>
        <v>3999987224.5</v>
      </c>
      <c r="AF1064" s="9">
        <f t="shared" si="341"/>
        <v>3814519680.22</v>
      </c>
      <c r="AG1064" s="9">
        <f t="shared" si="342"/>
        <v>143265687.09</v>
      </c>
      <c r="AH1064" s="9">
        <f t="shared" si="343"/>
        <v>140993197.65</v>
      </c>
      <c r="AI1064" s="9">
        <f t="shared" si="344"/>
        <v>112210158.47</v>
      </c>
      <c r="AJ1064" s="12">
        <f t="shared" si="345"/>
        <v>418672225.93</v>
      </c>
      <c r="AK1064" s="16">
        <f t="shared" si="346"/>
        <v>0.104668390780257</v>
      </c>
      <c r="AL1064" s="9">
        <f t="shared" si="347"/>
        <v>219454397.23</v>
      </c>
      <c r="AM1064" s="16">
        <f t="shared" si="348"/>
        <v>0.00194230413097661</v>
      </c>
      <c r="AN1064" s="16">
        <f t="shared" si="349"/>
        <v>0.0110924182352973</v>
      </c>
      <c r="AO1064" s="16">
        <f t="shared" si="350"/>
        <v>0.0242379634530255</v>
      </c>
      <c r="AP1064" s="16">
        <f t="shared" si="351"/>
        <v>0.0168494666825904</v>
      </c>
      <c r="AQ1064" s="12">
        <f t="shared" si="352"/>
        <v>199217828.7</v>
      </c>
      <c r="AR1064" s="12">
        <f t="shared" si="353"/>
        <v>153718026.44</v>
      </c>
      <c r="AS1064" s="12">
        <f>AR1064-VLOOKUP(A1064,[1]选股结果!$A$2:$BJ$3005,48,FALSE)*0.08</f>
        <v>5271315.5176</v>
      </c>
      <c r="AT1064" s="12">
        <f t="shared" si="334"/>
        <v>170434789.52</v>
      </c>
      <c r="AU1064" s="12">
        <f t="shared" si="335"/>
        <v>182501065.62</v>
      </c>
      <c r="AV1064" s="12">
        <f t="shared" si="336"/>
        <v>153841947.12</v>
      </c>
      <c r="AW1064" s="12">
        <f t="shared" si="337"/>
        <v>143265687.09</v>
      </c>
      <c r="AX1064" s="12">
        <f t="shared" si="338"/>
        <v>-16650675.61</v>
      </c>
      <c r="AY1064" s="21">
        <f t="shared" si="339"/>
        <v>3797802917.14</v>
      </c>
    </row>
    <row r="1065" spans="1:51">
      <c r="A1065" s="5" t="s">
        <v>2177</v>
      </c>
      <c r="B1065" s="5" t="s">
        <v>2178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40"/>
        <v>3998576041.29</v>
      </c>
      <c r="AF1065" s="9">
        <f t="shared" si="341"/>
        <v>3387843926.52</v>
      </c>
      <c r="AG1065" s="9">
        <f t="shared" si="342"/>
        <v>570187668.11</v>
      </c>
      <c r="AH1065" s="9">
        <f t="shared" si="343"/>
        <v>578412164.28</v>
      </c>
      <c r="AI1065" s="9">
        <f t="shared" si="344"/>
        <v>469645198.38</v>
      </c>
      <c r="AJ1065" s="12">
        <f t="shared" si="345"/>
        <v>1727416788.95</v>
      </c>
      <c r="AK1065" s="16">
        <f t="shared" si="346"/>
        <v>0.432007987621691</v>
      </c>
      <c r="AL1065" s="9">
        <f t="shared" si="347"/>
        <v>1166434391.79</v>
      </c>
      <c r="AM1065" s="16">
        <f t="shared" si="348"/>
        <v>0.00610809929529827</v>
      </c>
      <c r="AN1065" s="16">
        <f t="shared" si="349"/>
        <v>0.186820164037446</v>
      </c>
      <c r="AO1065" s="16">
        <f t="shared" si="350"/>
        <v>0.0708431887314096</v>
      </c>
      <c r="AP1065" s="16">
        <f t="shared" si="351"/>
        <v>0.0198558011527489</v>
      </c>
      <c r="AQ1065" s="12">
        <f t="shared" si="352"/>
        <v>560982397.16</v>
      </c>
      <c r="AR1065" s="12">
        <f t="shared" si="353"/>
        <v>469635896.45</v>
      </c>
      <c r="AS1065" s="12">
        <f>AR1065-VLOOKUP(A1065,[1]选股结果!$A$2:$BJ$3005,48,FALSE)*0.08</f>
        <v>126658358.7516</v>
      </c>
      <c r="AT1065" s="12">
        <f t="shared" si="334"/>
        <v>452215431.26</v>
      </c>
      <c r="AU1065" s="12">
        <f t="shared" si="335"/>
        <v>578402862.35</v>
      </c>
      <c r="AV1065" s="12">
        <f t="shared" si="336"/>
        <v>543209865.62</v>
      </c>
      <c r="AW1065" s="12">
        <f t="shared" si="337"/>
        <v>570187668.11</v>
      </c>
      <c r="AX1065" s="12">
        <f t="shared" si="338"/>
        <v>6693115.94</v>
      </c>
      <c r="AY1065" s="21">
        <f t="shared" si="339"/>
        <v>3405264391.71</v>
      </c>
    </row>
    <row r="1066" spans="1:51">
      <c r="A1066" s="5" t="s">
        <v>2179</v>
      </c>
      <c r="B1066" s="5" t="s">
        <v>2180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40"/>
        <v>3995542385.72</v>
      </c>
      <c r="AF1066" s="9">
        <f t="shared" si="341"/>
        <v>3125188082.99</v>
      </c>
      <c r="AG1066" s="9">
        <f t="shared" si="342"/>
        <v>837705888.469999</v>
      </c>
      <c r="AH1066" s="9">
        <f t="shared" si="343"/>
        <v>836879488.829999</v>
      </c>
      <c r="AI1066" s="9">
        <f t="shared" si="344"/>
        <v>703928400.819999</v>
      </c>
      <c r="AJ1066" s="12">
        <f t="shared" si="345"/>
        <v>1128564852.46</v>
      </c>
      <c r="AK1066" s="16">
        <f t="shared" si="346"/>
        <v>0.282455983070902</v>
      </c>
      <c r="AL1066" s="9">
        <f t="shared" si="347"/>
        <v>248863639.93</v>
      </c>
      <c r="AM1066" s="16">
        <f t="shared" si="348"/>
        <v>0.00187688963250696</v>
      </c>
      <c r="AN1066" s="16">
        <f t="shared" si="349"/>
        <v>0.0220089238257833</v>
      </c>
      <c r="AO1066" s="16">
        <f t="shared" si="350"/>
        <v>0.0175254020756388</v>
      </c>
      <c r="AP1066" s="16">
        <f t="shared" si="351"/>
        <v>0.0206672750300757</v>
      </c>
      <c r="AQ1066" s="12">
        <f t="shared" si="352"/>
        <v>879701212.529999</v>
      </c>
      <c r="AR1066" s="12">
        <f t="shared" si="353"/>
        <v>736576815.079999</v>
      </c>
      <c r="AS1066" s="12">
        <f>AR1066-VLOOKUP(A1066,[1]选股结果!$A$2:$BJ$3005,48,FALSE)*0.08</f>
        <v>388854176.012799</v>
      </c>
      <c r="AT1066" s="12">
        <f t="shared" si="334"/>
        <v>746750124.52</v>
      </c>
      <c r="AU1066" s="12">
        <f t="shared" si="335"/>
        <v>869527903.089999</v>
      </c>
      <c r="AV1066" s="12">
        <f t="shared" si="336"/>
        <v>836802938</v>
      </c>
      <c r="AW1066" s="12">
        <f t="shared" si="337"/>
        <v>837705888.469999</v>
      </c>
      <c r="AX1066" s="12">
        <f t="shared" si="338"/>
        <v>7338722.38</v>
      </c>
      <c r="AY1066" s="21">
        <f t="shared" si="339"/>
        <v>3115014773.55</v>
      </c>
    </row>
    <row r="1067" spans="1:51">
      <c r="A1067" s="5" t="s">
        <v>2181</v>
      </c>
      <c r="B1067" s="5" t="s">
        <v>2182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40"/>
        <v>3985925502.72</v>
      </c>
      <c r="AF1067" s="9">
        <f t="shared" si="341"/>
        <v>3566225518.78</v>
      </c>
      <c r="AG1067" s="9">
        <f t="shared" si="342"/>
        <v>446997634.95</v>
      </c>
      <c r="AH1067" s="9">
        <f t="shared" si="343"/>
        <v>421112772.77</v>
      </c>
      <c r="AI1067" s="9">
        <f t="shared" si="344"/>
        <v>356669628.09</v>
      </c>
      <c r="AJ1067" s="12">
        <f t="shared" si="345"/>
        <v>728243285.94</v>
      </c>
      <c r="AK1067" s="16">
        <f t="shared" si="346"/>
        <v>0.182703687121861</v>
      </c>
      <c r="AL1067" s="9">
        <f t="shared" si="347"/>
        <v>314877587.4</v>
      </c>
      <c r="AM1067" s="16">
        <f t="shared" si="348"/>
        <v>0.00502544786557872</v>
      </c>
      <c r="AN1067" s="16">
        <f t="shared" si="349"/>
        <v>0.00663443992416675</v>
      </c>
      <c r="AO1067" s="16">
        <f t="shared" si="350"/>
        <v>0.0396079566294619</v>
      </c>
      <c r="AP1067" s="16">
        <f t="shared" si="351"/>
        <v>0.01788214675898</v>
      </c>
      <c r="AQ1067" s="12">
        <f t="shared" si="352"/>
        <v>413365698.54</v>
      </c>
      <c r="AR1067" s="12">
        <f t="shared" si="353"/>
        <v>316005965.21</v>
      </c>
      <c r="AS1067" s="12">
        <f>AR1067-VLOOKUP(A1067,[1]选股结果!$A$2:$BJ$3005,48,FALSE)*0.08</f>
        <v>251720240.1084</v>
      </c>
      <c r="AT1067" s="12">
        <f t="shared" si="334"/>
        <v>348922553.86</v>
      </c>
      <c r="AU1067" s="12">
        <f t="shared" si="335"/>
        <v>380449109.89</v>
      </c>
      <c r="AV1067" s="12">
        <f t="shared" si="336"/>
        <v>390617238.28</v>
      </c>
      <c r="AW1067" s="12">
        <f t="shared" si="337"/>
        <v>446997634.95</v>
      </c>
      <c r="AX1067" s="12">
        <f t="shared" si="338"/>
        <v>42359599.23</v>
      </c>
      <c r="AY1067" s="21">
        <f t="shared" si="339"/>
        <v>3533308930.13</v>
      </c>
    </row>
    <row r="1068" spans="1:51">
      <c r="A1068" s="5" t="s">
        <v>2183</v>
      </c>
      <c r="B1068" s="5" t="s">
        <v>2184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40"/>
        <v>3984897566.77</v>
      </c>
      <c r="AF1068" s="9">
        <f t="shared" si="341"/>
        <v>2824240023.13</v>
      </c>
      <c r="AG1068" s="9">
        <f t="shared" si="342"/>
        <v>1189575410.69</v>
      </c>
      <c r="AH1068" s="9">
        <f t="shared" si="343"/>
        <v>1186306932.59</v>
      </c>
      <c r="AI1068" s="9">
        <f t="shared" si="344"/>
        <v>991228437.02</v>
      </c>
      <c r="AJ1068" s="12">
        <f t="shared" si="345"/>
        <v>1509594404.23</v>
      </c>
      <c r="AK1068" s="16">
        <f t="shared" si="346"/>
        <v>0.378828910639632</v>
      </c>
      <c r="AL1068" s="9">
        <f t="shared" si="347"/>
        <v>355159462.35</v>
      </c>
      <c r="AM1068" s="16">
        <f t="shared" si="348"/>
        <v>0.0102313686655307</v>
      </c>
      <c r="AN1068" s="16">
        <f t="shared" si="349"/>
        <v>0.00638724770298947</v>
      </c>
      <c r="AO1068" s="16">
        <f t="shared" si="350"/>
        <v>0.0441906562438281</v>
      </c>
      <c r="AP1068" s="16">
        <f t="shared" si="351"/>
        <v>0.0274968829045247</v>
      </c>
      <c r="AQ1068" s="12">
        <f t="shared" si="352"/>
        <v>1154434941.88</v>
      </c>
      <c r="AR1068" s="12">
        <f t="shared" si="353"/>
        <v>962310569.97</v>
      </c>
      <c r="AS1068" s="12">
        <f>AR1068-VLOOKUP(A1068,[1]选股结果!$A$2:$BJ$3005,48,FALSE)*0.08</f>
        <v>422597790.9428</v>
      </c>
      <c r="AT1068" s="12">
        <f t="shared" si="334"/>
        <v>959356446.31</v>
      </c>
      <c r="AU1068" s="12">
        <f t="shared" si="335"/>
        <v>1157389065.54</v>
      </c>
      <c r="AV1068" s="12">
        <f t="shared" si="336"/>
        <v>1125332421.55</v>
      </c>
      <c r="AW1068" s="12">
        <f t="shared" si="337"/>
        <v>1189575410.69</v>
      </c>
      <c r="AX1068" s="12">
        <f t="shared" si="338"/>
        <v>28739854.28</v>
      </c>
      <c r="AY1068" s="21">
        <f t="shared" si="339"/>
        <v>2827194146.79</v>
      </c>
    </row>
    <row r="1069" spans="1:51">
      <c r="A1069" s="5" t="s">
        <v>2185</v>
      </c>
      <c r="B1069" s="5" t="s">
        <v>2186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40"/>
        <v>3973832169.52</v>
      </c>
      <c r="AF1069" s="9">
        <f t="shared" si="341"/>
        <v>1685161256.67</v>
      </c>
      <c r="AG1069" s="9">
        <f t="shared" si="342"/>
        <v>2519394222.83</v>
      </c>
      <c r="AH1069" s="9">
        <f t="shared" si="343"/>
        <v>2531074863.79</v>
      </c>
      <c r="AI1069" s="9">
        <f t="shared" si="344"/>
        <v>1944568710.49</v>
      </c>
      <c r="AJ1069" s="12">
        <f t="shared" si="345"/>
        <v>2616559040.75</v>
      </c>
      <c r="AK1069" s="16">
        <f t="shared" si="346"/>
        <v>0.658447294483012</v>
      </c>
      <c r="AL1069" s="9">
        <f t="shared" si="347"/>
        <v>146212748.86</v>
      </c>
      <c r="AM1069" s="16">
        <f t="shared" si="348"/>
        <v>0.00435288500170589</v>
      </c>
      <c r="AN1069" s="16">
        <f t="shared" si="349"/>
        <v>0</v>
      </c>
      <c r="AO1069" s="16">
        <f t="shared" si="350"/>
        <v>0.0346522940415556</v>
      </c>
      <c r="AP1069" s="16">
        <f t="shared" si="351"/>
        <v>9.96619844787853e-7</v>
      </c>
      <c r="AQ1069" s="12">
        <f t="shared" si="352"/>
        <v>2470346291.89</v>
      </c>
      <c r="AR1069" s="12">
        <f t="shared" si="353"/>
        <v>1710956006.35</v>
      </c>
      <c r="AS1069" s="12">
        <f>AR1069-VLOOKUP(A1069,[1]选股结果!$A$2:$BJ$3005,48,FALSE)*0.08</f>
        <v>1017774543.9396</v>
      </c>
      <c r="AT1069" s="12">
        <f t="shared" si="334"/>
        <v>1883840138.59</v>
      </c>
      <c r="AU1069" s="12">
        <f t="shared" si="335"/>
        <v>2297462159.65</v>
      </c>
      <c r="AV1069" s="12">
        <f t="shared" si="336"/>
        <v>2237773834.2</v>
      </c>
      <c r="AW1069" s="12">
        <f t="shared" si="337"/>
        <v>2519394222.83</v>
      </c>
      <c r="AX1069" s="12">
        <f t="shared" si="338"/>
        <v>50056360.49</v>
      </c>
      <c r="AY1069" s="21">
        <f t="shared" si="339"/>
        <v>1512277124.43</v>
      </c>
    </row>
    <row r="1070" spans="1:51">
      <c r="A1070" s="5" t="s">
        <v>2187</v>
      </c>
      <c r="B1070" s="5" t="s">
        <v>2188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40"/>
        <v>3973427384.84</v>
      </c>
      <c r="AF1070" s="9">
        <f t="shared" si="341"/>
        <v>3823345665.52</v>
      </c>
      <c r="AG1070" s="9">
        <f t="shared" si="342"/>
        <v>148381839.08</v>
      </c>
      <c r="AH1070" s="9">
        <f t="shared" si="343"/>
        <v>136009446.51</v>
      </c>
      <c r="AI1070" s="9">
        <f t="shared" si="344"/>
        <v>116768397.66</v>
      </c>
      <c r="AJ1070" s="12">
        <f t="shared" si="345"/>
        <v>519184981.77</v>
      </c>
      <c r="AK1070" s="16">
        <f t="shared" si="346"/>
        <v>0.130664268271485</v>
      </c>
      <c r="AL1070" s="9">
        <f t="shared" si="347"/>
        <v>226431896.24</v>
      </c>
      <c r="AM1070" s="16">
        <f t="shared" si="348"/>
        <v>0.00336567247737397</v>
      </c>
      <c r="AN1070" s="16">
        <f t="shared" si="349"/>
        <v>0.00285423681410921</v>
      </c>
      <c r="AO1070" s="16">
        <f t="shared" si="350"/>
        <v>0.0203299669721416</v>
      </c>
      <c r="AP1070" s="16">
        <f t="shared" si="351"/>
        <v>0.027322884689982</v>
      </c>
      <c r="AQ1070" s="12">
        <f t="shared" si="352"/>
        <v>292753085.53</v>
      </c>
      <c r="AR1070" s="12">
        <f t="shared" si="353"/>
        <v>118468277.9</v>
      </c>
      <c r="AS1070" s="12">
        <f>AR1070-VLOOKUP(A1070,[1]选股结果!$A$2:$BJ$3005,48,FALSE)*0.08</f>
        <v>-232256677.9712</v>
      </c>
      <c r="AT1070" s="12">
        <f t="shared" si="334"/>
        <v>273512036.68</v>
      </c>
      <c r="AU1070" s="12">
        <f t="shared" si="335"/>
        <v>137709326.75</v>
      </c>
      <c r="AV1070" s="12">
        <f t="shared" si="336"/>
        <v>170593809.37</v>
      </c>
      <c r="AW1070" s="12">
        <f t="shared" si="337"/>
        <v>148381839.08</v>
      </c>
      <c r="AX1070" s="12">
        <f t="shared" si="338"/>
        <v>0</v>
      </c>
      <c r="AY1070" s="21">
        <f t="shared" si="339"/>
        <v>3668301906.74</v>
      </c>
    </row>
    <row r="1071" spans="1:51">
      <c r="A1071" s="5" t="s">
        <v>2189</v>
      </c>
      <c r="B1071" s="5" t="s">
        <v>2190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40"/>
        <v>3970886249.6</v>
      </c>
      <c r="AF1071" s="9">
        <f t="shared" si="341"/>
        <v>3734811313.73</v>
      </c>
      <c r="AG1071" s="9">
        <f t="shared" si="342"/>
        <v>299106179.79</v>
      </c>
      <c r="AH1071" s="9">
        <f t="shared" si="343"/>
        <v>298979262.81</v>
      </c>
      <c r="AI1071" s="9">
        <f t="shared" si="344"/>
        <v>257470207.75</v>
      </c>
      <c r="AJ1071" s="12">
        <f t="shared" si="345"/>
        <v>905476341.82</v>
      </c>
      <c r="AK1071" s="16">
        <f t="shared" si="346"/>
        <v>0.228028778691712</v>
      </c>
      <c r="AL1071" s="9">
        <f t="shared" si="347"/>
        <v>616800267.03</v>
      </c>
      <c r="AM1071" s="16">
        <f t="shared" si="348"/>
        <v>0.00310073960724518</v>
      </c>
      <c r="AN1071" s="16">
        <f t="shared" si="349"/>
        <v>0.0735290050827851</v>
      </c>
      <c r="AO1071" s="16">
        <f t="shared" si="350"/>
        <v>0.043255644627771</v>
      </c>
      <c r="AP1071" s="16">
        <f t="shared" si="351"/>
        <v>0.0352635597491883</v>
      </c>
      <c r="AQ1071" s="12">
        <f t="shared" si="352"/>
        <v>288676074.79</v>
      </c>
      <c r="AR1071" s="12">
        <f t="shared" si="353"/>
        <v>193844442.27</v>
      </c>
      <c r="AS1071" s="12">
        <f>AR1071-VLOOKUP(A1071,[1]选股结果!$A$2:$BJ$3005,48,FALSE)*0.08</f>
        <v>-40582401.6844</v>
      </c>
      <c r="AT1071" s="12">
        <f t="shared" si="334"/>
        <v>247167019.73</v>
      </c>
      <c r="AU1071" s="12">
        <f t="shared" si="335"/>
        <v>235353497.33</v>
      </c>
      <c r="AV1071" s="12">
        <f t="shared" si="336"/>
        <v>249991811.34</v>
      </c>
      <c r="AW1071" s="12">
        <f t="shared" si="337"/>
        <v>299106179.79</v>
      </c>
      <c r="AX1071" s="12">
        <f t="shared" si="338"/>
        <v>23317522.36</v>
      </c>
      <c r="AY1071" s="21">
        <f t="shared" si="339"/>
        <v>3681488736.27</v>
      </c>
    </row>
    <row r="1072" spans="1:51">
      <c r="A1072" s="5" t="s">
        <v>2191</v>
      </c>
      <c r="B1072" s="5" t="s">
        <v>2192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40"/>
        <v>3966387279.53</v>
      </c>
      <c r="AF1072" s="9">
        <f t="shared" si="341"/>
        <v>31928776.44</v>
      </c>
      <c r="AG1072" s="9">
        <f t="shared" si="342"/>
        <v>4930379780.34</v>
      </c>
      <c r="AH1072" s="9">
        <f t="shared" si="343"/>
        <v>4915205516.06</v>
      </c>
      <c r="AI1072" s="9">
        <f t="shared" si="344"/>
        <v>4506629129.44</v>
      </c>
      <c r="AJ1072" s="12">
        <f t="shared" si="345"/>
        <v>3966387279.53</v>
      </c>
      <c r="AK1072" s="16">
        <f t="shared" si="346"/>
        <v>1</v>
      </c>
      <c r="AL1072" s="9">
        <f t="shared" si="347"/>
        <v>47103040.72</v>
      </c>
      <c r="AM1072" s="16">
        <f t="shared" si="348"/>
        <v>0.00804983835158513</v>
      </c>
      <c r="AN1072" s="16">
        <f t="shared" si="349"/>
        <v>0</v>
      </c>
      <c r="AO1072" s="16">
        <f t="shared" si="350"/>
        <v>0</v>
      </c>
      <c r="AP1072" s="16">
        <f t="shared" si="351"/>
        <v>0</v>
      </c>
      <c r="AQ1072" s="12">
        <f t="shared" si="352"/>
        <v>3919284238.81</v>
      </c>
      <c r="AR1072" s="12">
        <f t="shared" si="353"/>
        <v>3510707852.19</v>
      </c>
      <c r="AS1072" s="12">
        <f>AR1072-VLOOKUP(A1072,[1]选股结果!$A$2:$BJ$3005,48,FALSE)*0.08</f>
        <v>1714544807.1588</v>
      </c>
      <c r="AT1072" s="12">
        <f t="shared" si="334"/>
        <v>3510707852.19</v>
      </c>
      <c r="AU1072" s="12">
        <f t="shared" si="335"/>
        <v>3919284238.81</v>
      </c>
      <c r="AV1072" s="12">
        <f t="shared" si="336"/>
        <v>3912127747.66</v>
      </c>
      <c r="AW1072" s="12">
        <f t="shared" si="337"/>
        <v>4930379780.34</v>
      </c>
      <c r="AX1072" s="12">
        <f t="shared" si="338"/>
        <v>959653094.76</v>
      </c>
      <c r="AY1072" s="21">
        <f t="shared" si="339"/>
        <v>31928776.44</v>
      </c>
    </row>
    <row r="1073" spans="1:51">
      <c r="A1073" s="5" t="s">
        <v>2193</v>
      </c>
      <c r="B1073" s="5" t="s">
        <v>2194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40"/>
        <v>3964970855</v>
      </c>
      <c r="AF1073" s="9">
        <f t="shared" si="341"/>
        <v>3666131887.26</v>
      </c>
      <c r="AG1073" s="9">
        <f t="shared" si="342"/>
        <v>297238076.839999</v>
      </c>
      <c r="AH1073" s="9">
        <f t="shared" si="343"/>
        <v>297090489.469999</v>
      </c>
      <c r="AI1073" s="9">
        <f t="shared" si="344"/>
        <v>242751663.499999</v>
      </c>
      <c r="AJ1073" s="12">
        <f t="shared" si="345"/>
        <v>1649792896.23</v>
      </c>
      <c r="AK1073" s="16">
        <f t="shared" si="346"/>
        <v>0.416092061345051</v>
      </c>
      <c r="AL1073" s="9">
        <f t="shared" si="347"/>
        <v>1348884391</v>
      </c>
      <c r="AM1073" s="16">
        <f t="shared" si="348"/>
        <v>0.00498634094751751</v>
      </c>
      <c r="AN1073" s="16">
        <f t="shared" si="349"/>
        <v>0.243298894251267</v>
      </c>
      <c r="AO1073" s="16">
        <f t="shared" si="350"/>
        <v>0.040935199474499</v>
      </c>
      <c r="AP1073" s="16">
        <f t="shared" si="351"/>
        <v>0.0506767310273205</v>
      </c>
      <c r="AQ1073" s="12">
        <f t="shared" si="352"/>
        <v>300908505.23</v>
      </c>
      <c r="AR1073" s="12">
        <f t="shared" si="353"/>
        <v>243298106.47</v>
      </c>
      <c r="AS1073" s="12">
        <f>AR1073-VLOOKUP(A1073,[1]选股结果!$A$2:$BJ$3005,48,FALSE)*0.08</f>
        <v>-21635461.2068</v>
      </c>
      <c r="AT1073" s="12">
        <f t="shared" si="334"/>
        <v>246569679.26</v>
      </c>
      <c r="AU1073" s="12">
        <f t="shared" si="335"/>
        <v>297636932.44</v>
      </c>
      <c r="AV1073" s="12">
        <f t="shared" si="336"/>
        <v>271881576.61</v>
      </c>
      <c r="AW1073" s="12">
        <f t="shared" si="337"/>
        <v>297238076.839999</v>
      </c>
      <c r="AX1073" s="12">
        <f t="shared" si="338"/>
        <v>22752865.2</v>
      </c>
      <c r="AY1073" s="21">
        <f t="shared" si="339"/>
        <v>3662860314.47</v>
      </c>
    </row>
    <row r="1074" spans="1:51">
      <c r="A1074" s="5" t="s">
        <v>2195</v>
      </c>
      <c r="B1074" s="5" t="s">
        <v>2196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40"/>
        <v>3961754110.29</v>
      </c>
      <c r="AF1074" s="9">
        <f t="shared" si="341"/>
        <v>3832424838.64</v>
      </c>
      <c r="AG1074" s="9">
        <f t="shared" si="342"/>
        <v>-78836107.3600004</v>
      </c>
      <c r="AH1074" s="9">
        <f t="shared" si="343"/>
        <v>-74978193.0800004</v>
      </c>
      <c r="AI1074" s="9">
        <f t="shared" si="344"/>
        <v>-53494391.6400004</v>
      </c>
      <c r="AJ1074" s="12">
        <f t="shared" si="345"/>
        <v>328744965.47</v>
      </c>
      <c r="AK1074" s="16">
        <f t="shared" si="346"/>
        <v>0.0829796489933939</v>
      </c>
      <c r="AL1074" s="9">
        <f t="shared" si="347"/>
        <v>197199128.82</v>
      </c>
      <c r="AM1074" s="16">
        <f t="shared" si="348"/>
        <v>0.0017806253325206</v>
      </c>
      <c r="AN1074" s="16">
        <f t="shared" si="349"/>
        <v>0.0297377574680868</v>
      </c>
      <c r="AO1074" s="16">
        <f t="shared" si="350"/>
        <v>0.0191063166119765</v>
      </c>
      <c r="AP1074" s="16">
        <f t="shared" si="351"/>
        <v>0</v>
      </c>
      <c r="AQ1074" s="12">
        <f t="shared" si="352"/>
        <v>131545836.65</v>
      </c>
      <c r="AR1074" s="12">
        <f t="shared" si="353"/>
        <v>154176555.25</v>
      </c>
      <c r="AS1074" s="12">
        <f>AR1074-VLOOKUP(A1074,[1]选股结果!$A$2:$BJ$3005,48,FALSE)*0.08</f>
        <v>-32116209.7244</v>
      </c>
      <c r="AT1074" s="12">
        <f t="shared" si="334"/>
        <v>153029638.09</v>
      </c>
      <c r="AU1074" s="12">
        <f t="shared" si="335"/>
        <v>132692753.81</v>
      </c>
      <c r="AV1074" s="12">
        <f t="shared" si="336"/>
        <v>-68956257.9300002</v>
      </c>
      <c r="AW1074" s="12">
        <f t="shared" si="337"/>
        <v>-78836107.3600004</v>
      </c>
      <c r="AX1074" s="12">
        <f t="shared" si="338"/>
        <v>-25440161.41</v>
      </c>
      <c r="AY1074" s="21">
        <f t="shared" si="339"/>
        <v>3833571755.8</v>
      </c>
    </row>
    <row r="1075" spans="1:51">
      <c r="A1075" s="5" t="s">
        <v>2197</v>
      </c>
      <c r="B1075" s="5" t="s">
        <v>2198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40"/>
        <v>3955189341.59</v>
      </c>
      <c r="AF1075" s="9">
        <f t="shared" si="341"/>
        <v>3146314191.97</v>
      </c>
      <c r="AG1075" s="9">
        <f t="shared" si="342"/>
        <v>947885886.21</v>
      </c>
      <c r="AH1075" s="9">
        <f t="shared" si="343"/>
        <v>938785294.9</v>
      </c>
      <c r="AI1075" s="9">
        <f t="shared" si="344"/>
        <v>841575981.16</v>
      </c>
      <c r="AJ1075" s="12">
        <f t="shared" si="345"/>
        <v>1323136397.4</v>
      </c>
      <c r="AK1075" s="16">
        <f t="shared" si="346"/>
        <v>0.334531746302718</v>
      </c>
      <c r="AL1075" s="9">
        <f t="shared" si="347"/>
        <v>551928590.29</v>
      </c>
      <c r="AM1075" s="16">
        <f t="shared" si="348"/>
        <v>0.00471790722476475</v>
      </c>
      <c r="AN1075" s="16">
        <f t="shared" si="349"/>
        <v>0.0139941547975929</v>
      </c>
      <c r="AO1075" s="16">
        <f t="shared" si="350"/>
        <v>0.0627374187806259</v>
      </c>
      <c r="AP1075" s="16">
        <f t="shared" si="351"/>
        <v>0.051891078558958</v>
      </c>
      <c r="AQ1075" s="12">
        <f t="shared" si="352"/>
        <v>771207807.11</v>
      </c>
      <c r="AR1075" s="12">
        <f t="shared" si="353"/>
        <v>687124404.78</v>
      </c>
      <c r="AS1075" s="12">
        <f>AR1075-VLOOKUP(A1075,[1]选股结果!$A$2:$BJ$3005,48,FALSE)*0.08</f>
        <v>141637956.584</v>
      </c>
      <c r="AT1075" s="12">
        <f t="shared" si="334"/>
        <v>673998493.37</v>
      </c>
      <c r="AU1075" s="12">
        <f t="shared" si="335"/>
        <v>784333718.52</v>
      </c>
      <c r="AV1075" s="12">
        <f t="shared" si="336"/>
        <v>801818100.99</v>
      </c>
      <c r="AW1075" s="12">
        <f t="shared" si="337"/>
        <v>947885886.21</v>
      </c>
      <c r="AX1075" s="12">
        <f t="shared" si="338"/>
        <v>87495970.2</v>
      </c>
      <c r="AY1075" s="21">
        <f t="shared" si="339"/>
        <v>3159440103.38</v>
      </c>
    </row>
    <row r="1076" spans="1:51">
      <c r="A1076" s="5" t="s">
        <v>2199</v>
      </c>
      <c r="B1076" s="5" t="s">
        <v>2200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40"/>
        <v>3950398071.39</v>
      </c>
      <c r="AF1076" s="9">
        <f t="shared" si="341"/>
        <v>3768338588.48</v>
      </c>
      <c r="AG1076" s="9">
        <f t="shared" si="342"/>
        <v>198385010.91</v>
      </c>
      <c r="AH1076" s="9">
        <f t="shared" si="343"/>
        <v>194467667.47</v>
      </c>
      <c r="AI1076" s="9">
        <f t="shared" si="344"/>
        <v>165772540.31</v>
      </c>
      <c r="AJ1076" s="12">
        <f t="shared" si="345"/>
        <v>648465514.74</v>
      </c>
      <c r="AK1076" s="16">
        <f t="shared" si="346"/>
        <v>0.164151941910965</v>
      </c>
      <c r="AL1076" s="9">
        <f t="shared" si="347"/>
        <v>481072427.78</v>
      </c>
      <c r="AM1076" s="16">
        <f t="shared" si="348"/>
        <v>0.00264778443108129</v>
      </c>
      <c r="AN1076" s="16">
        <f t="shared" si="349"/>
        <v>0.0337999856336043</v>
      </c>
      <c r="AO1076" s="16">
        <f t="shared" si="350"/>
        <v>0.0443574109756345</v>
      </c>
      <c r="AP1076" s="16">
        <f t="shared" si="351"/>
        <v>0.0396373935437104</v>
      </c>
      <c r="AQ1076" s="12">
        <f t="shared" si="352"/>
        <v>167393086.96</v>
      </c>
      <c r="AR1076" s="12">
        <f t="shared" si="353"/>
        <v>148088042.32</v>
      </c>
      <c r="AS1076" s="12">
        <f>AR1076-VLOOKUP(A1076,[1]选股结果!$A$2:$BJ$3005,48,FALSE)*0.08</f>
        <v>-295232765.2656</v>
      </c>
      <c r="AT1076" s="12">
        <f t="shared" si="334"/>
        <v>138697959.8</v>
      </c>
      <c r="AU1076" s="12">
        <f t="shared" si="335"/>
        <v>176783169.48</v>
      </c>
      <c r="AV1076" s="12">
        <f t="shared" si="336"/>
        <v>143648521.59</v>
      </c>
      <c r="AW1076" s="12">
        <f t="shared" si="337"/>
        <v>198385010.91</v>
      </c>
      <c r="AX1076" s="12">
        <f t="shared" si="338"/>
        <v>45719314.21</v>
      </c>
      <c r="AY1076" s="21">
        <f t="shared" si="339"/>
        <v>3777728671</v>
      </c>
    </row>
    <row r="1077" spans="1:51">
      <c r="A1077" s="5" t="s">
        <v>2201</v>
      </c>
      <c r="B1077" s="5" t="s">
        <v>2202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40"/>
        <v>3949770495.16</v>
      </c>
      <c r="AF1077" s="9">
        <f t="shared" si="341"/>
        <v>3664568752.26</v>
      </c>
      <c r="AG1077" s="9">
        <f t="shared" si="342"/>
        <v>253751830.839999</v>
      </c>
      <c r="AH1077" s="9">
        <f t="shared" si="343"/>
        <v>259687002.269999</v>
      </c>
      <c r="AI1077" s="9">
        <f t="shared" si="344"/>
        <v>254421622.439999</v>
      </c>
      <c r="AJ1077" s="12">
        <f t="shared" si="345"/>
        <v>1163361692.86</v>
      </c>
      <c r="AK1077" s="16">
        <f t="shared" si="346"/>
        <v>0.294539061012676</v>
      </c>
      <c r="AL1077" s="9">
        <f t="shared" si="347"/>
        <v>913114979.42</v>
      </c>
      <c r="AM1077" s="16">
        <f t="shared" si="348"/>
        <v>0.00463431398164275</v>
      </c>
      <c r="AN1077" s="16">
        <f t="shared" si="349"/>
        <v>0.0573544576976297</v>
      </c>
      <c r="AO1077" s="16">
        <f t="shared" si="350"/>
        <v>0.0122351308384166</v>
      </c>
      <c r="AP1077" s="16">
        <f t="shared" si="351"/>
        <v>0.152681946444478</v>
      </c>
      <c r="AQ1077" s="12">
        <f t="shared" si="352"/>
        <v>250246713.44</v>
      </c>
      <c r="AR1077" s="12">
        <f t="shared" si="353"/>
        <v>263047411.06</v>
      </c>
      <c r="AS1077" s="12">
        <f>AR1077-VLOOKUP(A1077,[1]选股结果!$A$2:$BJ$3005,48,FALSE)*0.08</f>
        <v>77127047.2056</v>
      </c>
      <c r="AT1077" s="12">
        <f t="shared" si="334"/>
        <v>244981333.61</v>
      </c>
      <c r="AU1077" s="12">
        <f t="shared" si="335"/>
        <v>268312790.89</v>
      </c>
      <c r="AV1077" s="12">
        <f t="shared" si="336"/>
        <v>230312823.17</v>
      </c>
      <c r="AW1077" s="12">
        <f t="shared" si="337"/>
        <v>253751830.839999</v>
      </c>
      <c r="AX1077" s="12">
        <f t="shared" si="338"/>
        <v>-148956.4</v>
      </c>
      <c r="AY1077" s="21">
        <f t="shared" si="339"/>
        <v>3682634829.71</v>
      </c>
    </row>
    <row r="1078" spans="1:51">
      <c r="A1078" s="5" t="s">
        <v>2203</v>
      </c>
      <c r="B1078" s="5" t="s">
        <v>2204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40"/>
        <v>3940218003.22</v>
      </c>
      <c r="AF1078" s="9">
        <f t="shared" si="341"/>
        <v>22348103.83</v>
      </c>
      <c r="AG1078" s="9">
        <f t="shared" si="342"/>
        <v>5063907043.27</v>
      </c>
      <c r="AH1078" s="9">
        <f t="shared" si="343"/>
        <v>5065681968.16</v>
      </c>
      <c r="AI1078" s="9">
        <f t="shared" si="344"/>
        <v>4779309575.86</v>
      </c>
      <c r="AJ1078" s="12">
        <f t="shared" si="345"/>
        <v>3940218003.22</v>
      </c>
      <c r="AK1078" s="16">
        <f t="shared" si="346"/>
        <v>1</v>
      </c>
      <c r="AL1078" s="9">
        <f t="shared" si="347"/>
        <v>20573178.94</v>
      </c>
      <c r="AM1078" s="16">
        <f t="shared" si="348"/>
        <v>0.00567179374637059</v>
      </c>
      <c r="AN1078" s="16">
        <f t="shared" si="349"/>
        <v>0</v>
      </c>
      <c r="AO1078" s="16">
        <f t="shared" si="350"/>
        <v>0</v>
      </c>
      <c r="AP1078" s="16">
        <f t="shared" si="351"/>
        <v>0</v>
      </c>
      <c r="AQ1078" s="12">
        <f t="shared" si="352"/>
        <v>3919644824.28</v>
      </c>
      <c r="AR1078" s="12">
        <f t="shared" si="353"/>
        <v>3633272431.98</v>
      </c>
      <c r="AS1078" s="12">
        <f>AR1078-VLOOKUP(A1078,[1]选股结果!$A$2:$BJ$3005,48,FALSE)*0.08</f>
        <v>2148327689.3872</v>
      </c>
      <c r="AT1078" s="12">
        <f t="shared" si="334"/>
        <v>3633272431.98</v>
      </c>
      <c r="AU1078" s="12">
        <f t="shared" si="335"/>
        <v>3919644824.28</v>
      </c>
      <c r="AV1078" s="12">
        <f t="shared" si="336"/>
        <v>3586316031.13</v>
      </c>
      <c r="AW1078" s="12">
        <f t="shared" si="337"/>
        <v>5063907043.27</v>
      </c>
      <c r="AX1078" s="12">
        <f t="shared" si="338"/>
        <v>1466441913.97</v>
      </c>
      <c r="AY1078" s="21">
        <f t="shared" si="339"/>
        <v>22348103.83</v>
      </c>
    </row>
    <row r="1079" spans="1:51">
      <c r="A1079" s="5" t="s">
        <v>2205</v>
      </c>
      <c r="B1079" s="5" t="s">
        <v>2206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40"/>
        <v>3936939513.95</v>
      </c>
      <c r="AF1079" s="9">
        <f t="shared" si="341"/>
        <v>3824651636.49</v>
      </c>
      <c r="AG1079" s="9">
        <f t="shared" si="342"/>
        <v>121959597.9</v>
      </c>
      <c r="AH1079" s="9">
        <f t="shared" si="343"/>
        <v>127325857.54</v>
      </c>
      <c r="AI1079" s="9">
        <f t="shared" si="344"/>
        <v>89569494.64</v>
      </c>
      <c r="AJ1079" s="12">
        <f t="shared" si="345"/>
        <v>945990731.56</v>
      </c>
      <c r="AK1079" s="16">
        <f t="shared" si="346"/>
        <v>0.240285818008637</v>
      </c>
      <c r="AL1079" s="9">
        <f t="shared" si="347"/>
        <v>685844773.42</v>
      </c>
      <c r="AM1079" s="16">
        <f t="shared" si="348"/>
        <v>0.00632506979895558</v>
      </c>
      <c r="AN1079" s="16">
        <f t="shared" si="349"/>
        <v>0.0519914797102467</v>
      </c>
      <c r="AO1079" s="16">
        <f t="shared" si="350"/>
        <v>0.100831237793571</v>
      </c>
      <c r="AP1079" s="16">
        <f t="shared" si="351"/>
        <v>0.0165983818619648</v>
      </c>
      <c r="AQ1079" s="12">
        <f t="shared" si="352"/>
        <v>260145958.14</v>
      </c>
      <c r="AR1079" s="12">
        <f t="shared" si="353"/>
        <v>80588778.95</v>
      </c>
      <c r="AS1079" s="12">
        <f>AR1079-VLOOKUP(A1079,[1]选股结果!$A$2:$BJ$3005,48,FALSE)*0.08</f>
        <v>-200563477.2924</v>
      </c>
      <c r="AT1079" s="12">
        <f t="shared" si="334"/>
        <v>222389595.24</v>
      </c>
      <c r="AU1079" s="12">
        <f t="shared" si="335"/>
        <v>118345141.85</v>
      </c>
      <c r="AV1079" s="12">
        <f t="shared" si="336"/>
        <v>117003813.2</v>
      </c>
      <c r="AW1079" s="12">
        <f t="shared" si="337"/>
        <v>121959597.9</v>
      </c>
      <c r="AX1079" s="12">
        <f t="shared" si="338"/>
        <v>2650000</v>
      </c>
      <c r="AY1079" s="21">
        <f t="shared" si="339"/>
        <v>3682850820.2</v>
      </c>
    </row>
    <row r="1080" spans="1:51">
      <c r="A1080" s="5" t="s">
        <v>2207</v>
      </c>
      <c r="B1080" s="5" t="s">
        <v>2208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40"/>
        <v>3936480032.72</v>
      </c>
      <c r="AF1080" s="9">
        <f t="shared" si="341"/>
        <v>3963703054.16</v>
      </c>
      <c r="AG1080" s="9">
        <f t="shared" si="342"/>
        <v>10481173.3299995</v>
      </c>
      <c r="AH1080" s="9">
        <f t="shared" si="343"/>
        <v>8018882.9999995</v>
      </c>
      <c r="AI1080" s="9">
        <f t="shared" si="344"/>
        <v>875307.3199995</v>
      </c>
      <c r="AJ1080" s="12">
        <f t="shared" si="345"/>
        <v>173564144.97</v>
      </c>
      <c r="AK1080" s="16">
        <f t="shared" si="346"/>
        <v>0.044091204204603</v>
      </c>
      <c r="AL1080" s="9">
        <f t="shared" si="347"/>
        <v>194560263.5</v>
      </c>
      <c r="AM1080" s="16">
        <f t="shared" si="348"/>
        <v>0.00111723233788668</v>
      </c>
      <c r="AN1080" s="16">
        <f t="shared" si="349"/>
        <v>0.0247335924990644</v>
      </c>
      <c r="AO1080" s="16">
        <f t="shared" si="350"/>
        <v>0.0179607955438165</v>
      </c>
      <c r="AP1080" s="16">
        <f t="shared" si="351"/>
        <v>0.00498780742612663</v>
      </c>
      <c r="AQ1080" s="12">
        <f t="shared" si="352"/>
        <v>-20996118.5300002</v>
      </c>
      <c r="AR1080" s="12">
        <f t="shared" si="353"/>
        <v>-36828887.4500002</v>
      </c>
      <c r="AS1080" s="12">
        <f>AR1080-VLOOKUP(A1080,[1]选股结果!$A$2:$BJ$3005,48,FALSE)*0.08</f>
        <v>-75426444.1300002</v>
      </c>
      <c r="AT1080" s="12">
        <f t="shared" si="334"/>
        <v>-28139694.2100002</v>
      </c>
      <c r="AU1080" s="12">
        <f t="shared" si="335"/>
        <v>-29685311.7700002</v>
      </c>
      <c r="AV1080" s="12">
        <f t="shared" si="336"/>
        <v>8161057.23999979</v>
      </c>
      <c r="AW1080" s="12">
        <f t="shared" si="337"/>
        <v>10481173.3299995</v>
      </c>
      <c r="AX1080" s="12">
        <f t="shared" si="338"/>
        <v>2878646.43</v>
      </c>
      <c r="AY1080" s="21">
        <f t="shared" si="339"/>
        <v>3955013860.92</v>
      </c>
    </row>
    <row r="1081" spans="1:51">
      <c r="A1081" s="5" t="s">
        <v>2209</v>
      </c>
      <c r="B1081" s="5" t="s">
        <v>2210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40"/>
        <v>3935141878.15</v>
      </c>
      <c r="AF1081" s="9">
        <f t="shared" si="341"/>
        <v>5204160533.04</v>
      </c>
      <c r="AG1081" s="9">
        <f t="shared" si="342"/>
        <v>-1675269032.08</v>
      </c>
      <c r="AH1081" s="9">
        <f t="shared" si="343"/>
        <v>-1661259740.41</v>
      </c>
      <c r="AI1081" s="9">
        <f t="shared" si="344"/>
        <v>-1715143990.12</v>
      </c>
      <c r="AJ1081" s="12">
        <f t="shared" si="345"/>
        <v>380721754.49</v>
      </c>
      <c r="AK1081" s="16">
        <f t="shared" si="346"/>
        <v>0.0967491811677667</v>
      </c>
      <c r="AL1081" s="9">
        <f t="shared" si="347"/>
        <v>1450732816.8</v>
      </c>
      <c r="AM1081" s="16">
        <f t="shared" si="348"/>
        <v>0.00872050947655614</v>
      </c>
      <c r="AN1081" s="16">
        <f t="shared" si="349"/>
        <v>0.0317905128007259</v>
      </c>
      <c r="AO1081" s="16">
        <f t="shared" si="350"/>
        <v>0.175236296932244</v>
      </c>
      <c r="AP1081" s="16">
        <f t="shared" si="351"/>
        <v>0.0306782607459009</v>
      </c>
      <c r="AQ1081" s="12">
        <f t="shared" si="352"/>
        <v>-1070011062.31</v>
      </c>
      <c r="AR1081" s="12">
        <f t="shared" si="353"/>
        <v>-1803916101.87</v>
      </c>
      <c r="AS1081" s="12">
        <f>AR1081-VLOOKUP(A1081,[1]选股结果!$A$2:$BJ$3005,48,FALSE)*0.08</f>
        <v>-3897955139.3268</v>
      </c>
      <c r="AT1081" s="12">
        <f t="shared" si="334"/>
        <v>-1123895312.02</v>
      </c>
      <c r="AU1081" s="12">
        <f t="shared" si="335"/>
        <v>-1750031852.16</v>
      </c>
      <c r="AV1081" s="12">
        <f t="shared" si="336"/>
        <v>-1925490771.76</v>
      </c>
      <c r="AW1081" s="12">
        <f t="shared" si="337"/>
        <v>-1675269032.08</v>
      </c>
      <c r="AX1081" s="12">
        <f t="shared" si="338"/>
        <v>14762377.02</v>
      </c>
      <c r="AY1081" s="21">
        <f t="shared" si="339"/>
        <v>4524139743.19</v>
      </c>
    </row>
    <row r="1082" spans="1:51">
      <c r="A1082" s="5" t="s">
        <v>2211</v>
      </c>
      <c r="B1082" s="5" t="s">
        <v>2212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40"/>
        <v>3934468535.86</v>
      </c>
      <c r="AF1082" s="9">
        <f t="shared" si="341"/>
        <v>3828243495.04</v>
      </c>
      <c r="AG1082" s="9">
        <f t="shared" si="342"/>
        <v>136060498.030001</v>
      </c>
      <c r="AH1082" s="9">
        <f t="shared" si="343"/>
        <v>144144583.660001</v>
      </c>
      <c r="AI1082" s="9">
        <f t="shared" si="344"/>
        <v>120517237.540001</v>
      </c>
      <c r="AJ1082" s="12">
        <f t="shared" si="345"/>
        <v>941477457.03</v>
      </c>
      <c r="AK1082" s="16">
        <f t="shared" si="346"/>
        <v>0.23928961394635</v>
      </c>
      <c r="AL1082" s="9">
        <f t="shared" si="347"/>
        <v>713268702.38</v>
      </c>
      <c r="AM1082" s="16">
        <f t="shared" si="348"/>
        <v>0.00490998645278972</v>
      </c>
      <c r="AN1082" s="16">
        <f t="shared" si="349"/>
        <v>0.0709025426299473</v>
      </c>
      <c r="AO1082" s="16">
        <f t="shared" si="350"/>
        <v>0.0907467818781165</v>
      </c>
      <c r="AP1082" s="16">
        <f t="shared" si="351"/>
        <v>0.016782551208169</v>
      </c>
      <c r="AQ1082" s="12">
        <f t="shared" si="352"/>
        <v>228208754.65</v>
      </c>
      <c r="AR1082" s="12">
        <f t="shared" si="353"/>
        <v>90681780.3300003</v>
      </c>
      <c r="AS1082" s="12">
        <f>AR1082-VLOOKUP(A1082,[1]选股结果!$A$2:$BJ$3005,48,FALSE)*0.08</f>
        <v>-261757534.1932</v>
      </c>
      <c r="AT1082" s="12">
        <f t="shared" si="334"/>
        <v>204581408.53</v>
      </c>
      <c r="AU1082" s="12">
        <f t="shared" si="335"/>
        <v>114309126.45</v>
      </c>
      <c r="AV1082" s="12">
        <f t="shared" si="336"/>
        <v>69995983.3000003</v>
      </c>
      <c r="AW1082" s="12">
        <f t="shared" si="337"/>
        <v>136060498.030001</v>
      </c>
      <c r="AX1082" s="12">
        <f t="shared" si="338"/>
        <v>49949071.16</v>
      </c>
      <c r="AY1082" s="21">
        <f t="shared" si="339"/>
        <v>3714343866.84</v>
      </c>
    </row>
    <row r="1083" spans="1:51">
      <c r="A1083" s="5" t="s">
        <v>2213</v>
      </c>
      <c r="B1083" s="5" t="s">
        <v>2214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40"/>
        <v>3923458295.56</v>
      </c>
      <c r="AF1083" s="9">
        <f t="shared" si="341"/>
        <v>3386161474.54</v>
      </c>
      <c r="AG1083" s="9">
        <f t="shared" si="342"/>
        <v>554091897.75</v>
      </c>
      <c r="AH1083" s="9">
        <f t="shared" si="343"/>
        <v>554724374.61</v>
      </c>
      <c r="AI1083" s="9">
        <f t="shared" si="344"/>
        <v>411153645.43</v>
      </c>
      <c r="AJ1083" s="12">
        <f t="shared" si="345"/>
        <v>780495357.38</v>
      </c>
      <c r="AK1083" s="16">
        <f t="shared" si="346"/>
        <v>0.19893045843338</v>
      </c>
      <c r="AL1083" s="9">
        <f t="shared" si="347"/>
        <v>281229952.02</v>
      </c>
      <c r="AM1083" s="16">
        <f t="shared" si="348"/>
        <v>0.0184132567311229</v>
      </c>
      <c r="AN1083" s="16">
        <f t="shared" si="349"/>
        <v>0.00719526314118006</v>
      </c>
      <c r="AO1083" s="16">
        <f t="shared" si="350"/>
        <v>0.036752843462917</v>
      </c>
      <c r="AP1083" s="16">
        <f t="shared" si="351"/>
        <v>0</v>
      </c>
      <c r="AQ1083" s="12">
        <f t="shared" si="352"/>
        <v>499265405.36</v>
      </c>
      <c r="AR1083" s="12">
        <f t="shared" si="353"/>
        <v>357168348.12</v>
      </c>
      <c r="AS1083" s="12">
        <f>AR1083-VLOOKUP(A1083,[1]选股结果!$A$2:$BJ$3005,48,FALSE)*0.08</f>
        <v>87582092.9136</v>
      </c>
      <c r="AT1083" s="12">
        <f t="shared" si="334"/>
        <v>355694676.18</v>
      </c>
      <c r="AU1083" s="12">
        <f t="shared" si="335"/>
        <v>500739077.3</v>
      </c>
      <c r="AV1083" s="12">
        <f t="shared" si="336"/>
        <v>545283083.42</v>
      </c>
      <c r="AW1083" s="12">
        <f t="shared" si="337"/>
        <v>554091897.75</v>
      </c>
      <c r="AX1083" s="12">
        <f t="shared" si="338"/>
        <v>921043.33</v>
      </c>
      <c r="AY1083" s="21">
        <f t="shared" si="339"/>
        <v>3387635146.48</v>
      </c>
    </row>
    <row r="1084" spans="1:51">
      <c r="A1084" s="5" t="s">
        <v>2215</v>
      </c>
      <c r="B1084" s="5" t="s">
        <v>2216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40"/>
        <v>3919950721.68</v>
      </c>
      <c r="AF1084" s="9">
        <f t="shared" si="341"/>
        <v>3402049303.08</v>
      </c>
      <c r="AG1084" s="9">
        <f t="shared" si="342"/>
        <v>501124846.63</v>
      </c>
      <c r="AH1084" s="9">
        <f t="shared" si="343"/>
        <v>497321258.23</v>
      </c>
      <c r="AI1084" s="9">
        <f t="shared" si="344"/>
        <v>442051118.59</v>
      </c>
      <c r="AJ1084" s="12">
        <f t="shared" si="345"/>
        <v>1384078067.37</v>
      </c>
      <c r="AK1084" s="16">
        <f t="shared" si="346"/>
        <v>0.353085578274009</v>
      </c>
      <c r="AL1084" s="9">
        <f t="shared" si="347"/>
        <v>794686159.44</v>
      </c>
      <c r="AM1084" s="16">
        <f t="shared" si="348"/>
        <v>0.00713824739307124</v>
      </c>
      <c r="AN1084" s="16">
        <f t="shared" si="349"/>
        <v>0.0784772726117736</v>
      </c>
      <c r="AO1084" s="16">
        <f t="shared" si="350"/>
        <v>0.0546892302483135</v>
      </c>
      <c r="AP1084" s="16">
        <f t="shared" si="351"/>
        <v>0.0602704275039319</v>
      </c>
      <c r="AQ1084" s="12">
        <f t="shared" si="352"/>
        <v>589391907.93</v>
      </c>
      <c r="AR1084" s="12">
        <f t="shared" si="353"/>
        <v>454189932.32</v>
      </c>
      <c r="AS1084" s="12">
        <f>AR1084-VLOOKUP(A1084,[1]选股结果!$A$2:$BJ$3005,48,FALSE)*0.08</f>
        <v>158603072.792</v>
      </c>
      <c r="AT1084" s="12">
        <f t="shared" si="334"/>
        <v>534121768.29</v>
      </c>
      <c r="AU1084" s="12">
        <f t="shared" si="335"/>
        <v>509460071.96</v>
      </c>
      <c r="AV1084" s="12">
        <f t="shared" si="336"/>
        <v>493781998.73</v>
      </c>
      <c r="AW1084" s="12">
        <f t="shared" si="337"/>
        <v>501124846.63</v>
      </c>
      <c r="AX1084" s="12">
        <f t="shared" si="338"/>
        <v>4565661.8</v>
      </c>
      <c r="AY1084" s="21">
        <f t="shared" si="339"/>
        <v>3322117467.11</v>
      </c>
    </row>
    <row r="1085" spans="1:51">
      <c r="A1085" s="5" t="s">
        <v>2217</v>
      </c>
      <c r="B1085" s="5" t="s">
        <v>2218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40"/>
        <v>3916440204.96</v>
      </c>
      <c r="AF1085" s="9">
        <f t="shared" si="341"/>
        <v>3980076817.44</v>
      </c>
      <c r="AG1085" s="9">
        <f t="shared" si="342"/>
        <v>-53900081.86</v>
      </c>
      <c r="AH1085" s="9">
        <f t="shared" si="343"/>
        <v>-51914173.17</v>
      </c>
      <c r="AI1085" s="9">
        <f t="shared" si="344"/>
        <v>-61196100.04</v>
      </c>
      <c r="AJ1085" s="12">
        <f t="shared" si="345"/>
        <v>284276877.22</v>
      </c>
      <c r="AK1085" s="16">
        <f t="shared" si="346"/>
        <v>0.0725855272499695</v>
      </c>
      <c r="AL1085" s="9">
        <f t="shared" si="347"/>
        <v>315941456.7</v>
      </c>
      <c r="AM1085" s="16">
        <f t="shared" si="348"/>
        <v>0.00706911911611396</v>
      </c>
      <c r="AN1085" s="16">
        <f t="shared" si="349"/>
        <v>0.0323624929545668</v>
      </c>
      <c r="AO1085" s="16">
        <f t="shared" si="350"/>
        <v>0.0408085436891363</v>
      </c>
      <c r="AP1085" s="16">
        <f t="shared" si="351"/>
        <v>0.00351574685158269</v>
      </c>
      <c r="AQ1085" s="12">
        <f t="shared" si="352"/>
        <v>-31664579.4799998</v>
      </c>
      <c r="AR1085" s="12">
        <f t="shared" si="353"/>
        <v>-60835011.6599998</v>
      </c>
      <c r="AS1085" s="12">
        <f>AR1085-VLOOKUP(A1085,[1]选股结果!$A$2:$BJ$3005,48,FALSE)*0.08</f>
        <v>-254215008.892</v>
      </c>
      <c r="AT1085" s="12">
        <f t="shared" si="334"/>
        <v>-40946506.3499998</v>
      </c>
      <c r="AU1085" s="12">
        <f t="shared" si="335"/>
        <v>-51553084.7899998</v>
      </c>
      <c r="AV1085" s="12">
        <f t="shared" si="336"/>
        <v>-61052232.0999997</v>
      </c>
      <c r="AW1085" s="12">
        <f t="shared" si="337"/>
        <v>-53900081.86</v>
      </c>
      <c r="AX1085" s="12">
        <f t="shared" si="338"/>
        <v>632917.31</v>
      </c>
      <c r="AY1085" s="21">
        <f t="shared" si="339"/>
        <v>3960188312.13</v>
      </c>
    </row>
    <row r="1086" spans="1:51">
      <c r="A1086" s="5" t="s">
        <v>2219</v>
      </c>
      <c r="B1086" s="5" t="s">
        <v>2220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40"/>
        <v>3905489465.23</v>
      </c>
      <c r="AF1086" s="9">
        <f t="shared" si="341"/>
        <v>3453125606.14</v>
      </c>
      <c r="AG1086" s="9">
        <f t="shared" si="342"/>
        <v>593470426.66</v>
      </c>
      <c r="AH1086" s="9">
        <f t="shared" si="343"/>
        <v>599210584.18</v>
      </c>
      <c r="AI1086" s="9">
        <f t="shared" si="344"/>
        <v>513532194.01</v>
      </c>
      <c r="AJ1086" s="12">
        <f t="shared" si="345"/>
        <v>1104894010.06</v>
      </c>
      <c r="AK1086" s="16">
        <f t="shared" si="346"/>
        <v>0.282907947876114</v>
      </c>
      <c r="AL1086" s="9">
        <f t="shared" si="347"/>
        <v>653419469.75</v>
      </c>
      <c r="AM1086" s="16">
        <f t="shared" si="348"/>
        <v>0.00580797425314887</v>
      </c>
      <c r="AN1086" s="16">
        <f t="shared" si="349"/>
        <v>0.0819181657045281</v>
      </c>
      <c r="AO1086" s="16">
        <f t="shared" si="350"/>
        <v>0.0559805175091221</v>
      </c>
      <c r="AP1086" s="16">
        <f t="shared" si="351"/>
        <v>0.0240213046598181</v>
      </c>
      <c r="AQ1086" s="12">
        <f t="shared" si="352"/>
        <v>451474540.31</v>
      </c>
      <c r="AR1086" s="12">
        <f t="shared" si="353"/>
        <v>368325788.28</v>
      </c>
      <c r="AS1086" s="12">
        <f>AR1086-VLOOKUP(A1086,[1]选股结果!$A$2:$BJ$3005,48,FALSE)*0.08</f>
        <v>-17947465.9088</v>
      </c>
      <c r="AT1086" s="12">
        <f t="shared" si="334"/>
        <v>365796150.14</v>
      </c>
      <c r="AU1086" s="12">
        <f t="shared" si="335"/>
        <v>454004178.45</v>
      </c>
      <c r="AV1086" s="12">
        <f t="shared" si="336"/>
        <v>440426685.69</v>
      </c>
      <c r="AW1086" s="12">
        <f t="shared" si="337"/>
        <v>593470426.66</v>
      </c>
      <c r="AX1086" s="12">
        <f t="shared" si="338"/>
        <v>3244921.89000002</v>
      </c>
      <c r="AY1086" s="21">
        <f t="shared" si="339"/>
        <v>3455655244.28</v>
      </c>
    </row>
    <row r="1087" spans="1:51">
      <c r="A1087" s="5" t="s">
        <v>2221</v>
      </c>
      <c r="B1087" s="5" t="s">
        <v>2222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40"/>
        <v>3900330872.7</v>
      </c>
      <c r="AF1087" s="9">
        <f t="shared" si="341"/>
        <v>4524412510.53</v>
      </c>
      <c r="AG1087" s="9">
        <f t="shared" si="342"/>
        <v>-591016420.51</v>
      </c>
      <c r="AH1087" s="9">
        <f t="shared" si="343"/>
        <v>-651816578.14</v>
      </c>
      <c r="AI1087" s="9">
        <f t="shared" si="344"/>
        <v>-654033785.44</v>
      </c>
      <c r="AJ1087" s="12">
        <f t="shared" si="345"/>
        <v>914174627.77</v>
      </c>
      <c r="AK1087" s="16">
        <f t="shared" si="346"/>
        <v>0.234383865781408</v>
      </c>
      <c r="AL1087" s="9">
        <f t="shared" si="347"/>
        <v>1462199276.82</v>
      </c>
      <c r="AM1087" s="16">
        <f t="shared" si="348"/>
        <v>0.00319412779495188</v>
      </c>
      <c r="AN1087" s="16">
        <f t="shared" si="349"/>
        <v>0.272659278414967</v>
      </c>
      <c r="AO1087" s="16">
        <f t="shared" si="350"/>
        <v>0.0846534504369973</v>
      </c>
      <c r="AP1087" s="16">
        <f t="shared" si="351"/>
        <v>0</v>
      </c>
      <c r="AQ1087" s="12">
        <f t="shared" si="352"/>
        <v>-548024649.05</v>
      </c>
      <c r="AR1087" s="12">
        <f t="shared" si="353"/>
        <v>-682402099.15</v>
      </c>
      <c r="AS1087" s="12">
        <f>AR1087-VLOOKUP(A1087,[1]选股结果!$A$2:$BJ$3005,48,FALSE)*0.08</f>
        <v>-749264397.8852</v>
      </c>
      <c r="AT1087" s="12">
        <f t="shared" si="334"/>
        <v>-550241856.35</v>
      </c>
      <c r="AU1087" s="12">
        <f t="shared" si="335"/>
        <v>-680184891.85</v>
      </c>
      <c r="AV1087" s="12">
        <f t="shared" si="336"/>
        <v>-471130923.38</v>
      </c>
      <c r="AW1087" s="12">
        <f t="shared" si="337"/>
        <v>-591016420.51</v>
      </c>
      <c r="AX1087" s="12">
        <f t="shared" si="338"/>
        <v>7105664.64</v>
      </c>
      <c r="AY1087" s="21">
        <f t="shared" si="339"/>
        <v>4392252267.73</v>
      </c>
    </row>
    <row r="1088" spans="1:51">
      <c r="A1088" s="5" t="s">
        <v>2223</v>
      </c>
      <c r="B1088" s="5" t="s">
        <v>2224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40"/>
        <v>3896324575.9</v>
      </c>
      <c r="AF1088" s="9">
        <f t="shared" si="341"/>
        <v>3700123196.83</v>
      </c>
      <c r="AG1088" s="9">
        <f t="shared" si="342"/>
        <v>241742640.92</v>
      </c>
      <c r="AH1088" s="9">
        <f t="shared" si="343"/>
        <v>240705796</v>
      </c>
      <c r="AI1088" s="9">
        <f t="shared" si="344"/>
        <v>206292180.2</v>
      </c>
      <c r="AJ1088" s="12">
        <f t="shared" si="345"/>
        <v>820394537.2</v>
      </c>
      <c r="AK1088" s="16">
        <f t="shared" si="346"/>
        <v>0.210556005080891</v>
      </c>
      <c r="AL1088" s="9">
        <f t="shared" si="347"/>
        <v>623534437.6</v>
      </c>
      <c r="AM1088" s="16">
        <f t="shared" si="348"/>
        <v>0.00585632206853027</v>
      </c>
      <c r="AN1088" s="16">
        <f t="shared" si="349"/>
        <v>0.0818119299741268</v>
      </c>
      <c r="AO1088" s="16">
        <f t="shared" si="350"/>
        <v>0.0404697064216159</v>
      </c>
      <c r="AP1088" s="16">
        <f t="shared" si="351"/>
        <v>0.0293918212610784</v>
      </c>
      <c r="AQ1088" s="12">
        <f t="shared" si="352"/>
        <v>196860099.6</v>
      </c>
      <c r="AR1088" s="12">
        <f t="shared" si="353"/>
        <v>152040477.85</v>
      </c>
      <c r="AS1088" s="12">
        <f>AR1088-VLOOKUP(A1088,[1]选股结果!$A$2:$BJ$3005,48,FALSE)*0.08</f>
        <v>-213304386.2452</v>
      </c>
      <c r="AT1088" s="12">
        <f t="shared" si="334"/>
        <v>162446483.8</v>
      </c>
      <c r="AU1088" s="12">
        <f t="shared" si="335"/>
        <v>186454093.65</v>
      </c>
      <c r="AV1088" s="12">
        <f t="shared" si="336"/>
        <v>174518118.61</v>
      </c>
      <c r="AW1088" s="12">
        <f t="shared" si="337"/>
        <v>241742640.92</v>
      </c>
      <c r="AX1088" s="12">
        <f t="shared" si="338"/>
        <v>42771140.87</v>
      </c>
      <c r="AY1088" s="21">
        <f t="shared" si="339"/>
        <v>3689717190.88</v>
      </c>
    </row>
    <row r="1089" spans="1:51">
      <c r="A1089" s="5" t="s">
        <v>2225</v>
      </c>
      <c r="B1089" s="5" t="s">
        <v>2226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40"/>
        <v>3894045395.84</v>
      </c>
      <c r="AF1089" s="9">
        <f t="shared" si="341"/>
        <v>3566272196.28</v>
      </c>
      <c r="AG1089" s="9">
        <f t="shared" si="342"/>
        <v>404986121.3</v>
      </c>
      <c r="AH1089" s="9">
        <f t="shared" si="343"/>
        <v>449837419.84</v>
      </c>
      <c r="AI1089" s="9">
        <f t="shared" si="344"/>
        <v>396055047.05</v>
      </c>
      <c r="AJ1089" s="12">
        <f t="shared" si="345"/>
        <v>1396757125.35</v>
      </c>
      <c r="AK1089" s="16">
        <f t="shared" si="346"/>
        <v>0.358690509063442</v>
      </c>
      <c r="AL1089" s="9">
        <f t="shared" si="347"/>
        <v>1038232266.67</v>
      </c>
      <c r="AM1089" s="16">
        <f t="shared" si="348"/>
        <v>0.00843727193450263</v>
      </c>
      <c r="AN1089" s="16">
        <f t="shared" si="349"/>
        <v>0.139907509489236</v>
      </c>
      <c r="AO1089" s="16">
        <f t="shared" si="350"/>
        <v>0.0643136142063327</v>
      </c>
      <c r="AP1089" s="16">
        <f t="shared" si="351"/>
        <v>0.0628933460461545</v>
      </c>
      <c r="AQ1089" s="12">
        <f t="shared" si="352"/>
        <v>358524858.680001</v>
      </c>
      <c r="AR1089" s="12">
        <f t="shared" si="353"/>
        <v>308769551.090001</v>
      </c>
      <c r="AS1089" s="12">
        <f>AR1089-VLOOKUP(A1089,[1]选股结果!$A$2:$BJ$3005,48,FALSE)*0.08</f>
        <v>65539450.484401</v>
      </c>
      <c r="AT1089" s="12">
        <f t="shared" si="334"/>
        <v>304742485.890001</v>
      </c>
      <c r="AU1089" s="12">
        <f t="shared" si="335"/>
        <v>362551923.880001</v>
      </c>
      <c r="AV1089" s="12">
        <f t="shared" si="336"/>
        <v>253171707.5</v>
      </c>
      <c r="AW1089" s="12">
        <f t="shared" si="337"/>
        <v>404986121.3</v>
      </c>
      <c r="AX1089" s="12">
        <f t="shared" si="338"/>
        <v>56637283.07</v>
      </c>
      <c r="AY1089" s="21">
        <f t="shared" si="339"/>
        <v>3570299261.48</v>
      </c>
    </row>
    <row r="1090" spans="1:51">
      <c r="A1090" s="5" t="s">
        <v>2227</v>
      </c>
      <c r="B1090" s="5" t="s">
        <v>2228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40"/>
        <v>3882451927.52</v>
      </c>
      <c r="AF1090" s="9">
        <f t="shared" si="341"/>
        <v>3249233830.02</v>
      </c>
      <c r="AG1090" s="9">
        <f t="shared" si="342"/>
        <v>675247879.87</v>
      </c>
      <c r="AH1090" s="9">
        <f t="shared" si="343"/>
        <v>758825805.92</v>
      </c>
      <c r="AI1090" s="9">
        <f t="shared" si="344"/>
        <v>588913866.06</v>
      </c>
      <c r="AJ1090" s="12">
        <f t="shared" si="345"/>
        <v>1209524520.05</v>
      </c>
      <c r="AK1090" s="16">
        <f t="shared" si="346"/>
        <v>0.311536251479773</v>
      </c>
      <c r="AL1090" s="9">
        <f t="shared" si="347"/>
        <v>514331305.85</v>
      </c>
      <c r="AM1090" s="16">
        <f t="shared" si="348"/>
        <v>0.00904986721173485</v>
      </c>
      <c r="AN1090" s="16">
        <f t="shared" si="349"/>
        <v>0.0883328810098276</v>
      </c>
      <c r="AO1090" s="16">
        <f t="shared" si="350"/>
        <v>0.049423018314761</v>
      </c>
      <c r="AP1090" s="16">
        <f t="shared" si="351"/>
        <v>0.00719723029715635</v>
      </c>
      <c r="AQ1090" s="12">
        <f t="shared" si="352"/>
        <v>695193214.2</v>
      </c>
      <c r="AR1090" s="12">
        <f t="shared" si="353"/>
        <v>546884083.69</v>
      </c>
      <c r="AS1090" s="12">
        <f>AR1090-VLOOKUP(A1090,[1]选股结果!$A$2:$BJ$3005,48,FALSE)*0.08</f>
        <v>189422700.8588</v>
      </c>
      <c r="AT1090" s="12">
        <f t="shared" si="334"/>
        <v>525281274.34</v>
      </c>
      <c r="AU1090" s="12">
        <f t="shared" si="335"/>
        <v>716796023.55</v>
      </c>
      <c r="AV1090" s="12">
        <f t="shared" si="336"/>
        <v>570352432.63</v>
      </c>
      <c r="AW1090" s="12">
        <f t="shared" si="337"/>
        <v>675247879.87</v>
      </c>
      <c r="AX1090" s="12">
        <f t="shared" si="338"/>
        <v>39408768.68</v>
      </c>
      <c r="AY1090" s="21">
        <f t="shared" si="339"/>
        <v>3270836639.37</v>
      </c>
    </row>
    <row r="1091" spans="1:51">
      <c r="A1091" s="5" t="s">
        <v>2229</v>
      </c>
      <c r="B1091" s="5" t="s">
        <v>2230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40"/>
        <v>3872718580.34</v>
      </c>
      <c r="AF1091" s="9">
        <f t="shared" si="341"/>
        <v>3689355591.24</v>
      </c>
      <c r="AG1091" s="9">
        <f t="shared" si="342"/>
        <v>1126693358.83</v>
      </c>
      <c r="AH1091" s="9">
        <f t="shared" si="343"/>
        <v>1138221648.1</v>
      </c>
      <c r="AI1091" s="9">
        <f t="shared" si="344"/>
        <v>690849365.11</v>
      </c>
      <c r="AJ1091" s="12">
        <f t="shared" si="345"/>
        <v>2063331490.21</v>
      </c>
      <c r="AK1091" s="16">
        <f t="shared" si="346"/>
        <v>0.532786322425951</v>
      </c>
      <c r="AL1091" s="9">
        <f t="shared" si="347"/>
        <v>349822606.16</v>
      </c>
      <c r="AM1091" s="16">
        <f t="shared" si="348"/>
        <v>0.00600736714722956</v>
      </c>
      <c r="AN1091" s="16">
        <f t="shared" si="349"/>
        <v>0.00292117017679266</v>
      </c>
      <c r="AO1091" s="16">
        <f t="shared" si="350"/>
        <v>0.080541214433561</v>
      </c>
      <c r="AP1091" s="16">
        <f t="shared" si="351"/>
        <v>0.00383702691319631</v>
      </c>
      <c r="AQ1091" s="12">
        <f t="shared" si="352"/>
        <v>1713508884.05</v>
      </c>
      <c r="AR1091" s="12">
        <f t="shared" si="353"/>
        <v>-252481004.62</v>
      </c>
      <c r="AS1091" s="12">
        <f>AR1091-VLOOKUP(A1091,[1]选股结果!$A$2:$BJ$3005,48,FALSE)*0.08</f>
        <v>-1308577159.4824</v>
      </c>
      <c r="AT1091" s="12">
        <f t="shared" ref="AT1091:AT1154" si="354">AQ1091-AD1091</f>
        <v>1266136601.06</v>
      </c>
      <c r="AU1091" s="12">
        <f t="shared" ref="AU1091:AU1154" si="355">AQ1091-S1091</f>
        <v>194891278.37</v>
      </c>
      <c r="AV1091" s="12">
        <f t="shared" ref="AV1091:AV1154" si="356">AJ1091-O1091-P1091-Q1091-R1091-X1091-Y1091+Z1091-H1091</f>
        <v>534804948.53</v>
      </c>
      <c r="AW1091" s="12">
        <f t="shared" ref="AW1091:AW1154" si="357">AG1091</f>
        <v>1126693358.83</v>
      </c>
      <c r="AX1091" s="12">
        <f t="shared" ref="AX1091:AX1154" si="358">T1091-U1091+V1091+W1091+AA1091</f>
        <v>636536046.34</v>
      </c>
      <c r="AY1091" s="21">
        <f t="shared" ref="AY1091:AY1154" si="359">AF1091-S1091</f>
        <v>2170737985.56</v>
      </c>
    </row>
    <row r="1092" spans="1:51">
      <c r="A1092" s="5" t="s">
        <v>2231</v>
      </c>
      <c r="B1092" s="5" t="s">
        <v>2232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40"/>
        <v>3869742901.49</v>
      </c>
      <c r="AF1092" s="9">
        <f t="shared" si="341"/>
        <v>3778253347.03</v>
      </c>
      <c r="AG1092" s="9">
        <f t="shared" si="342"/>
        <v>25598342.0599991</v>
      </c>
      <c r="AH1092" s="9">
        <f t="shared" si="343"/>
        <v>26585105.9199991</v>
      </c>
      <c r="AI1092" s="9">
        <f t="shared" si="344"/>
        <v>23812703.8199991</v>
      </c>
      <c r="AJ1092" s="12">
        <f t="shared" si="345"/>
        <v>685091499.98</v>
      </c>
      <c r="AK1092" s="16">
        <f t="shared" si="346"/>
        <v>0.177037988677804</v>
      </c>
      <c r="AL1092" s="9">
        <f t="shared" si="347"/>
        <v>324808768.63</v>
      </c>
      <c r="AM1092" s="16">
        <f t="shared" si="348"/>
        <v>0.00295239376124986</v>
      </c>
      <c r="AN1092" s="16">
        <f t="shared" si="349"/>
        <v>0.0108877992188518</v>
      </c>
      <c r="AO1092" s="16">
        <f t="shared" si="350"/>
        <v>0.0363859866751832</v>
      </c>
      <c r="AP1092" s="16">
        <f t="shared" si="351"/>
        <v>0.0339643055484108</v>
      </c>
      <c r="AQ1092" s="12">
        <f t="shared" si="352"/>
        <v>360282731.35</v>
      </c>
      <c r="AR1092" s="12">
        <f t="shared" si="353"/>
        <v>89703916.2199996</v>
      </c>
      <c r="AS1092" s="12">
        <f>AR1092-VLOOKUP(A1092,[1]选股结果!$A$2:$BJ$3005,48,FALSE)*0.08</f>
        <v>-277624528.2888</v>
      </c>
      <c r="AT1092" s="12">
        <f t="shared" si="354"/>
        <v>357510329.25</v>
      </c>
      <c r="AU1092" s="12">
        <f t="shared" si="355"/>
        <v>92476318.3199995</v>
      </c>
      <c r="AV1092" s="12">
        <f t="shared" si="356"/>
        <v>54769455.6799996</v>
      </c>
      <c r="AW1092" s="12">
        <f t="shared" si="357"/>
        <v>25598342.0599991</v>
      </c>
      <c r="AX1092" s="12">
        <f t="shared" si="358"/>
        <v>-47997.6700000018</v>
      </c>
      <c r="AY1092" s="21">
        <f t="shared" si="359"/>
        <v>3510446934</v>
      </c>
    </row>
    <row r="1093" spans="1:51">
      <c r="A1093" s="5" t="s">
        <v>2233</v>
      </c>
      <c r="B1093" s="5" t="s">
        <v>2234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40"/>
        <v>3865486602.32</v>
      </c>
      <c r="AF1093" s="9">
        <f t="shared" si="341"/>
        <v>3132866527.79</v>
      </c>
      <c r="AG1093" s="9">
        <f t="shared" si="342"/>
        <v>804200213.29</v>
      </c>
      <c r="AH1093" s="9">
        <f t="shared" si="343"/>
        <v>653858253.09</v>
      </c>
      <c r="AI1093" s="9">
        <f t="shared" si="344"/>
        <v>526111272.05</v>
      </c>
      <c r="AJ1093" s="12">
        <f t="shared" si="345"/>
        <v>840206245.87</v>
      </c>
      <c r="AK1093" s="16">
        <f t="shared" si="346"/>
        <v>0.217361054974482</v>
      </c>
      <c r="AL1093" s="9">
        <f t="shared" si="347"/>
        <v>242348140.72</v>
      </c>
      <c r="AM1093" s="16">
        <f t="shared" si="348"/>
        <v>0.011528959063848</v>
      </c>
      <c r="AN1093" s="16">
        <f t="shared" si="349"/>
        <v>0.000596694268353089</v>
      </c>
      <c r="AO1093" s="16">
        <f t="shared" si="350"/>
        <v>0.0116762244067567</v>
      </c>
      <c r="AP1093" s="16">
        <f t="shared" si="351"/>
        <v>8.82191649028952e-8</v>
      </c>
      <c r="AQ1093" s="12">
        <f t="shared" si="352"/>
        <v>597858105.15</v>
      </c>
      <c r="AR1093" s="12">
        <f t="shared" si="353"/>
        <v>454531133.29</v>
      </c>
      <c r="AS1093" s="12">
        <f>AR1093-VLOOKUP(A1093,[1]选股结果!$A$2:$BJ$3005,48,FALSE)*0.08</f>
        <v>30812958.5084</v>
      </c>
      <c r="AT1093" s="12">
        <f t="shared" si="354"/>
        <v>470111124.11</v>
      </c>
      <c r="AU1093" s="12">
        <f t="shared" si="355"/>
        <v>582278114.33</v>
      </c>
      <c r="AV1093" s="12">
        <f t="shared" si="356"/>
        <v>718323882.85</v>
      </c>
      <c r="AW1093" s="12">
        <f t="shared" si="357"/>
        <v>804200213.29</v>
      </c>
      <c r="AX1093" s="12">
        <f t="shared" si="358"/>
        <v>-70939827.78</v>
      </c>
      <c r="AY1093" s="21">
        <f t="shared" si="359"/>
        <v>3117286536.97</v>
      </c>
    </row>
    <row r="1094" spans="1:51">
      <c r="A1094" s="5" t="s">
        <v>2235</v>
      </c>
      <c r="B1094" s="5" t="s">
        <v>2236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40"/>
        <v>3864771681.38</v>
      </c>
      <c r="AF1094" s="9">
        <f t="shared" si="341"/>
        <v>3232862456.24</v>
      </c>
      <c r="AG1094" s="9">
        <f t="shared" si="342"/>
        <v>588168991.1</v>
      </c>
      <c r="AH1094" s="9">
        <f t="shared" si="343"/>
        <v>588241051.87</v>
      </c>
      <c r="AI1094" s="9">
        <f t="shared" si="344"/>
        <v>562034946.9</v>
      </c>
      <c r="AJ1094" s="12">
        <f t="shared" si="345"/>
        <v>960165226.92</v>
      </c>
      <c r="AK1094" s="16">
        <f t="shared" si="346"/>
        <v>0.248440349412091</v>
      </c>
      <c r="AL1094" s="9">
        <f t="shared" si="347"/>
        <v>295993134.16</v>
      </c>
      <c r="AM1094" s="16">
        <f t="shared" si="348"/>
        <v>0.00233107493604463</v>
      </c>
      <c r="AN1094" s="16">
        <f t="shared" si="349"/>
        <v>0.0256001495629547</v>
      </c>
      <c r="AO1094" s="16">
        <f t="shared" si="350"/>
        <v>0.0262435706716273</v>
      </c>
      <c r="AP1094" s="16">
        <f t="shared" si="351"/>
        <v>0.0210685358212223</v>
      </c>
      <c r="AQ1094" s="12">
        <f t="shared" si="352"/>
        <v>664172092.76</v>
      </c>
      <c r="AR1094" s="12">
        <f t="shared" si="353"/>
        <v>600508280.84</v>
      </c>
      <c r="AS1094" s="12">
        <f>AR1094-VLOOKUP(A1094,[1]选股结果!$A$2:$BJ$3005,48,FALSE)*0.08</f>
        <v>111564262.0304</v>
      </c>
      <c r="AT1094" s="12">
        <f t="shared" si="354"/>
        <v>637965987.79</v>
      </c>
      <c r="AU1094" s="12">
        <f t="shared" si="355"/>
        <v>626714385.81</v>
      </c>
      <c r="AV1094" s="12">
        <f t="shared" si="356"/>
        <v>628811020.96</v>
      </c>
      <c r="AW1094" s="12">
        <f t="shared" si="357"/>
        <v>588168991.1</v>
      </c>
      <c r="AX1094" s="12">
        <f t="shared" si="358"/>
        <v>-20731725.28</v>
      </c>
      <c r="AY1094" s="21">
        <f t="shared" si="359"/>
        <v>3195404749.29</v>
      </c>
    </row>
    <row r="1095" spans="1:51">
      <c r="A1095" s="5" t="s">
        <v>2237</v>
      </c>
      <c r="B1095" s="5" t="s">
        <v>2238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40"/>
        <v>3864517449.08</v>
      </c>
      <c r="AF1095" s="9">
        <f t="shared" si="341"/>
        <v>3539261307.1</v>
      </c>
      <c r="AG1095" s="9">
        <f t="shared" si="342"/>
        <v>277617640.11</v>
      </c>
      <c r="AH1095" s="9">
        <f t="shared" si="343"/>
        <v>278518896.62</v>
      </c>
      <c r="AI1095" s="9">
        <f t="shared" si="344"/>
        <v>261079036.38</v>
      </c>
      <c r="AJ1095" s="12">
        <f t="shared" si="345"/>
        <v>1229012247.66</v>
      </c>
      <c r="AK1095" s="16">
        <f t="shared" si="346"/>
        <v>0.318024763467579</v>
      </c>
      <c r="AL1095" s="9">
        <f t="shared" si="347"/>
        <v>1039287815.94</v>
      </c>
      <c r="AM1095" s="16">
        <f t="shared" si="348"/>
        <v>0.00650973039751417</v>
      </c>
      <c r="AN1095" s="16">
        <f t="shared" si="349"/>
        <v>0.075219330006959</v>
      </c>
      <c r="AO1095" s="16">
        <f t="shared" si="350"/>
        <v>0.142945359745111</v>
      </c>
      <c r="AP1095" s="16">
        <f t="shared" si="351"/>
        <v>0.0089912623006197</v>
      </c>
      <c r="AQ1095" s="12">
        <f t="shared" si="352"/>
        <v>189724431.72</v>
      </c>
      <c r="AR1095" s="12">
        <f t="shared" si="353"/>
        <v>171533572.88</v>
      </c>
      <c r="AS1095" s="12">
        <f>AR1095-VLOOKUP(A1095,[1]选股结果!$A$2:$BJ$3005,48,FALSE)*0.08</f>
        <v>-419471339.3</v>
      </c>
      <c r="AT1095" s="12">
        <f t="shared" si="354"/>
        <v>172284571.48</v>
      </c>
      <c r="AU1095" s="12">
        <f t="shared" si="355"/>
        <v>188973433.12</v>
      </c>
      <c r="AV1095" s="12">
        <f t="shared" si="356"/>
        <v>158848880.53</v>
      </c>
      <c r="AW1095" s="12">
        <f t="shared" si="357"/>
        <v>277617640.11</v>
      </c>
      <c r="AX1095" s="12">
        <f t="shared" si="358"/>
        <v>108646845.53</v>
      </c>
      <c r="AY1095" s="21">
        <f t="shared" si="359"/>
        <v>3538510308.5</v>
      </c>
    </row>
    <row r="1096" spans="1:51">
      <c r="A1096" s="5" t="s">
        <v>2239</v>
      </c>
      <c r="B1096" s="5" t="s">
        <v>2240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40"/>
        <v>3862648045.72</v>
      </c>
      <c r="AF1096" s="9">
        <f t="shared" si="341"/>
        <v>3257979534.5</v>
      </c>
      <c r="AG1096" s="9">
        <f t="shared" si="342"/>
        <v>619207726.22</v>
      </c>
      <c r="AH1096" s="9">
        <f t="shared" si="343"/>
        <v>618592354.12</v>
      </c>
      <c r="AI1096" s="9">
        <f t="shared" si="344"/>
        <v>536115827.87</v>
      </c>
      <c r="AJ1096" s="12">
        <f t="shared" si="345"/>
        <v>1349385058.4</v>
      </c>
      <c r="AK1096" s="16">
        <f t="shared" si="346"/>
        <v>0.349341965001234</v>
      </c>
      <c r="AL1096" s="9">
        <f t="shared" si="347"/>
        <v>752045346.47</v>
      </c>
      <c r="AM1096" s="16">
        <f t="shared" si="348"/>
        <v>0.0092369344495505</v>
      </c>
      <c r="AN1096" s="16">
        <f t="shared" si="349"/>
        <v>0.0742381634505218</v>
      </c>
      <c r="AO1096" s="16">
        <f t="shared" si="350"/>
        <v>0.0805222887688759</v>
      </c>
      <c r="AP1096" s="16">
        <f t="shared" si="351"/>
        <v>0.0273222643276908</v>
      </c>
      <c r="AQ1096" s="12">
        <f t="shared" si="352"/>
        <v>597339711.929999</v>
      </c>
      <c r="AR1096" s="12">
        <f t="shared" si="353"/>
        <v>509147114.529999</v>
      </c>
      <c r="AS1096" s="12">
        <f>AR1096-VLOOKUP(A1096,[1]选股结果!$A$2:$BJ$3005,48,FALSE)*0.08</f>
        <v>192640885.696399</v>
      </c>
      <c r="AT1096" s="12">
        <f t="shared" si="354"/>
        <v>514863185.679999</v>
      </c>
      <c r="AU1096" s="12">
        <f t="shared" si="355"/>
        <v>591623640.779999</v>
      </c>
      <c r="AV1096" s="12">
        <f t="shared" si="356"/>
        <v>584538190.61</v>
      </c>
      <c r="AW1096" s="12">
        <f t="shared" si="357"/>
        <v>619207726.22</v>
      </c>
      <c r="AX1096" s="12">
        <f t="shared" si="358"/>
        <v>25149292.91</v>
      </c>
      <c r="AY1096" s="21">
        <f t="shared" si="359"/>
        <v>3252263463.35</v>
      </c>
    </row>
    <row r="1097" spans="1:51">
      <c r="A1097" s="5" t="s">
        <v>2241</v>
      </c>
      <c r="B1097" s="5" t="s">
        <v>2242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40"/>
        <v>3855748000</v>
      </c>
      <c r="AF1097" s="9">
        <f t="shared" si="341"/>
        <v>41278000</v>
      </c>
      <c r="AG1097" s="9">
        <f t="shared" si="342"/>
        <v>3256948000</v>
      </c>
      <c r="AH1097" s="9">
        <f t="shared" si="343"/>
        <v>3252093000</v>
      </c>
      <c r="AI1097" s="9">
        <f t="shared" si="344"/>
        <v>3141701000</v>
      </c>
      <c r="AJ1097" s="12">
        <f t="shared" si="345"/>
        <v>3855748000</v>
      </c>
      <c r="AK1097" s="16">
        <f t="shared" si="346"/>
        <v>1</v>
      </c>
      <c r="AL1097" s="9">
        <f t="shared" si="347"/>
        <v>73555000</v>
      </c>
      <c r="AM1097" s="16">
        <f t="shared" si="348"/>
        <v>0.0107055751568827</v>
      </c>
      <c r="AN1097" s="16">
        <f t="shared" si="349"/>
        <v>0</v>
      </c>
      <c r="AO1097" s="16">
        <f t="shared" si="350"/>
        <v>0</v>
      </c>
      <c r="AP1097" s="16">
        <f t="shared" si="351"/>
        <v>0</v>
      </c>
      <c r="AQ1097" s="12">
        <f t="shared" si="352"/>
        <v>3782193000</v>
      </c>
      <c r="AR1097" s="12">
        <f t="shared" si="353"/>
        <v>3671801000</v>
      </c>
      <c r="AS1097" s="12">
        <f>AR1097-VLOOKUP(A1097,[1]选股结果!$A$2:$BJ$3005,48,FALSE)*0.08</f>
        <v>1907069160</v>
      </c>
      <c r="AT1097" s="12">
        <f t="shared" si="354"/>
        <v>3671801000</v>
      </c>
      <c r="AU1097" s="12">
        <f t="shared" si="355"/>
        <v>3782193000</v>
      </c>
      <c r="AV1097" s="12">
        <f t="shared" si="356"/>
        <v>2971140000</v>
      </c>
      <c r="AW1097" s="12">
        <f t="shared" si="357"/>
        <v>3256948000</v>
      </c>
      <c r="AX1097" s="12">
        <f t="shared" si="358"/>
        <v>285808000</v>
      </c>
      <c r="AY1097" s="21">
        <f t="shared" si="359"/>
        <v>41278000</v>
      </c>
    </row>
    <row r="1098" spans="1:51">
      <c r="A1098" s="5" t="s">
        <v>2243</v>
      </c>
      <c r="B1098" s="5" t="s">
        <v>2244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40"/>
        <v>3852490504.31</v>
      </c>
      <c r="AF1098" s="9">
        <f t="shared" si="341"/>
        <v>3551334548.15</v>
      </c>
      <c r="AG1098" s="9">
        <f t="shared" si="342"/>
        <v>288588646.74</v>
      </c>
      <c r="AH1098" s="9">
        <f t="shared" si="343"/>
        <v>289658334.63</v>
      </c>
      <c r="AI1098" s="9">
        <f t="shared" si="344"/>
        <v>257533957.91</v>
      </c>
      <c r="AJ1098" s="12">
        <f t="shared" si="345"/>
        <v>983631762.44</v>
      </c>
      <c r="AK1098" s="16">
        <f t="shared" si="346"/>
        <v>0.255323604649915</v>
      </c>
      <c r="AL1098" s="9">
        <f t="shared" si="347"/>
        <v>646533055.05</v>
      </c>
      <c r="AM1098" s="16">
        <f t="shared" si="348"/>
        <v>0.00741475280939497</v>
      </c>
      <c r="AN1098" s="16">
        <f t="shared" si="349"/>
        <v>0.0278278267266492</v>
      </c>
      <c r="AO1098" s="16">
        <f t="shared" si="350"/>
        <v>0.0853267596278931</v>
      </c>
      <c r="AP1098" s="16">
        <f t="shared" si="351"/>
        <v>0.0475296281263114</v>
      </c>
      <c r="AQ1098" s="12">
        <f t="shared" si="352"/>
        <v>337098707.39</v>
      </c>
      <c r="AR1098" s="12">
        <f t="shared" si="353"/>
        <v>270098199.66</v>
      </c>
      <c r="AS1098" s="12">
        <f>AR1098-VLOOKUP(A1098,[1]选股结果!$A$2:$BJ$3005,48,FALSE)*0.08</f>
        <v>9750810.99520004</v>
      </c>
      <c r="AT1098" s="12">
        <f t="shared" si="354"/>
        <v>304974330.67</v>
      </c>
      <c r="AU1098" s="12">
        <f t="shared" si="355"/>
        <v>302222576.38</v>
      </c>
      <c r="AV1098" s="12">
        <f t="shared" si="356"/>
        <v>296847989.32</v>
      </c>
      <c r="AW1098" s="12">
        <f t="shared" si="357"/>
        <v>288588646.74</v>
      </c>
      <c r="AX1098" s="12">
        <f t="shared" si="358"/>
        <v>0</v>
      </c>
      <c r="AY1098" s="21">
        <f t="shared" si="359"/>
        <v>3516458417.14</v>
      </c>
    </row>
    <row r="1099" spans="1:51">
      <c r="A1099" s="5" t="s">
        <v>2245</v>
      </c>
      <c r="B1099" s="5" t="s">
        <v>2246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60">C1099</f>
        <v>3846901269.58</v>
      </c>
      <c r="AF1099" s="9">
        <f t="shared" ref="AF1099:AF1162" si="361">(G1099+O1099+P1099+Q1099+R1099)+S1099</f>
        <v>3563570366.79</v>
      </c>
      <c r="AG1099" s="9">
        <f t="shared" ref="AG1099:AG1162" si="362">AE1099-AF1099+T1099+V1099+W1099-X1099-Y1099+Z1099+AA1099</f>
        <v>274736620.06</v>
      </c>
      <c r="AH1099" s="9">
        <f t="shared" ref="AH1099:AH1162" si="363">AG1099+AB1099-AC1099</f>
        <v>274964783.01</v>
      </c>
      <c r="AI1099" s="9">
        <f t="shared" ref="AI1099:AI1162" si="364">AH1099-AD1099</f>
        <v>227450340.18</v>
      </c>
      <c r="AJ1099" s="12">
        <f t="shared" si="345"/>
        <v>1540584988.41</v>
      </c>
      <c r="AK1099" s="16">
        <f t="shared" si="346"/>
        <v>0.400474272784807</v>
      </c>
      <c r="AL1099" s="9">
        <f t="shared" si="347"/>
        <v>1238654603.2</v>
      </c>
      <c r="AM1099" s="16">
        <f t="shared" si="348"/>
        <v>0.00256592249664824</v>
      </c>
      <c r="AN1099" s="16">
        <f t="shared" si="349"/>
        <v>0.27715681528172</v>
      </c>
      <c r="AO1099" s="16">
        <f t="shared" si="350"/>
        <v>0.0225730480781173</v>
      </c>
      <c r="AP1099" s="16">
        <f t="shared" si="351"/>
        <v>0.019484318205074</v>
      </c>
      <c r="AQ1099" s="12">
        <f t="shared" si="352"/>
        <v>301930385.21</v>
      </c>
      <c r="AR1099" s="12">
        <f t="shared" si="353"/>
        <v>235018147.6</v>
      </c>
      <c r="AS1099" s="12">
        <f>AR1099-VLOOKUP(A1099,[1]选股结果!$A$2:$BJ$3005,48,FALSE)*0.08</f>
        <v>83802500.5392</v>
      </c>
      <c r="AT1099" s="12">
        <f t="shared" si="354"/>
        <v>254415942.38</v>
      </c>
      <c r="AU1099" s="12">
        <f t="shared" si="355"/>
        <v>282532590.43</v>
      </c>
      <c r="AV1099" s="12">
        <f t="shared" si="356"/>
        <v>286900288.64</v>
      </c>
      <c r="AW1099" s="12">
        <f t="shared" si="357"/>
        <v>274736620.06</v>
      </c>
      <c r="AX1099" s="12">
        <f t="shared" si="358"/>
        <v>425862.74</v>
      </c>
      <c r="AY1099" s="21">
        <f t="shared" si="359"/>
        <v>3544172572.01</v>
      </c>
    </row>
    <row r="1100" spans="1:51">
      <c r="A1100" s="5" t="s">
        <v>2247</v>
      </c>
      <c r="B1100" s="5" t="s">
        <v>2248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60"/>
        <v>3830664588.14</v>
      </c>
      <c r="AF1100" s="9">
        <f t="shared" si="361"/>
        <v>5173309948.85</v>
      </c>
      <c r="AG1100" s="9">
        <f t="shared" si="362"/>
        <v>-1647401079.01</v>
      </c>
      <c r="AH1100" s="9">
        <f t="shared" si="363"/>
        <v>-1653995543.12</v>
      </c>
      <c r="AI1100" s="9">
        <f t="shared" si="364"/>
        <v>-1798261258.93</v>
      </c>
      <c r="AJ1100" s="12">
        <f t="shared" si="345"/>
        <v>561252568.58</v>
      </c>
      <c r="AK1100" s="16">
        <f t="shared" si="346"/>
        <v>0.146515716964016</v>
      </c>
      <c r="AL1100" s="9">
        <f t="shared" si="347"/>
        <v>979866108.03</v>
      </c>
      <c r="AM1100" s="16">
        <f t="shared" si="348"/>
        <v>0.0897451997662176</v>
      </c>
      <c r="AN1100" s="16">
        <f t="shared" si="349"/>
        <v>0.0701664147135653</v>
      </c>
      <c r="AO1100" s="16">
        <f t="shared" si="350"/>
        <v>0.0941622208889716</v>
      </c>
      <c r="AP1100" s="16">
        <f t="shared" si="351"/>
        <v>0</v>
      </c>
      <c r="AQ1100" s="12">
        <f t="shared" si="352"/>
        <v>-418613539.45</v>
      </c>
      <c r="AR1100" s="12">
        <f t="shared" si="353"/>
        <v>-1493505540.63</v>
      </c>
      <c r="AS1100" s="12">
        <f>AR1100-VLOOKUP(A1100,[1]选股结果!$A$2:$BJ$3005,48,FALSE)*0.08</f>
        <v>-1878561412.0372</v>
      </c>
      <c r="AT1100" s="12">
        <f t="shared" si="354"/>
        <v>-562879255.26</v>
      </c>
      <c r="AU1100" s="12">
        <f t="shared" si="355"/>
        <v>-1349239824.82</v>
      </c>
      <c r="AV1100" s="12">
        <f t="shared" si="356"/>
        <v>-1371330546.35</v>
      </c>
      <c r="AW1100" s="12">
        <f t="shared" si="357"/>
        <v>-1647401079.01</v>
      </c>
      <c r="AX1100" s="12">
        <f t="shared" si="358"/>
        <v>-21914219.46</v>
      </c>
      <c r="AY1100" s="21">
        <f t="shared" si="359"/>
        <v>4242683663.48</v>
      </c>
    </row>
    <row r="1101" spans="1:51">
      <c r="A1101" s="5" t="s">
        <v>2249</v>
      </c>
      <c r="B1101" s="5" t="s">
        <v>2250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60"/>
        <v>3830236140.41</v>
      </c>
      <c r="AF1101" s="9">
        <f t="shared" si="361"/>
        <v>2138344850.83</v>
      </c>
      <c r="AG1101" s="9">
        <f t="shared" si="362"/>
        <v>1689316732.68</v>
      </c>
      <c r="AH1101" s="9">
        <f t="shared" si="363"/>
        <v>1682380344</v>
      </c>
      <c r="AI1101" s="9">
        <f t="shared" si="364"/>
        <v>1411873243.22</v>
      </c>
      <c r="AJ1101" s="12">
        <f t="shared" si="345"/>
        <v>2327461401.01</v>
      </c>
      <c r="AK1101" s="16">
        <f t="shared" si="346"/>
        <v>0.607654806567843</v>
      </c>
      <c r="AL1101" s="9">
        <f t="shared" si="347"/>
        <v>510539920.44</v>
      </c>
      <c r="AM1101" s="16">
        <f t="shared" si="348"/>
        <v>0.0399720654804357</v>
      </c>
      <c r="AN1101" s="16">
        <f t="shared" si="349"/>
        <v>0.0122924452237454</v>
      </c>
      <c r="AO1101" s="16">
        <f t="shared" si="350"/>
        <v>0.0551578704824672</v>
      </c>
      <c r="AP1101" s="16">
        <f t="shared" si="351"/>
        <v>0.0243697846107233</v>
      </c>
      <c r="AQ1101" s="12">
        <f t="shared" si="352"/>
        <v>1816921480.57</v>
      </c>
      <c r="AR1101" s="12">
        <f t="shared" si="353"/>
        <v>1415639384.82</v>
      </c>
      <c r="AS1101" s="12">
        <f>AR1101-VLOOKUP(A1101,[1]选股结果!$A$2:$BJ$3005,48,FALSE)*0.08</f>
        <v>1024944829.0816</v>
      </c>
      <c r="AT1101" s="12">
        <f t="shared" si="354"/>
        <v>1546414379.79</v>
      </c>
      <c r="AU1101" s="12">
        <f t="shared" si="355"/>
        <v>1686146485.6</v>
      </c>
      <c r="AV1101" s="12">
        <f t="shared" si="356"/>
        <v>1683717554.47</v>
      </c>
      <c r="AW1101" s="12">
        <f t="shared" si="357"/>
        <v>1689316732.68</v>
      </c>
      <c r="AX1101" s="12">
        <f t="shared" si="358"/>
        <v>0</v>
      </c>
      <c r="AY1101" s="21">
        <f t="shared" si="359"/>
        <v>2007569855.86</v>
      </c>
    </row>
    <row r="1102" spans="1:51">
      <c r="A1102" s="5" t="s">
        <v>2251</v>
      </c>
      <c r="B1102" s="5" t="s">
        <v>2252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60"/>
        <v>3826807865.29</v>
      </c>
      <c r="AF1102" s="9">
        <f t="shared" si="361"/>
        <v>3594446226.21</v>
      </c>
      <c r="AG1102" s="9">
        <f t="shared" si="362"/>
        <v>284910007.89</v>
      </c>
      <c r="AH1102" s="9">
        <f t="shared" si="363"/>
        <v>281822914.19</v>
      </c>
      <c r="AI1102" s="9">
        <f t="shared" si="364"/>
        <v>161805739.27</v>
      </c>
      <c r="AJ1102" s="12">
        <f t="shared" si="345"/>
        <v>746473155.25</v>
      </c>
      <c r="AK1102" s="16">
        <f t="shared" si="346"/>
        <v>0.195064184439642</v>
      </c>
      <c r="AL1102" s="9">
        <f t="shared" si="347"/>
        <v>527957538.35</v>
      </c>
      <c r="AM1102" s="16">
        <f t="shared" si="348"/>
        <v>0.0137354089597118</v>
      </c>
      <c r="AN1102" s="16">
        <f t="shared" si="349"/>
        <v>0.0302840035506245</v>
      </c>
      <c r="AO1102" s="16">
        <f t="shared" si="350"/>
        <v>0.0852941274607903</v>
      </c>
      <c r="AP1102" s="16">
        <f t="shared" si="351"/>
        <v>0.0077311780579185</v>
      </c>
      <c r="AQ1102" s="12">
        <f t="shared" si="352"/>
        <v>218515616.9</v>
      </c>
      <c r="AR1102" s="12">
        <f t="shared" si="353"/>
        <v>108830730.66</v>
      </c>
      <c r="AS1102" s="12">
        <f>AR1102-VLOOKUP(A1102,[1]选股结果!$A$2:$BJ$3005,48,FALSE)*0.08</f>
        <v>-781013983.8872</v>
      </c>
      <c r="AT1102" s="12">
        <f t="shared" si="354"/>
        <v>98498441.98</v>
      </c>
      <c r="AU1102" s="12">
        <f t="shared" si="355"/>
        <v>228847905.58</v>
      </c>
      <c r="AV1102" s="12">
        <f t="shared" si="356"/>
        <v>196398374.52</v>
      </c>
      <c r="AW1102" s="12">
        <f t="shared" si="357"/>
        <v>284910007.89</v>
      </c>
      <c r="AX1102" s="12">
        <f t="shared" si="358"/>
        <v>64378357.94</v>
      </c>
      <c r="AY1102" s="21">
        <f t="shared" si="359"/>
        <v>3604778514.89</v>
      </c>
    </row>
    <row r="1103" spans="1:51">
      <c r="A1103" s="5" t="s">
        <v>2253</v>
      </c>
      <c r="B1103" s="5" t="s">
        <v>2254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60"/>
        <v>3824878302.18</v>
      </c>
      <c r="AF1103" s="9">
        <f t="shared" si="361"/>
        <v>21250438.05</v>
      </c>
      <c r="AG1103" s="9">
        <f t="shared" si="362"/>
        <v>4328358060.67</v>
      </c>
      <c r="AH1103" s="9">
        <f t="shared" si="363"/>
        <v>4330687996.85</v>
      </c>
      <c r="AI1103" s="9">
        <f t="shared" si="364"/>
        <v>4153516902.59</v>
      </c>
      <c r="AJ1103" s="12">
        <f t="shared" si="345"/>
        <v>3824878302.18</v>
      </c>
      <c r="AK1103" s="16">
        <f t="shared" si="346"/>
        <v>1</v>
      </c>
      <c r="AL1103" s="9">
        <f t="shared" si="347"/>
        <v>18920501.87</v>
      </c>
      <c r="AM1103" s="16">
        <f t="shared" si="348"/>
        <v>0.00555584684560768</v>
      </c>
      <c r="AN1103" s="16">
        <f t="shared" si="349"/>
        <v>0</v>
      </c>
      <c r="AO1103" s="16">
        <f t="shared" si="350"/>
        <v>0</v>
      </c>
      <c r="AP1103" s="16">
        <f t="shared" si="351"/>
        <v>0</v>
      </c>
      <c r="AQ1103" s="12">
        <f t="shared" si="352"/>
        <v>3805957800.31</v>
      </c>
      <c r="AR1103" s="12">
        <f t="shared" si="353"/>
        <v>3628786706.05</v>
      </c>
      <c r="AS1103" s="12">
        <f>AR1103-VLOOKUP(A1103,[1]选股结果!$A$2:$BJ$3005,48,FALSE)*0.08</f>
        <v>1879102895.8308</v>
      </c>
      <c r="AT1103" s="12">
        <f t="shared" si="354"/>
        <v>3628786706.05</v>
      </c>
      <c r="AU1103" s="12">
        <f t="shared" si="355"/>
        <v>3805957800.31</v>
      </c>
      <c r="AV1103" s="12">
        <f t="shared" si="356"/>
        <v>3786681592.69</v>
      </c>
      <c r="AW1103" s="12">
        <f t="shared" si="357"/>
        <v>4328358060.67</v>
      </c>
      <c r="AX1103" s="12">
        <f t="shared" si="358"/>
        <v>547044171.92</v>
      </c>
      <c r="AY1103" s="21">
        <f t="shared" si="359"/>
        <v>21250438.05</v>
      </c>
    </row>
    <row r="1104" spans="1:51">
      <c r="A1104" s="5" t="s">
        <v>2255</v>
      </c>
      <c r="B1104" s="5" t="s">
        <v>2256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60"/>
        <v>3807024729.43</v>
      </c>
      <c r="AF1104" s="9">
        <f t="shared" si="361"/>
        <v>3590747282.32</v>
      </c>
      <c r="AG1104" s="9">
        <f t="shared" si="362"/>
        <v>228911917.729999</v>
      </c>
      <c r="AH1104" s="9">
        <f t="shared" si="363"/>
        <v>229204422.559999</v>
      </c>
      <c r="AI1104" s="9">
        <f t="shared" si="364"/>
        <v>196143064.449999</v>
      </c>
      <c r="AJ1104" s="12">
        <f t="shared" si="345"/>
        <v>371749082.03</v>
      </c>
      <c r="AK1104" s="16">
        <f t="shared" si="346"/>
        <v>0.0976481920792932</v>
      </c>
      <c r="AL1104" s="9">
        <f t="shared" si="347"/>
        <v>180019471.7</v>
      </c>
      <c r="AM1104" s="16">
        <f t="shared" si="348"/>
        <v>0.00257612522035505</v>
      </c>
      <c r="AN1104" s="16">
        <f t="shared" si="349"/>
        <v>0.00919988686420851</v>
      </c>
      <c r="AO1104" s="16">
        <f t="shared" si="350"/>
        <v>0.0173426921736559</v>
      </c>
      <c r="AP1104" s="16">
        <f t="shared" si="351"/>
        <v>0.0186001504567589</v>
      </c>
      <c r="AQ1104" s="12">
        <f t="shared" si="352"/>
        <v>191729610.33</v>
      </c>
      <c r="AR1104" s="12">
        <f t="shared" si="353"/>
        <v>184863477.26</v>
      </c>
      <c r="AS1104" s="12">
        <f>AR1104-VLOOKUP(A1104,[1]选股结果!$A$2:$BJ$3005,48,FALSE)*0.08</f>
        <v>-16037696.7608</v>
      </c>
      <c r="AT1104" s="12">
        <f t="shared" si="354"/>
        <v>158668252.22</v>
      </c>
      <c r="AU1104" s="12">
        <f t="shared" si="355"/>
        <v>217924835.37</v>
      </c>
      <c r="AV1104" s="12">
        <f t="shared" si="356"/>
        <v>168072348.98</v>
      </c>
      <c r="AW1104" s="12">
        <f t="shared" si="357"/>
        <v>228911917.729999</v>
      </c>
      <c r="AX1104" s="12">
        <f t="shared" si="358"/>
        <v>1893234.35</v>
      </c>
      <c r="AY1104" s="21">
        <f t="shared" si="359"/>
        <v>3616942507.36</v>
      </c>
    </row>
    <row r="1105" spans="1:51">
      <c r="A1105" s="5" t="s">
        <v>2257</v>
      </c>
      <c r="B1105" s="5" t="s">
        <v>2258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60"/>
        <v>3799517563.87</v>
      </c>
      <c r="AF1105" s="9">
        <f t="shared" si="361"/>
        <v>3560389276.67</v>
      </c>
      <c r="AG1105" s="9">
        <f t="shared" si="362"/>
        <v>233933130.91</v>
      </c>
      <c r="AH1105" s="9">
        <f t="shared" si="363"/>
        <v>234626978.13</v>
      </c>
      <c r="AI1105" s="9">
        <f t="shared" si="364"/>
        <v>198558053.25</v>
      </c>
      <c r="AJ1105" s="12">
        <f t="shared" si="345"/>
        <v>351462495.54</v>
      </c>
      <c r="AK1105" s="16">
        <f t="shared" si="346"/>
        <v>0.0925018741542591</v>
      </c>
      <c r="AL1105" s="9">
        <f t="shared" si="347"/>
        <v>122137277.58</v>
      </c>
      <c r="AM1105" s="16">
        <f t="shared" si="348"/>
        <v>0.00163336609337288</v>
      </c>
      <c r="AN1105" s="16">
        <f t="shared" si="349"/>
        <v>0.00147494308048203</v>
      </c>
      <c r="AO1105" s="16">
        <f t="shared" si="350"/>
        <v>0.00541522936902628</v>
      </c>
      <c r="AP1105" s="16">
        <f t="shared" si="351"/>
        <v>0.0236576127808303</v>
      </c>
      <c r="AQ1105" s="12">
        <f t="shared" si="352"/>
        <v>229325217.96</v>
      </c>
      <c r="AR1105" s="12">
        <f t="shared" si="353"/>
        <v>203194934.42</v>
      </c>
      <c r="AS1105" s="12">
        <f>AR1105-VLOOKUP(A1105,[1]选股结果!$A$2:$BJ$3005,48,FALSE)*0.08</f>
        <v>96366017.8424</v>
      </c>
      <c r="AT1105" s="12">
        <f t="shared" si="354"/>
        <v>193256293.08</v>
      </c>
      <c r="AU1105" s="12">
        <f t="shared" si="355"/>
        <v>239263859.3</v>
      </c>
      <c r="AV1105" s="12">
        <f t="shared" si="356"/>
        <v>223290473.9</v>
      </c>
      <c r="AW1105" s="12">
        <f t="shared" si="357"/>
        <v>233933130.91</v>
      </c>
      <c r="AX1105" s="12">
        <f t="shared" si="358"/>
        <v>689937.5</v>
      </c>
      <c r="AY1105" s="21">
        <f t="shared" si="359"/>
        <v>3570327918.01</v>
      </c>
    </row>
    <row r="1106" spans="1:51">
      <c r="A1106" s="5" t="s">
        <v>2259</v>
      </c>
      <c r="B1106" s="5" t="s">
        <v>2260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60"/>
        <v>3796028917.51</v>
      </c>
      <c r="AF1106" s="9">
        <f t="shared" si="361"/>
        <v>3375254767.86</v>
      </c>
      <c r="AG1106" s="9">
        <f t="shared" si="362"/>
        <v>417194737.520001</v>
      </c>
      <c r="AH1106" s="9">
        <f t="shared" si="363"/>
        <v>415363661.620001</v>
      </c>
      <c r="AI1106" s="9">
        <f t="shared" si="364"/>
        <v>364640442.430001</v>
      </c>
      <c r="AJ1106" s="12">
        <f t="shared" si="345"/>
        <v>801195902.96</v>
      </c>
      <c r="AK1106" s="16">
        <f t="shared" si="346"/>
        <v>0.211061591039075</v>
      </c>
      <c r="AL1106" s="9">
        <f t="shared" si="347"/>
        <v>370284111.04</v>
      </c>
      <c r="AM1106" s="16">
        <f t="shared" si="348"/>
        <v>0.0066084453688659</v>
      </c>
      <c r="AN1106" s="16">
        <f t="shared" si="349"/>
        <v>0.0102065931377083</v>
      </c>
      <c r="AO1106" s="16">
        <f t="shared" si="350"/>
        <v>0.0274084128864453</v>
      </c>
      <c r="AP1106" s="16">
        <f t="shared" si="351"/>
        <v>0.0533707691043864</v>
      </c>
      <c r="AQ1106" s="12">
        <f t="shared" si="352"/>
        <v>430911791.92</v>
      </c>
      <c r="AR1106" s="12">
        <f t="shared" si="353"/>
        <v>370237302.61</v>
      </c>
      <c r="AS1106" s="12">
        <f>AR1106-VLOOKUP(A1106,[1]选股结果!$A$2:$BJ$3005,48,FALSE)*0.08</f>
        <v>1914471.88519996</v>
      </c>
      <c r="AT1106" s="12">
        <f t="shared" si="354"/>
        <v>380188572.73</v>
      </c>
      <c r="AU1106" s="12">
        <f t="shared" si="355"/>
        <v>420960521.8</v>
      </c>
      <c r="AV1106" s="12">
        <f t="shared" si="356"/>
        <v>406270756.23</v>
      </c>
      <c r="AW1106" s="12">
        <f t="shared" si="357"/>
        <v>417194737.520001</v>
      </c>
      <c r="AX1106" s="12">
        <f t="shared" si="358"/>
        <v>7774128.56</v>
      </c>
      <c r="AY1106" s="21">
        <f t="shared" si="359"/>
        <v>3365303497.74</v>
      </c>
    </row>
    <row r="1107" spans="1:51">
      <c r="A1107" s="5" t="s">
        <v>2261</v>
      </c>
      <c r="B1107" s="5" t="s">
        <v>2262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60"/>
        <v>3789596936.81</v>
      </c>
      <c r="AF1107" s="9">
        <f t="shared" si="361"/>
        <v>2249968614.7</v>
      </c>
      <c r="AG1107" s="9">
        <f t="shared" si="362"/>
        <v>1603375573.11</v>
      </c>
      <c r="AH1107" s="9">
        <f t="shared" si="363"/>
        <v>1603785665.34</v>
      </c>
      <c r="AI1107" s="9">
        <f t="shared" si="364"/>
        <v>1443379890.84</v>
      </c>
      <c r="AJ1107" s="12">
        <f t="shared" si="345"/>
        <v>2268920643.51</v>
      </c>
      <c r="AK1107" s="16">
        <f t="shared" si="346"/>
        <v>0.598723474116994</v>
      </c>
      <c r="AL1107" s="9">
        <f t="shared" si="347"/>
        <v>726238023.44</v>
      </c>
      <c r="AM1107" s="16">
        <f t="shared" si="348"/>
        <v>0.00910527246970117</v>
      </c>
      <c r="AN1107" s="16">
        <f t="shared" si="349"/>
        <v>0.0436403861143114</v>
      </c>
      <c r="AO1107" s="16">
        <f t="shared" si="350"/>
        <v>0.037559813397943</v>
      </c>
      <c r="AP1107" s="16">
        <f t="shared" si="351"/>
        <v>0.0987097826252953</v>
      </c>
      <c r="AQ1107" s="12">
        <f t="shared" si="352"/>
        <v>1542682620.07</v>
      </c>
      <c r="AR1107" s="12">
        <f t="shared" si="353"/>
        <v>1369276154.04</v>
      </c>
      <c r="AS1107" s="12">
        <f>AR1107-VLOOKUP(A1107,[1]选股结果!$A$2:$BJ$3005,48,FALSE)*0.08</f>
        <v>829380947.1112</v>
      </c>
      <c r="AT1107" s="12">
        <f t="shared" si="354"/>
        <v>1382276845.57</v>
      </c>
      <c r="AU1107" s="12">
        <f t="shared" si="355"/>
        <v>1529681928.54</v>
      </c>
      <c r="AV1107" s="12">
        <f t="shared" si="356"/>
        <v>1497191364.23</v>
      </c>
      <c r="AW1107" s="12">
        <f t="shared" si="357"/>
        <v>1603375573.11</v>
      </c>
      <c r="AX1107" s="12">
        <f t="shared" si="358"/>
        <v>52801319.68</v>
      </c>
      <c r="AY1107" s="21">
        <f t="shared" si="359"/>
        <v>2236967923.17</v>
      </c>
    </row>
    <row r="1108" spans="1:51">
      <c r="A1108" s="5" t="s">
        <v>2263</v>
      </c>
      <c r="B1108" s="5" t="s">
        <v>2264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60"/>
        <v>3789082503.62</v>
      </c>
      <c r="AF1108" s="9">
        <f t="shared" si="361"/>
        <v>3761696928.91</v>
      </c>
      <c r="AG1108" s="9">
        <f t="shared" si="362"/>
        <v>39309361.9899996</v>
      </c>
      <c r="AH1108" s="9">
        <f t="shared" si="363"/>
        <v>38220846.2299996</v>
      </c>
      <c r="AI1108" s="9">
        <f t="shared" si="364"/>
        <v>24868770.1799996</v>
      </c>
      <c r="AJ1108" s="12">
        <f t="shared" si="345"/>
        <v>471836814.85</v>
      </c>
      <c r="AK1108" s="16">
        <f t="shared" si="346"/>
        <v>0.124525347336517</v>
      </c>
      <c r="AL1108" s="9">
        <f t="shared" si="347"/>
        <v>434389601.6</v>
      </c>
      <c r="AM1108" s="16">
        <f t="shared" si="348"/>
        <v>0.00396299958780363</v>
      </c>
      <c r="AN1108" s="16">
        <f t="shared" si="349"/>
        <v>0.0309925195051327</v>
      </c>
      <c r="AO1108" s="16">
        <f t="shared" si="350"/>
        <v>0.0476135424229055</v>
      </c>
      <c r="AP1108" s="16">
        <f t="shared" si="351"/>
        <v>0.0310463125301738</v>
      </c>
      <c r="AQ1108" s="12">
        <f t="shared" si="352"/>
        <v>37447213.2499998</v>
      </c>
      <c r="AR1108" s="12">
        <f t="shared" si="353"/>
        <v>10141922.9999998</v>
      </c>
      <c r="AS1108" s="12">
        <f>AR1108-VLOOKUP(A1108,[1]选股结果!$A$2:$BJ$3005,48,FALSE)*0.08</f>
        <v>-423136759.008</v>
      </c>
      <c r="AT1108" s="12">
        <f t="shared" si="354"/>
        <v>24095137.1999998</v>
      </c>
      <c r="AU1108" s="12">
        <f t="shared" si="355"/>
        <v>23493999.0499998</v>
      </c>
      <c r="AV1108" s="12">
        <f t="shared" si="356"/>
        <v>10392802.54</v>
      </c>
      <c r="AW1108" s="12">
        <f t="shared" si="357"/>
        <v>39309361.9899996</v>
      </c>
      <c r="AX1108" s="12">
        <f t="shared" si="358"/>
        <v>-3675110.61</v>
      </c>
      <c r="AY1108" s="21">
        <f t="shared" si="359"/>
        <v>3747743714.71</v>
      </c>
    </row>
    <row r="1109" spans="1:51">
      <c r="A1109" s="5" t="s">
        <v>2265</v>
      </c>
      <c r="B1109" s="5" t="s">
        <v>2266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60"/>
        <v>3781913442.58</v>
      </c>
      <c r="AF1109" s="9">
        <f t="shared" si="361"/>
        <v>2976303814.78</v>
      </c>
      <c r="AG1109" s="9">
        <f t="shared" si="362"/>
        <v>878047787.660001</v>
      </c>
      <c r="AH1109" s="9">
        <f t="shared" si="363"/>
        <v>877262483.020001</v>
      </c>
      <c r="AI1109" s="9">
        <f t="shared" si="364"/>
        <v>728085607.690001</v>
      </c>
      <c r="AJ1109" s="12">
        <f t="shared" si="345"/>
        <v>1510408955.88</v>
      </c>
      <c r="AK1109" s="16">
        <f t="shared" si="346"/>
        <v>0.399376923563224</v>
      </c>
      <c r="AL1109" s="9">
        <f t="shared" si="347"/>
        <v>378434547.71</v>
      </c>
      <c r="AM1109" s="16">
        <f t="shared" si="348"/>
        <v>0.00728301664704674</v>
      </c>
      <c r="AN1109" s="16">
        <f t="shared" si="349"/>
        <v>0.00684627623374072</v>
      </c>
      <c r="AO1109" s="16">
        <f t="shared" si="350"/>
        <v>0.0376997253545641</v>
      </c>
      <c r="AP1109" s="16">
        <f t="shared" si="351"/>
        <v>0.0478025415929851</v>
      </c>
      <c r="AQ1109" s="12">
        <f t="shared" si="352"/>
        <v>1131974408.17</v>
      </c>
      <c r="AR1109" s="12">
        <f t="shared" si="353"/>
        <v>654796140.18</v>
      </c>
      <c r="AS1109" s="12">
        <f>AR1109-VLOOKUP(A1109,[1]选股结果!$A$2:$BJ$3005,48,FALSE)*0.08</f>
        <v>-197721016.9536</v>
      </c>
      <c r="AT1109" s="12">
        <f t="shared" si="354"/>
        <v>982797532.84</v>
      </c>
      <c r="AU1109" s="12">
        <f t="shared" si="355"/>
        <v>803973015.51</v>
      </c>
      <c r="AV1109" s="12">
        <f t="shared" si="356"/>
        <v>777889155.390001</v>
      </c>
      <c r="AW1109" s="12">
        <f t="shared" si="357"/>
        <v>878047787.660001</v>
      </c>
      <c r="AX1109" s="12">
        <f t="shared" si="358"/>
        <v>69002197.65</v>
      </c>
      <c r="AY1109" s="21">
        <f t="shared" si="359"/>
        <v>2648302422.12</v>
      </c>
    </row>
    <row r="1110" spans="1:51">
      <c r="A1110" s="5" t="s">
        <v>2267</v>
      </c>
      <c r="B1110" s="5" t="s">
        <v>2268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60"/>
        <v>3775782624.56</v>
      </c>
      <c r="AF1110" s="9">
        <f t="shared" si="361"/>
        <v>3663302504.78</v>
      </c>
      <c r="AG1110" s="9">
        <f t="shared" si="362"/>
        <v>245065455.77</v>
      </c>
      <c r="AH1110" s="9">
        <f t="shared" si="363"/>
        <v>234190292.55</v>
      </c>
      <c r="AI1110" s="9">
        <f t="shared" si="364"/>
        <v>129550364.54</v>
      </c>
      <c r="AJ1110" s="12">
        <f t="shared" si="345"/>
        <v>725248327.1</v>
      </c>
      <c r="AK1110" s="16">
        <f t="shared" si="346"/>
        <v>0.192078940769138</v>
      </c>
      <c r="AL1110" s="9">
        <f t="shared" si="347"/>
        <v>541443026.53</v>
      </c>
      <c r="AM1110" s="16">
        <f t="shared" si="348"/>
        <v>0.0693404747235707</v>
      </c>
      <c r="AN1110" s="16">
        <f t="shared" si="349"/>
        <v>0.0379138370728326</v>
      </c>
      <c r="AO1110" s="16">
        <f t="shared" si="350"/>
        <v>0.0332643345522668</v>
      </c>
      <c r="AP1110" s="16">
        <f t="shared" si="351"/>
        <v>0</v>
      </c>
      <c r="AQ1110" s="12">
        <f t="shared" si="352"/>
        <v>183805300.57</v>
      </c>
      <c r="AR1110" s="12">
        <f t="shared" si="353"/>
        <v>-3034971.45000008</v>
      </c>
      <c r="AS1110" s="12">
        <f>AR1110-VLOOKUP(A1110,[1]选股结果!$A$2:$BJ$3005,48,FALSE)*0.08</f>
        <v>-636544608.0892</v>
      </c>
      <c r="AT1110" s="12">
        <f t="shared" si="354"/>
        <v>79165372.5599999</v>
      </c>
      <c r="AU1110" s="12">
        <f t="shared" si="355"/>
        <v>101604956.56</v>
      </c>
      <c r="AV1110" s="12">
        <f t="shared" si="356"/>
        <v>-181359619.5</v>
      </c>
      <c r="AW1110" s="12">
        <f t="shared" si="357"/>
        <v>245065455.77</v>
      </c>
      <c r="AX1110" s="12">
        <f t="shared" si="358"/>
        <v>113455907.59</v>
      </c>
      <c r="AY1110" s="21">
        <f t="shared" si="359"/>
        <v>3581102160.77</v>
      </c>
    </row>
    <row r="1111" spans="1:51">
      <c r="A1111" s="5" t="s">
        <v>2269</v>
      </c>
      <c r="B1111" s="5" t="s">
        <v>2270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60"/>
        <v>3751353135.86</v>
      </c>
      <c r="AF1111" s="9">
        <f t="shared" si="361"/>
        <v>3494404483.32</v>
      </c>
      <c r="AG1111" s="9">
        <f t="shared" si="362"/>
        <v>308422130.05</v>
      </c>
      <c r="AH1111" s="9">
        <f t="shared" si="363"/>
        <v>306992000.58</v>
      </c>
      <c r="AI1111" s="9">
        <f t="shared" si="364"/>
        <v>236459404.98</v>
      </c>
      <c r="AJ1111" s="12">
        <f t="shared" si="345"/>
        <v>665352228.26</v>
      </c>
      <c r="AK1111" s="16">
        <f t="shared" si="346"/>
        <v>0.177363261778731</v>
      </c>
      <c r="AL1111" s="9">
        <f t="shared" si="347"/>
        <v>319322385.63</v>
      </c>
      <c r="AM1111" s="16">
        <f t="shared" si="348"/>
        <v>0.0169873727298112</v>
      </c>
      <c r="AN1111" s="16">
        <f t="shared" si="349"/>
        <v>0.0293976372780799</v>
      </c>
      <c r="AO1111" s="16">
        <f t="shared" si="350"/>
        <v>0.0351550756257359</v>
      </c>
      <c r="AP1111" s="16">
        <f t="shared" si="351"/>
        <v>0.00395258329008281</v>
      </c>
      <c r="AQ1111" s="12">
        <f t="shared" si="352"/>
        <v>346029842.63</v>
      </c>
      <c r="AR1111" s="12">
        <f t="shared" si="353"/>
        <v>187806862.97</v>
      </c>
      <c r="AS1111" s="12">
        <f>AR1111-VLOOKUP(A1111,[1]选股结果!$A$2:$BJ$3005,48,FALSE)*0.08</f>
        <v>-113318594.6324</v>
      </c>
      <c r="AT1111" s="12">
        <f t="shared" si="354"/>
        <v>275497247.03</v>
      </c>
      <c r="AU1111" s="12">
        <f t="shared" si="355"/>
        <v>258339458.57</v>
      </c>
      <c r="AV1111" s="12">
        <f t="shared" si="356"/>
        <v>257791670.53</v>
      </c>
      <c r="AW1111" s="12">
        <f t="shared" si="357"/>
        <v>308422130.05</v>
      </c>
      <c r="AX1111" s="12">
        <f t="shared" si="358"/>
        <v>42861184.68</v>
      </c>
      <c r="AY1111" s="21">
        <f t="shared" si="359"/>
        <v>3406714099.26</v>
      </c>
    </row>
    <row r="1112" spans="1:51">
      <c r="A1112" s="5" t="s">
        <v>2271</v>
      </c>
      <c r="B1112" s="5" t="s">
        <v>2272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60"/>
        <v>3746085701.55</v>
      </c>
      <c r="AF1112" s="9">
        <f t="shared" si="361"/>
        <v>3888989878.31</v>
      </c>
      <c r="AG1112" s="9">
        <f t="shared" si="362"/>
        <v>-64618153.7599998</v>
      </c>
      <c r="AH1112" s="9">
        <f t="shared" si="363"/>
        <v>-39977589.3699998</v>
      </c>
      <c r="AI1112" s="9">
        <f t="shared" si="364"/>
        <v>-33790320.2599998</v>
      </c>
      <c r="AJ1112" s="12">
        <f t="shared" si="345"/>
        <v>646381840.09</v>
      </c>
      <c r="AK1112" s="16">
        <f t="shared" si="346"/>
        <v>0.172548599147785</v>
      </c>
      <c r="AL1112" s="9">
        <f t="shared" si="347"/>
        <v>566679111.98</v>
      </c>
      <c r="AM1112" s="16">
        <f t="shared" si="348"/>
        <v>0.00735913677004062</v>
      </c>
      <c r="AN1112" s="16">
        <f t="shared" si="349"/>
        <v>0.0474222026438145</v>
      </c>
      <c r="AO1112" s="16">
        <f t="shared" si="350"/>
        <v>0.0652569750550159</v>
      </c>
      <c r="AP1112" s="16">
        <f t="shared" si="351"/>
        <v>0.0569156416047238</v>
      </c>
      <c r="AQ1112" s="12">
        <f t="shared" si="352"/>
        <v>79702728.11</v>
      </c>
      <c r="AR1112" s="12">
        <f t="shared" si="353"/>
        <v>-40511334.95</v>
      </c>
      <c r="AS1112" s="12">
        <f>AR1112-VLOOKUP(A1112,[1]选股结果!$A$2:$BJ$3005,48,FALSE)*0.08</f>
        <v>-398550030.2444</v>
      </c>
      <c r="AT1112" s="12">
        <f t="shared" si="354"/>
        <v>85889997.22</v>
      </c>
      <c r="AU1112" s="12">
        <f t="shared" si="355"/>
        <v>-46698604.06</v>
      </c>
      <c r="AV1112" s="12">
        <f t="shared" si="356"/>
        <v>-75807248.3099998</v>
      </c>
      <c r="AW1112" s="12">
        <f t="shared" si="357"/>
        <v>-64618153.7599998</v>
      </c>
      <c r="AX1112" s="12">
        <f t="shared" si="358"/>
        <v>665321.49</v>
      </c>
      <c r="AY1112" s="21">
        <f t="shared" si="359"/>
        <v>3762588546.14</v>
      </c>
    </row>
    <row r="1113" spans="1:51">
      <c r="A1113" s="5" t="s">
        <v>2273</v>
      </c>
      <c r="B1113" s="5" t="s">
        <v>2274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60"/>
        <v>3744447837</v>
      </c>
      <c r="AF1113" s="9">
        <f t="shared" si="361"/>
        <v>3705387530.85</v>
      </c>
      <c r="AG1113" s="9">
        <f t="shared" si="362"/>
        <v>47783623.5400006</v>
      </c>
      <c r="AH1113" s="9">
        <f t="shared" si="363"/>
        <v>37938501.6100006</v>
      </c>
      <c r="AI1113" s="9">
        <f t="shared" si="364"/>
        <v>32025838.0900006</v>
      </c>
      <c r="AJ1113" s="12">
        <f t="shared" si="345"/>
        <v>928696549.95</v>
      </c>
      <c r="AK1113" s="16">
        <f t="shared" si="346"/>
        <v>0.248019625423346</v>
      </c>
      <c r="AL1113" s="9">
        <f t="shared" si="347"/>
        <v>847934805.29</v>
      </c>
      <c r="AM1113" s="16">
        <f t="shared" si="348"/>
        <v>0.00312481675786261</v>
      </c>
      <c r="AN1113" s="16">
        <f t="shared" si="349"/>
        <v>0.180777632133429</v>
      </c>
      <c r="AO1113" s="16">
        <f t="shared" si="350"/>
        <v>0.0403421178624367</v>
      </c>
      <c r="AP1113" s="16">
        <f t="shared" si="351"/>
        <v>0.00105145756100434</v>
      </c>
      <c r="AQ1113" s="12">
        <f t="shared" si="352"/>
        <v>80761744.6599998</v>
      </c>
      <c r="AR1113" s="12">
        <f t="shared" si="353"/>
        <v>28822048.2699999</v>
      </c>
      <c r="AS1113" s="12">
        <f>AR1113-VLOOKUP(A1113,[1]选股结果!$A$2:$BJ$3005,48,FALSE)*0.08</f>
        <v>-58339934.3492001</v>
      </c>
      <c r="AT1113" s="12">
        <f t="shared" si="354"/>
        <v>74849081.1399999</v>
      </c>
      <c r="AU1113" s="12">
        <f t="shared" si="355"/>
        <v>34734711.7899999</v>
      </c>
      <c r="AV1113" s="12">
        <f t="shared" si="356"/>
        <v>82228309.2399998</v>
      </c>
      <c r="AW1113" s="12">
        <f t="shared" si="357"/>
        <v>47783623.5400006</v>
      </c>
      <c r="AX1113" s="12">
        <f t="shared" si="358"/>
        <v>0</v>
      </c>
      <c r="AY1113" s="21">
        <f t="shared" si="359"/>
        <v>3659360497.98</v>
      </c>
    </row>
    <row r="1114" spans="1:51">
      <c r="A1114" s="5" t="s">
        <v>2275</v>
      </c>
      <c r="B1114" s="5" t="s">
        <v>2276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60"/>
        <v>3742735764.25</v>
      </c>
      <c r="AF1114" s="9">
        <f t="shared" si="361"/>
        <v>3506962259.29</v>
      </c>
      <c r="AG1114" s="9">
        <f t="shared" si="362"/>
        <v>221865388.62</v>
      </c>
      <c r="AH1114" s="9">
        <f t="shared" si="363"/>
        <v>223278856.59</v>
      </c>
      <c r="AI1114" s="9">
        <f t="shared" si="364"/>
        <v>180967744.55</v>
      </c>
      <c r="AJ1114" s="12">
        <f t="shared" si="345"/>
        <v>1571467171.1</v>
      </c>
      <c r="AK1114" s="16">
        <f t="shared" si="346"/>
        <v>0.419871257306059</v>
      </c>
      <c r="AL1114" s="9">
        <f t="shared" si="347"/>
        <v>1207116410.43</v>
      </c>
      <c r="AM1114" s="16">
        <f t="shared" si="348"/>
        <v>0.00350277021296134</v>
      </c>
      <c r="AN1114" s="16">
        <f t="shared" si="349"/>
        <v>0.227126030557582</v>
      </c>
      <c r="AO1114" s="16">
        <f t="shared" si="350"/>
        <v>0.0668656306919784</v>
      </c>
      <c r="AP1114" s="16">
        <f t="shared" si="351"/>
        <v>0.0193672684490259</v>
      </c>
      <c r="AQ1114" s="12">
        <f t="shared" si="352"/>
        <v>364350760.67</v>
      </c>
      <c r="AR1114" s="12">
        <f t="shared" si="353"/>
        <v>172275599.07</v>
      </c>
      <c r="AS1114" s="12">
        <f>AR1114-VLOOKUP(A1114,[1]选股结果!$A$2:$BJ$3005,48,FALSE)*0.08</f>
        <v>5704011.35479999</v>
      </c>
      <c r="AT1114" s="12">
        <f t="shared" si="354"/>
        <v>322039648.63</v>
      </c>
      <c r="AU1114" s="12">
        <f t="shared" si="355"/>
        <v>214586711.11</v>
      </c>
      <c r="AV1114" s="12">
        <f t="shared" si="356"/>
        <v>191258088.61</v>
      </c>
      <c r="AW1114" s="12">
        <f t="shared" si="357"/>
        <v>221865388.62</v>
      </c>
      <c r="AX1114" s="12">
        <f t="shared" si="358"/>
        <v>11754971.3</v>
      </c>
      <c r="AY1114" s="21">
        <f t="shared" si="359"/>
        <v>3357198209.73</v>
      </c>
    </row>
    <row r="1115" spans="1:51">
      <c r="A1115" s="5" t="s">
        <v>2277</v>
      </c>
      <c r="B1115" s="5" t="s">
        <v>2278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60"/>
        <v>3727801760.84</v>
      </c>
      <c r="AF1115" s="9">
        <f t="shared" si="361"/>
        <v>2361153719.21</v>
      </c>
      <c r="AG1115" s="9">
        <f t="shared" si="362"/>
        <v>1346768492.94</v>
      </c>
      <c r="AH1115" s="9">
        <f t="shared" si="363"/>
        <v>1346615918.99</v>
      </c>
      <c r="AI1115" s="9">
        <f t="shared" si="364"/>
        <v>1122332802.64</v>
      </c>
      <c r="AJ1115" s="12">
        <f t="shared" si="345"/>
        <v>2164801875.72</v>
      </c>
      <c r="AK1115" s="16">
        <f t="shared" si="346"/>
        <v>0.580718078536504</v>
      </c>
      <c r="AL1115" s="9">
        <f t="shared" si="347"/>
        <v>777135307.61</v>
      </c>
      <c r="AM1115" s="16">
        <f t="shared" si="348"/>
        <v>0.00744126498662025</v>
      </c>
      <c r="AN1115" s="16">
        <f t="shared" si="349"/>
        <v>0.122858299119103</v>
      </c>
      <c r="AO1115" s="16">
        <f t="shared" si="350"/>
        <v>0.0531301461978415</v>
      </c>
      <c r="AP1115" s="16">
        <f t="shared" si="351"/>
        <v>0.0236898802204816</v>
      </c>
      <c r="AQ1115" s="12">
        <f t="shared" si="352"/>
        <v>1387666568.11</v>
      </c>
      <c r="AR1115" s="12">
        <f t="shared" si="353"/>
        <v>1137330391.93</v>
      </c>
      <c r="AS1115" s="12">
        <f>AR1115-VLOOKUP(A1115,[1]选股结果!$A$2:$BJ$3005,48,FALSE)*0.08</f>
        <v>836943365.53</v>
      </c>
      <c r="AT1115" s="12">
        <f t="shared" si="354"/>
        <v>1163383451.76</v>
      </c>
      <c r="AU1115" s="12">
        <f t="shared" si="355"/>
        <v>1361613508.28</v>
      </c>
      <c r="AV1115" s="12">
        <f t="shared" si="356"/>
        <v>1346072810.05</v>
      </c>
      <c r="AW1115" s="12">
        <f t="shared" si="357"/>
        <v>1346768492.94</v>
      </c>
      <c r="AX1115" s="12">
        <f t="shared" si="358"/>
        <v>-1961022.77</v>
      </c>
      <c r="AY1115" s="21">
        <f t="shared" si="359"/>
        <v>2335100659.38</v>
      </c>
    </row>
    <row r="1116" spans="1:51">
      <c r="A1116" s="5" t="s">
        <v>2279</v>
      </c>
      <c r="B1116" s="5" t="s">
        <v>2280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60"/>
        <v>3727536352.9</v>
      </c>
      <c r="AF1116" s="9">
        <f t="shared" si="361"/>
        <v>3379263458.32</v>
      </c>
      <c r="AG1116" s="9">
        <f t="shared" si="362"/>
        <v>349350080.67</v>
      </c>
      <c r="AH1116" s="9">
        <f t="shared" si="363"/>
        <v>352025124.96</v>
      </c>
      <c r="AI1116" s="9">
        <f t="shared" si="364"/>
        <v>308661077.56</v>
      </c>
      <c r="AJ1116" s="12">
        <f t="shared" si="345"/>
        <v>885385866.05</v>
      </c>
      <c r="AK1116" s="16">
        <f t="shared" si="346"/>
        <v>0.237525749510444</v>
      </c>
      <c r="AL1116" s="9">
        <f t="shared" si="347"/>
        <v>318250267.51</v>
      </c>
      <c r="AM1116" s="16">
        <f t="shared" si="348"/>
        <v>0.0094433346632862</v>
      </c>
      <c r="AN1116" s="16">
        <f t="shared" si="349"/>
        <v>0.0118838690534934</v>
      </c>
      <c r="AO1116" s="16">
        <f t="shared" si="350"/>
        <v>0.0550730603204683</v>
      </c>
      <c r="AP1116" s="16">
        <f t="shared" si="351"/>
        <v>0.00969555942811473</v>
      </c>
      <c r="AQ1116" s="12">
        <f t="shared" si="352"/>
        <v>567135598.54</v>
      </c>
      <c r="AR1116" s="12">
        <f t="shared" si="353"/>
        <v>307583891.47</v>
      </c>
      <c r="AS1116" s="12">
        <f>AR1116-VLOOKUP(A1116,[1]选股结果!$A$2:$BJ$3005,48,FALSE)*0.08</f>
        <v>-173731513.5028</v>
      </c>
      <c r="AT1116" s="12">
        <f t="shared" si="354"/>
        <v>523771551.14</v>
      </c>
      <c r="AU1116" s="12">
        <f t="shared" si="355"/>
        <v>350947938.87</v>
      </c>
      <c r="AV1116" s="12">
        <f t="shared" si="356"/>
        <v>331301538.1</v>
      </c>
      <c r="AW1116" s="12">
        <f t="shared" si="357"/>
        <v>349350080.67</v>
      </c>
      <c r="AX1116" s="12">
        <f t="shared" si="358"/>
        <v>875181.59</v>
      </c>
      <c r="AY1116" s="21">
        <f t="shared" si="359"/>
        <v>3163075798.65</v>
      </c>
    </row>
    <row r="1117" spans="1:51">
      <c r="A1117" s="5" t="s">
        <v>2281</v>
      </c>
      <c r="B1117" s="5" t="s">
        <v>2282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60"/>
        <v>3722851390.98</v>
      </c>
      <c r="AF1117" s="9">
        <f t="shared" si="361"/>
        <v>3562810394.31</v>
      </c>
      <c r="AG1117" s="9">
        <f t="shared" si="362"/>
        <v>148414309.8</v>
      </c>
      <c r="AH1117" s="9">
        <f t="shared" si="363"/>
        <v>154105573.09</v>
      </c>
      <c r="AI1117" s="9">
        <f t="shared" si="364"/>
        <v>126549955.86</v>
      </c>
      <c r="AJ1117" s="12">
        <f t="shared" si="345"/>
        <v>1845352472.02</v>
      </c>
      <c r="AK1117" s="16">
        <f t="shared" si="346"/>
        <v>0.495682550340596</v>
      </c>
      <c r="AL1117" s="9">
        <f t="shared" si="347"/>
        <v>1561928273.52</v>
      </c>
      <c r="AM1117" s="16">
        <f t="shared" si="348"/>
        <v>0.0103897169340993</v>
      </c>
      <c r="AN1117" s="16">
        <f t="shared" si="349"/>
        <v>0.299133418491585</v>
      </c>
      <c r="AO1117" s="16">
        <f t="shared" si="350"/>
        <v>0.0952304141467957</v>
      </c>
      <c r="AP1117" s="16">
        <f t="shared" si="351"/>
        <v>0.0142302740174795</v>
      </c>
      <c r="AQ1117" s="12">
        <f t="shared" si="352"/>
        <v>283424198.5</v>
      </c>
      <c r="AR1117" s="12">
        <f t="shared" si="353"/>
        <v>130371616.37</v>
      </c>
      <c r="AS1117" s="12">
        <f>AR1117-VLOOKUP(A1117,[1]选股结果!$A$2:$BJ$3005,48,FALSE)*0.08</f>
        <v>-216016016.8964</v>
      </c>
      <c r="AT1117" s="12">
        <f t="shared" si="354"/>
        <v>255868581.27</v>
      </c>
      <c r="AU1117" s="12">
        <f t="shared" si="355"/>
        <v>157927233.6</v>
      </c>
      <c r="AV1117" s="12">
        <f t="shared" si="356"/>
        <v>163216495.95</v>
      </c>
      <c r="AW1117" s="12">
        <f t="shared" si="357"/>
        <v>148414309.8</v>
      </c>
      <c r="AX1117" s="12">
        <f t="shared" si="358"/>
        <v>202578.17</v>
      </c>
      <c r="AY1117" s="21">
        <f t="shared" si="359"/>
        <v>3437313429.41</v>
      </c>
    </row>
    <row r="1118" spans="1:51">
      <c r="A1118" s="5" t="s">
        <v>2283</v>
      </c>
      <c r="B1118" s="5" t="s">
        <v>2284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60"/>
        <v>3718298958.94</v>
      </c>
      <c r="AF1118" s="9">
        <f t="shared" si="361"/>
        <v>3085691990.47</v>
      </c>
      <c r="AG1118" s="9">
        <f t="shared" si="362"/>
        <v>656148738.08</v>
      </c>
      <c r="AH1118" s="9">
        <f t="shared" si="363"/>
        <v>659813407.66</v>
      </c>
      <c r="AI1118" s="9">
        <f t="shared" si="364"/>
        <v>541606603.02</v>
      </c>
      <c r="AJ1118" s="12">
        <f t="shared" ref="AJ1118:AJ1181" si="365">C1118-G1118</f>
        <v>1827263960.54</v>
      </c>
      <c r="AK1118" s="16">
        <f t="shared" ref="AK1118:AK1181" si="366">AJ1118/C1118</f>
        <v>0.491424702725063</v>
      </c>
      <c r="AL1118" s="9">
        <f t="shared" ref="AL1118:AL1181" si="367">O1118+P1118+Q1118+R1118+Y1118-AB1118+AC1118</f>
        <v>1380206654.27</v>
      </c>
      <c r="AM1118" s="16">
        <f t="shared" ref="AM1118:AM1181" si="368">O1118/C1118</f>
        <v>0.093934881540448</v>
      </c>
      <c r="AN1118" s="16">
        <f t="shared" ref="AN1118:AN1181" si="369">P1118/C1118</f>
        <v>0.170371378091285</v>
      </c>
      <c r="AO1118" s="16">
        <f t="shared" ref="AO1118:AO1181" si="370">Q1118/C1118</f>
        <v>0.0672848297172215</v>
      </c>
      <c r="AP1118" s="16">
        <f t="shared" ref="AP1118:AP1181" si="371">R1118/C1118</f>
        <v>0.03375383231578</v>
      </c>
      <c r="AQ1118" s="12">
        <f t="shared" ref="AQ1118:AQ1181" si="372">C1118-G1118-AL1118</f>
        <v>447057306.27</v>
      </c>
      <c r="AR1118" s="12">
        <f t="shared" ref="AR1118:AR1181" si="373">AQ1118-S1118-AD1118</f>
        <v>492655151.44</v>
      </c>
      <c r="AS1118" s="12">
        <f>AR1118-VLOOKUP(A1118,[1]选股结果!$A$2:$BJ$3005,48,FALSE)*0.08</f>
        <v>-248568986.3904</v>
      </c>
      <c r="AT1118" s="12">
        <f t="shared" si="354"/>
        <v>328850501.63</v>
      </c>
      <c r="AU1118" s="12">
        <f t="shared" si="355"/>
        <v>610861956.08</v>
      </c>
      <c r="AV1118" s="12">
        <f t="shared" si="356"/>
        <v>461492049.69</v>
      </c>
      <c r="AW1118" s="12">
        <f t="shared" si="357"/>
        <v>656148738.08</v>
      </c>
      <c r="AX1118" s="12">
        <f t="shared" si="358"/>
        <v>4231193.98</v>
      </c>
      <c r="AY1118" s="21">
        <f t="shared" si="359"/>
        <v>3249496640.28</v>
      </c>
    </row>
    <row r="1119" spans="1:51">
      <c r="A1119" s="5" t="s">
        <v>2285</v>
      </c>
      <c r="B1119" s="5" t="s">
        <v>2286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60"/>
        <v>3716513512.93</v>
      </c>
      <c r="AF1119" s="9">
        <f t="shared" si="361"/>
        <v>3174251089.28</v>
      </c>
      <c r="AG1119" s="9">
        <f t="shared" si="362"/>
        <v>517372309.429999</v>
      </c>
      <c r="AH1119" s="9">
        <f t="shared" si="363"/>
        <v>530702290.189999</v>
      </c>
      <c r="AI1119" s="9">
        <f t="shared" si="364"/>
        <v>476519545.959999</v>
      </c>
      <c r="AJ1119" s="12">
        <f t="shared" si="365"/>
        <v>1200171551.01</v>
      </c>
      <c r="AK1119" s="16">
        <f t="shared" si="366"/>
        <v>0.322929419423479</v>
      </c>
      <c r="AL1119" s="9">
        <f t="shared" si="367"/>
        <v>597101021.43</v>
      </c>
      <c r="AM1119" s="16">
        <f t="shared" si="368"/>
        <v>0.00431057387367604</v>
      </c>
      <c r="AN1119" s="16">
        <f t="shared" si="369"/>
        <v>0.032569612056804</v>
      </c>
      <c r="AO1119" s="16">
        <f t="shared" si="370"/>
        <v>0.0731688612388806</v>
      </c>
      <c r="AP1119" s="16">
        <f t="shared" si="371"/>
        <v>0.0515705582404565</v>
      </c>
      <c r="AQ1119" s="12">
        <f t="shared" si="372"/>
        <v>603070529.58</v>
      </c>
      <c r="AR1119" s="12">
        <f t="shared" si="373"/>
        <v>491640105.45</v>
      </c>
      <c r="AS1119" s="12">
        <f>AR1119-VLOOKUP(A1119,[1]选股结果!$A$2:$BJ$3005,48,FALSE)*0.08</f>
        <v>202135403.5044</v>
      </c>
      <c r="AT1119" s="12">
        <f t="shared" si="354"/>
        <v>548887785.35</v>
      </c>
      <c r="AU1119" s="12">
        <f t="shared" si="355"/>
        <v>545822849.68</v>
      </c>
      <c r="AV1119" s="12">
        <f t="shared" si="356"/>
        <v>515467947.89</v>
      </c>
      <c r="AW1119" s="12">
        <f t="shared" si="357"/>
        <v>517372309.429999</v>
      </c>
      <c r="AX1119" s="12">
        <f t="shared" si="358"/>
        <v>-7759194.95</v>
      </c>
      <c r="AY1119" s="21">
        <f t="shared" si="359"/>
        <v>3117003409.38</v>
      </c>
    </row>
    <row r="1120" spans="1:51">
      <c r="A1120" s="5" t="s">
        <v>2287</v>
      </c>
      <c r="B1120" s="5" t="s">
        <v>2288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60"/>
        <v>3708298268.03</v>
      </c>
      <c r="AF1120" s="9">
        <f t="shared" si="361"/>
        <v>33468410.79</v>
      </c>
      <c r="AG1120" s="9">
        <f t="shared" si="362"/>
        <v>4470104006.28</v>
      </c>
      <c r="AH1120" s="9">
        <f t="shared" si="363"/>
        <v>4470024953.8</v>
      </c>
      <c r="AI1120" s="9">
        <f t="shared" si="364"/>
        <v>4110673257.93</v>
      </c>
      <c r="AJ1120" s="12">
        <f t="shared" si="365"/>
        <v>3708298268.03</v>
      </c>
      <c r="AK1120" s="16">
        <f t="shared" si="366"/>
        <v>1</v>
      </c>
      <c r="AL1120" s="9">
        <f t="shared" si="367"/>
        <v>37862322.94</v>
      </c>
      <c r="AM1120" s="16">
        <f t="shared" si="368"/>
        <v>0.00902527476781952</v>
      </c>
      <c r="AN1120" s="16">
        <f t="shared" si="369"/>
        <v>0</v>
      </c>
      <c r="AO1120" s="16">
        <f t="shared" si="370"/>
        <v>0</v>
      </c>
      <c r="AP1120" s="16">
        <f t="shared" si="371"/>
        <v>0</v>
      </c>
      <c r="AQ1120" s="12">
        <f t="shared" si="372"/>
        <v>3670435945.09</v>
      </c>
      <c r="AR1120" s="12">
        <f t="shared" si="373"/>
        <v>3311084249.22</v>
      </c>
      <c r="AS1120" s="12">
        <f>AR1120-VLOOKUP(A1120,[1]选股结果!$A$2:$BJ$3005,48,FALSE)*0.08</f>
        <v>751401888.3128</v>
      </c>
      <c r="AT1120" s="12">
        <f t="shared" si="354"/>
        <v>3311084249.22</v>
      </c>
      <c r="AU1120" s="12">
        <f t="shared" si="355"/>
        <v>3670435945.09</v>
      </c>
      <c r="AV1120" s="12">
        <f t="shared" si="356"/>
        <v>3656719814.64</v>
      </c>
      <c r="AW1120" s="12">
        <f t="shared" si="357"/>
        <v>4470104006.28</v>
      </c>
      <c r="AX1120" s="12">
        <f t="shared" si="358"/>
        <v>728465651.55</v>
      </c>
      <c r="AY1120" s="21">
        <f t="shared" si="359"/>
        <v>33468410.79</v>
      </c>
    </row>
    <row r="1121" spans="1:51">
      <c r="A1121" s="5" t="s">
        <v>2289</v>
      </c>
      <c r="B1121" s="5" t="s">
        <v>2290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60"/>
        <v>3708144305.51</v>
      </c>
      <c r="AF1121" s="9">
        <f t="shared" si="361"/>
        <v>3984811253.34</v>
      </c>
      <c r="AG1121" s="9">
        <f t="shared" si="362"/>
        <v>-322680542.52</v>
      </c>
      <c r="AH1121" s="9">
        <f t="shared" si="363"/>
        <v>-308599049.53</v>
      </c>
      <c r="AI1121" s="9">
        <f t="shared" si="364"/>
        <v>-246275133.02</v>
      </c>
      <c r="AJ1121" s="12">
        <f t="shared" si="365"/>
        <v>374783396.03</v>
      </c>
      <c r="AK1121" s="16">
        <f t="shared" si="366"/>
        <v>0.101070337384956</v>
      </c>
      <c r="AL1121" s="9">
        <f t="shared" si="367"/>
        <v>733126159.72</v>
      </c>
      <c r="AM1121" s="16">
        <f t="shared" si="368"/>
        <v>0.00518664639653359</v>
      </c>
      <c r="AN1121" s="16">
        <f t="shared" si="369"/>
        <v>0.100995165558556</v>
      </c>
      <c r="AO1121" s="16">
        <f t="shared" si="370"/>
        <v>0.0419413533742209</v>
      </c>
      <c r="AP1121" s="16">
        <f t="shared" si="371"/>
        <v>0.0252698290788639</v>
      </c>
      <c r="AQ1121" s="12">
        <f t="shared" si="372"/>
        <v>-358342763.69</v>
      </c>
      <c r="AR1121" s="12">
        <f t="shared" si="373"/>
        <v>-304502946.21</v>
      </c>
      <c r="AS1121" s="12">
        <f>AR1121-VLOOKUP(A1121,[1]选股结果!$A$2:$BJ$3005,48,FALSE)*0.08</f>
        <v>-570417715.194</v>
      </c>
      <c r="AT1121" s="12">
        <f t="shared" si="354"/>
        <v>-296018847.18</v>
      </c>
      <c r="AU1121" s="12">
        <f t="shared" si="355"/>
        <v>-366826862.72</v>
      </c>
      <c r="AV1121" s="12">
        <f t="shared" si="356"/>
        <v>-369193086.09</v>
      </c>
      <c r="AW1121" s="12">
        <f t="shared" si="357"/>
        <v>-322680542.52</v>
      </c>
      <c r="AX1121" s="12">
        <f t="shared" si="358"/>
        <v>54996642.6</v>
      </c>
      <c r="AY1121" s="21">
        <f t="shared" si="359"/>
        <v>3976327154.31</v>
      </c>
    </row>
    <row r="1122" spans="1:51">
      <c r="A1122" s="5" t="s">
        <v>2291</v>
      </c>
      <c r="B1122" s="5" t="s">
        <v>2292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60"/>
        <v>3706901910.9</v>
      </c>
      <c r="AF1122" s="9">
        <f t="shared" si="361"/>
        <v>3443038797.92</v>
      </c>
      <c r="AG1122" s="9">
        <f t="shared" si="362"/>
        <v>273954506.58</v>
      </c>
      <c r="AH1122" s="9">
        <f t="shared" si="363"/>
        <v>318799504.89</v>
      </c>
      <c r="AI1122" s="9">
        <f t="shared" si="364"/>
        <v>276203990.4</v>
      </c>
      <c r="AJ1122" s="12">
        <f t="shared" si="365"/>
        <v>555849316.54</v>
      </c>
      <c r="AK1122" s="16">
        <f t="shared" si="366"/>
        <v>0.14994983139574</v>
      </c>
      <c r="AL1122" s="9">
        <f t="shared" si="367"/>
        <v>298766171.02</v>
      </c>
      <c r="AM1122" s="16">
        <f t="shared" si="368"/>
        <v>0.00180213667385066</v>
      </c>
      <c r="AN1122" s="16">
        <f t="shared" si="369"/>
        <v>0.0291915229377428</v>
      </c>
      <c r="AO1122" s="16">
        <f t="shared" si="370"/>
        <v>0.0307839024049855</v>
      </c>
      <c r="AP1122" s="16">
        <f t="shared" si="371"/>
        <v>0.0287352322883932</v>
      </c>
      <c r="AQ1122" s="12">
        <f t="shared" si="372"/>
        <v>257083145.52</v>
      </c>
      <c r="AR1122" s="12">
        <f t="shared" si="373"/>
        <v>258023477.64</v>
      </c>
      <c r="AS1122" s="12">
        <f>AR1122-VLOOKUP(A1122,[1]选股结果!$A$2:$BJ$3005,48,FALSE)*0.08</f>
        <v>13737184.8616</v>
      </c>
      <c r="AT1122" s="12">
        <f t="shared" si="354"/>
        <v>214487631.03</v>
      </c>
      <c r="AU1122" s="12">
        <f t="shared" si="355"/>
        <v>300618992.13</v>
      </c>
      <c r="AV1122" s="12">
        <f t="shared" si="356"/>
        <v>180566162.15</v>
      </c>
      <c r="AW1122" s="12">
        <f t="shared" si="357"/>
        <v>273954506.58</v>
      </c>
      <c r="AX1122" s="12">
        <f t="shared" si="358"/>
        <v>36369973.64</v>
      </c>
      <c r="AY1122" s="21">
        <f t="shared" si="359"/>
        <v>3486574644.53</v>
      </c>
    </row>
    <row r="1123" spans="1:51">
      <c r="A1123" s="5" t="s">
        <v>2293</v>
      </c>
      <c r="B1123" s="5" t="s">
        <v>2294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60"/>
        <v>3706610089.7</v>
      </c>
      <c r="AF1123" s="9">
        <f t="shared" si="361"/>
        <v>3146123485.55</v>
      </c>
      <c r="AG1123" s="9">
        <f t="shared" si="362"/>
        <v>548560454.03</v>
      </c>
      <c r="AH1123" s="9">
        <f t="shared" si="363"/>
        <v>548761612.71</v>
      </c>
      <c r="AI1123" s="9">
        <f t="shared" si="364"/>
        <v>457987353.24</v>
      </c>
      <c r="AJ1123" s="12">
        <f t="shared" si="365"/>
        <v>980670862.39</v>
      </c>
      <c r="AK1123" s="16">
        <f t="shared" si="366"/>
        <v>0.264573515599903</v>
      </c>
      <c r="AL1123" s="9">
        <f t="shared" si="367"/>
        <v>162801185.28</v>
      </c>
      <c r="AM1123" s="16">
        <f t="shared" si="368"/>
        <v>0.00703229500519427</v>
      </c>
      <c r="AN1123" s="16">
        <f t="shared" si="369"/>
        <v>0.000498001989777511</v>
      </c>
      <c r="AO1123" s="16">
        <f t="shared" si="370"/>
        <v>0.0227392099088636</v>
      </c>
      <c r="AP1123" s="16">
        <f t="shared" si="371"/>
        <v>0.012869640878213</v>
      </c>
      <c r="AQ1123" s="12">
        <f t="shared" si="372"/>
        <v>817869677.11</v>
      </c>
      <c r="AR1123" s="12">
        <f t="shared" si="373"/>
        <v>466811159.83</v>
      </c>
      <c r="AS1123" s="12">
        <f>AR1123-VLOOKUP(A1123,[1]选股结果!$A$2:$BJ$3005,48,FALSE)*0.08</f>
        <v>-50581544.6076</v>
      </c>
      <c r="AT1123" s="12">
        <f t="shared" si="354"/>
        <v>727095417.64</v>
      </c>
      <c r="AU1123" s="12">
        <f t="shared" si="355"/>
        <v>557585419.3</v>
      </c>
      <c r="AV1123" s="12">
        <f t="shared" si="356"/>
        <v>531595247.33</v>
      </c>
      <c r="AW1123" s="12">
        <f t="shared" si="357"/>
        <v>548560454.03</v>
      </c>
      <c r="AX1123" s="12">
        <f t="shared" si="358"/>
        <v>943881.27</v>
      </c>
      <c r="AY1123" s="21">
        <f t="shared" si="359"/>
        <v>2885839227.74</v>
      </c>
    </row>
    <row r="1124" spans="1:51">
      <c r="A1124" s="5" t="s">
        <v>2295</v>
      </c>
      <c r="B1124" s="5" t="s">
        <v>2296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60"/>
        <v>3701281699.85</v>
      </c>
      <c r="AF1124" s="9">
        <f t="shared" si="361"/>
        <v>3370136249.68</v>
      </c>
      <c r="AG1124" s="9">
        <f t="shared" si="362"/>
        <v>337316668.62</v>
      </c>
      <c r="AH1124" s="9">
        <f t="shared" si="363"/>
        <v>332147882.39</v>
      </c>
      <c r="AI1124" s="9">
        <f t="shared" si="364"/>
        <v>275631810.24</v>
      </c>
      <c r="AJ1124" s="12">
        <f t="shared" si="365"/>
        <v>841831196.66</v>
      </c>
      <c r="AK1124" s="16">
        <f t="shared" si="366"/>
        <v>0.227443157513279</v>
      </c>
      <c r="AL1124" s="9">
        <f t="shared" si="367"/>
        <v>466169950.03</v>
      </c>
      <c r="AM1124" s="16">
        <f t="shared" si="368"/>
        <v>0.00509727811605493</v>
      </c>
      <c r="AN1124" s="16">
        <f t="shared" si="369"/>
        <v>0.0301681302194657</v>
      </c>
      <c r="AO1124" s="16">
        <f t="shared" si="370"/>
        <v>0.0530612982572927</v>
      </c>
      <c r="AP1124" s="16">
        <f t="shared" si="371"/>
        <v>0.03619738455612</v>
      </c>
      <c r="AQ1124" s="12">
        <f t="shared" si="372"/>
        <v>375661246.63</v>
      </c>
      <c r="AR1124" s="12">
        <f t="shared" si="373"/>
        <v>269358167.75</v>
      </c>
      <c r="AS1124" s="12">
        <f>AR1124-VLOOKUP(A1124,[1]选股结果!$A$2:$BJ$3005,48,FALSE)*0.08</f>
        <v>51929939.7004</v>
      </c>
      <c r="AT1124" s="12">
        <f t="shared" si="354"/>
        <v>319145174.48</v>
      </c>
      <c r="AU1124" s="12">
        <f t="shared" si="355"/>
        <v>325874239.9</v>
      </c>
      <c r="AV1124" s="12">
        <f t="shared" si="356"/>
        <v>300892129.08</v>
      </c>
      <c r="AW1124" s="12">
        <f t="shared" si="357"/>
        <v>337316668.62</v>
      </c>
      <c r="AX1124" s="12">
        <f t="shared" si="358"/>
        <v>4211827.87</v>
      </c>
      <c r="AY1124" s="21">
        <f t="shared" si="359"/>
        <v>3320349242.95</v>
      </c>
    </row>
    <row r="1125" spans="1:51">
      <c r="A1125" s="5" t="s">
        <v>2297</v>
      </c>
      <c r="B1125" s="5" t="s">
        <v>2298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60"/>
        <v>3700014985.05</v>
      </c>
      <c r="AF1125" s="9">
        <f t="shared" si="361"/>
        <v>3650071029.44</v>
      </c>
      <c r="AG1125" s="9">
        <f t="shared" si="362"/>
        <v>63586638.2700001</v>
      </c>
      <c r="AH1125" s="9">
        <f t="shared" si="363"/>
        <v>63440929.1100001</v>
      </c>
      <c r="AI1125" s="9">
        <f t="shared" si="364"/>
        <v>39670599.5700001</v>
      </c>
      <c r="AJ1125" s="12">
        <f t="shared" si="365"/>
        <v>172365659.67</v>
      </c>
      <c r="AK1125" s="16">
        <f t="shared" si="366"/>
        <v>0.0465851247539396</v>
      </c>
      <c r="AL1125" s="9">
        <f t="shared" si="367"/>
        <v>104522702.74</v>
      </c>
      <c r="AM1125" s="16">
        <f t="shared" si="368"/>
        <v>0.000639661563416078</v>
      </c>
      <c r="AN1125" s="16">
        <f t="shared" si="369"/>
        <v>0.00807531177595926</v>
      </c>
      <c r="AO1125" s="16">
        <f t="shared" si="370"/>
        <v>0.0179617770275333</v>
      </c>
      <c r="AP1125" s="16">
        <f t="shared" si="371"/>
        <v>0.00287100117781184</v>
      </c>
      <c r="AQ1125" s="12">
        <f t="shared" si="372"/>
        <v>67842956.9300001</v>
      </c>
      <c r="AR1125" s="12">
        <f t="shared" si="373"/>
        <v>30978046.8200001</v>
      </c>
      <c r="AS1125" s="12">
        <f>AR1125-VLOOKUP(A1125,[1]选股结果!$A$2:$BJ$3005,48,FALSE)*0.08</f>
        <v>-44938141.3735999</v>
      </c>
      <c r="AT1125" s="12">
        <f t="shared" si="354"/>
        <v>44072627.3900001</v>
      </c>
      <c r="AU1125" s="12">
        <f t="shared" si="355"/>
        <v>54748376.3600001</v>
      </c>
      <c r="AV1125" s="12">
        <f t="shared" si="356"/>
        <v>50553619.3700001</v>
      </c>
      <c r="AW1125" s="12">
        <f t="shared" si="357"/>
        <v>63586638.2700001</v>
      </c>
      <c r="AX1125" s="12">
        <f t="shared" si="358"/>
        <v>5374779.06</v>
      </c>
      <c r="AY1125" s="21">
        <f t="shared" si="359"/>
        <v>3636976448.87</v>
      </c>
    </row>
    <row r="1126" spans="1:51">
      <c r="A1126" s="5" t="s">
        <v>2299</v>
      </c>
      <c r="B1126" s="5" t="s">
        <v>2300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60"/>
        <v>3698096346.75</v>
      </c>
      <c r="AF1126" s="9">
        <f t="shared" si="361"/>
        <v>3654043230.08</v>
      </c>
      <c r="AG1126" s="9">
        <f t="shared" si="362"/>
        <v>-173027097.72</v>
      </c>
      <c r="AH1126" s="9">
        <f t="shared" si="363"/>
        <v>-346533967.07</v>
      </c>
      <c r="AI1126" s="9">
        <f t="shared" si="364"/>
        <v>-356360697.64</v>
      </c>
      <c r="AJ1126" s="12">
        <f t="shared" si="365"/>
        <v>598845708.66</v>
      </c>
      <c r="AK1126" s="16">
        <f t="shared" si="366"/>
        <v>0.161933506461043</v>
      </c>
      <c r="AL1126" s="9">
        <f t="shared" si="367"/>
        <v>828999898.95</v>
      </c>
      <c r="AM1126" s="16">
        <f t="shared" si="368"/>
        <v>0.00268309390552251</v>
      </c>
      <c r="AN1126" s="16">
        <f t="shared" si="369"/>
        <v>0.0141720888386424</v>
      </c>
      <c r="AO1126" s="16">
        <f t="shared" si="370"/>
        <v>0.0806293718718404</v>
      </c>
      <c r="AP1126" s="16">
        <f t="shared" si="371"/>
        <v>0.0253044697773327</v>
      </c>
      <c r="AQ1126" s="12">
        <f t="shared" si="372"/>
        <v>-230154190.29</v>
      </c>
      <c r="AR1126" s="12">
        <f t="shared" si="373"/>
        <v>-340687870.32</v>
      </c>
      <c r="AS1126" s="12">
        <f>AR1126-VLOOKUP(A1126,[1]选股结果!$A$2:$BJ$3005,48,FALSE)*0.08</f>
        <v>-530478981.152</v>
      </c>
      <c r="AT1126" s="12">
        <f t="shared" si="354"/>
        <v>-239980920.86</v>
      </c>
      <c r="AU1126" s="12">
        <f t="shared" si="355"/>
        <v>-330861139.75</v>
      </c>
      <c r="AV1126" s="12">
        <f t="shared" si="356"/>
        <v>-161846548.79</v>
      </c>
      <c r="AW1126" s="12">
        <f t="shared" si="357"/>
        <v>-173027097.72</v>
      </c>
      <c r="AX1126" s="12">
        <f t="shared" si="358"/>
        <v>-11867725.5</v>
      </c>
      <c r="AY1126" s="21">
        <f t="shared" si="359"/>
        <v>3553336280.62</v>
      </c>
    </row>
    <row r="1127" spans="1:51">
      <c r="A1127" s="5" t="s">
        <v>2301</v>
      </c>
      <c r="B1127" s="5" t="s">
        <v>2302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60"/>
        <v>3679380121.01</v>
      </c>
      <c r="AF1127" s="9">
        <f t="shared" si="361"/>
        <v>3174098105.08</v>
      </c>
      <c r="AG1127" s="9">
        <f t="shared" si="362"/>
        <v>501195686.16</v>
      </c>
      <c r="AH1127" s="9">
        <f t="shared" si="363"/>
        <v>502474412.16</v>
      </c>
      <c r="AI1127" s="9">
        <f t="shared" si="364"/>
        <v>438019188.38</v>
      </c>
      <c r="AJ1127" s="12">
        <f t="shared" si="365"/>
        <v>814008780.36</v>
      </c>
      <c r="AK1127" s="16">
        <f t="shared" si="366"/>
        <v>0.221235304205686</v>
      </c>
      <c r="AL1127" s="9">
        <f t="shared" si="367"/>
        <v>305590996.51</v>
      </c>
      <c r="AM1127" s="16">
        <f t="shared" si="368"/>
        <v>0.00544428178149239</v>
      </c>
      <c r="AN1127" s="16">
        <f t="shared" si="369"/>
        <v>0.00863794486971237</v>
      </c>
      <c r="AO1127" s="16">
        <f t="shared" si="370"/>
        <v>0.0306920523419584</v>
      </c>
      <c r="AP1127" s="16">
        <f t="shared" si="371"/>
        <v>0.035824177966102</v>
      </c>
      <c r="AQ1127" s="12">
        <f t="shared" si="372"/>
        <v>508417783.85</v>
      </c>
      <c r="AR1127" s="12">
        <f t="shared" si="373"/>
        <v>431788155.96</v>
      </c>
      <c r="AS1127" s="12">
        <f>AR1127-VLOOKUP(A1127,[1]选股结果!$A$2:$BJ$3005,48,FALSE)*0.08</f>
        <v>180151950.6888</v>
      </c>
      <c r="AT1127" s="12">
        <f t="shared" si="354"/>
        <v>443962560.07</v>
      </c>
      <c r="AU1127" s="12">
        <f t="shared" si="355"/>
        <v>496243379.74</v>
      </c>
      <c r="AV1127" s="12">
        <f t="shared" si="356"/>
        <v>466958638.31</v>
      </c>
      <c r="AW1127" s="12">
        <f t="shared" si="357"/>
        <v>501195686.16</v>
      </c>
      <c r="AX1127" s="12">
        <f t="shared" si="358"/>
        <v>15500080</v>
      </c>
      <c r="AY1127" s="21">
        <f t="shared" si="359"/>
        <v>3161923700.97</v>
      </c>
    </row>
    <row r="1128" spans="1:51">
      <c r="A1128" s="5" t="s">
        <v>2303</v>
      </c>
      <c r="B1128" s="5" t="s">
        <v>2304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60"/>
        <v>3677573516.89</v>
      </c>
      <c r="AF1128" s="9">
        <f t="shared" si="361"/>
        <v>3512085923.12</v>
      </c>
      <c r="AG1128" s="9">
        <f t="shared" si="362"/>
        <v>101819033.15</v>
      </c>
      <c r="AH1128" s="9">
        <f t="shared" si="363"/>
        <v>99619382.06</v>
      </c>
      <c r="AI1128" s="9">
        <f t="shared" si="364"/>
        <v>75545055.43</v>
      </c>
      <c r="AJ1128" s="12">
        <f t="shared" si="365"/>
        <v>938957250.67</v>
      </c>
      <c r="AK1128" s="16">
        <f t="shared" si="366"/>
        <v>0.255319777118703</v>
      </c>
      <c r="AL1128" s="9">
        <f t="shared" si="367"/>
        <v>725977012.43</v>
      </c>
      <c r="AM1128" s="16">
        <f t="shared" si="368"/>
        <v>0.00762093868179177</v>
      </c>
      <c r="AN1128" s="16">
        <f t="shared" si="369"/>
        <v>0.124478125377389</v>
      </c>
      <c r="AO1128" s="16">
        <f t="shared" si="370"/>
        <v>0.0420071193901358</v>
      </c>
      <c r="AP1128" s="16">
        <f t="shared" si="371"/>
        <v>0.0196903319777104</v>
      </c>
      <c r="AQ1128" s="12">
        <f t="shared" si="372"/>
        <v>212980238.24</v>
      </c>
      <c r="AR1128" s="12">
        <f t="shared" si="373"/>
        <v>128137187.51</v>
      </c>
      <c r="AS1128" s="12">
        <f>AR1128-VLOOKUP(A1128,[1]选股结果!$A$2:$BJ$3005,48,FALSE)*0.08</f>
        <v>-55816145.3636</v>
      </c>
      <c r="AT1128" s="12">
        <f t="shared" si="354"/>
        <v>188905911.61</v>
      </c>
      <c r="AU1128" s="12">
        <f t="shared" si="355"/>
        <v>152211514.14</v>
      </c>
      <c r="AV1128" s="12">
        <f t="shared" si="356"/>
        <v>90865119.5200001</v>
      </c>
      <c r="AW1128" s="12">
        <f t="shared" si="357"/>
        <v>101819033.15</v>
      </c>
      <c r="AX1128" s="12">
        <f t="shared" si="358"/>
        <v>20068850.26</v>
      </c>
      <c r="AY1128" s="21">
        <f t="shared" si="359"/>
        <v>3451317199.02</v>
      </c>
    </row>
    <row r="1129" spans="1:51">
      <c r="A1129" s="5" t="s">
        <v>2305</v>
      </c>
      <c r="B1129" s="5" t="s">
        <v>2306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60"/>
        <v>3672547242.12</v>
      </c>
      <c r="AF1129" s="9">
        <f t="shared" si="361"/>
        <v>3104203671.06</v>
      </c>
      <c r="AG1129" s="9">
        <f t="shared" si="362"/>
        <v>469134462.27</v>
      </c>
      <c r="AH1129" s="9">
        <f t="shared" si="363"/>
        <v>473166158.56</v>
      </c>
      <c r="AI1129" s="9">
        <f t="shared" si="364"/>
        <v>419976088.29</v>
      </c>
      <c r="AJ1129" s="12">
        <f t="shared" si="365"/>
        <v>1248315512.06</v>
      </c>
      <c r="AK1129" s="16">
        <f t="shared" si="366"/>
        <v>0.339904548467946</v>
      </c>
      <c r="AL1129" s="9">
        <f t="shared" si="367"/>
        <v>683691782.66</v>
      </c>
      <c r="AM1129" s="16">
        <f t="shared" si="368"/>
        <v>0.00538249780242149</v>
      </c>
      <c r="AN1129" s="16">
        <f t="shared" si="369"/>
        <v>0.0217288949709833</v>
      </c>
      <c r="AO1129" s="16">
        <f t="shared" si="370"/>
        <v>0.07814684824703</v>
      </c>
      <c r="AP1129" s="16">
        <f t="shared" si="371"/>
        <v>0.0820023804530163</v>
      </c>
      <c r="AQ1129" s="12">
        <f t="shared" si="372"/>
        <v>564623729.4</v>
      </c>
      <c r="AR1129" s="12">
        <f t="shared" si="373"/>
        <v>519185197.08</v>
      </c>
      <c r="AS1129" s="12">
        <f>AR1129-VLOOKUP(A1129,[1]选股结果!$A$2:$BJ$3005,48,FALSE)*0.08</f>
        <v>107239508.8768</v>
      </c>
      <c r="AT1129" s="12">
        <f t="shared" si="354"/>
        <v>511433659.13</v>
      </c>
      <c r="AU1129" s="12">
        <f t="shared" si="355"/>
        <v>572375267.35</v>
      </c>
      <c r="AV1129" s="12">
        <f t="shared" si="356"/>
        <v>459745350.55</v>
      </c>
      <c r="AW1129" s="12">
        <f t="shared" si="357"/>
        <v>469134462.27</v>
      </c>
      <c r="AX1129" s="12">
        <f t="shared" si="358"/>
        <v>0</v>
      </c>
      <c r="AY1129" s="21">
        <f t="shared" si="359"/>
        <v>3111955209.01</v>
      </c>
    </row>
    <row r="1130" spans="1:51">
      <c r="A1130" s="5" t="s">
        <v>2307</v>
      </c>
      <c r="B1130" s="5" t="s">
        <v>2308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60"/>
        <v>3666574195.69</v>
      </c>
      <c r="AF1130" s="9">
        <f t="shared" si="361"/>
        <v>3442191009.83</v>
      </c>
      <c r="AG1130" s="9">
        <f t="shared" si="362"/>
        <v>217067196.830001</v>
      </c>
      <c r="AH1130" s="9">
        <f t="shared" si="363"/>
        <v>215969613.420001</v>
      </c>
      <c r="AI1130" s="9">
        <f t="shared" si="364"/>
        <v>178123735.200001</v>
      </c>
      <c r="AJ1130" s="12">
        <f t="shared" si="365"/>
        <v>1295748569.74</v>
      </c>
      <c r="AK1130" s="16">
        <f t="shared" si="366"/>
        <v>0.353394885957342</v>
      </c>
      <c r="AL1130" s="9">
        <f t="shared" si="367"/>
        <v>1048012010.82</v>
      </c>
      <c r="AM1130" s="16">
        <f t="shared" si="368"/>
        <v>0.00180505313318895</v>
      </c>
      <c r="AN1130" s="16">
        <f t="shared" si="369"/>
        <v>0.253894207438727</v>
      </c>
      <c r="AO1130" s="16">
        <f t="shared" si="370"/>
        <v>0.026621752442577</v>
      </c>
      <c r="AP1130" s="16">
        <f t="shared" si="371"/>
        <v>0</v>
      </c>
      <c r="AQ1130" s="12">
        <f t="shared" si="372"/>
        <v>247736558.92</v>
      </c>
      <c r="AR1130" s="12">
        <f t="shared" si="373"/>
        <v>173676238.04</v>
      </c>
      <c r="AS1130" s="12">
        <f>AR1130-VLOOKUP(A1130,[1]选股结果!$A$2:$BJ$3005,48,FALSE)*0.08</f>
        <v>29559621.232</v>
      </c>
      <c r="AT1130" s="12">
        <f t="shared" si="354"/>
        <v>209890680.7</v>
      </c>
      <c r="AU1130" s="12">
        <f t="shared" si="355"/>
        <v>211522116.26</v>
      </c>
      <c r="AV1130" s="12">
        <f t="shared" si="356"/>
        <v>211148608.58</v>
      </c>
      <c r="AW1130" s="12">
        <f t="shared" si="357"/>
        <v>217067196.830001</v>
      </c>
      <c r="AX1130" s="12">
        <f t="shared" si="358"/>
        <v>4852224.76</v>
      </c>
      <c r="AY1130" s="21">
        <f t="shared" si="359"/>
        <v>3405976567.17</v>
      </c>
    </row>
    <row r="1131" spans="1:51">
      <c r="A1131" s="5" t="s">
        <v>2309</v>
      </c>
      <c r="B1131" s="5" t="s">
        <v>2310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60"/>
        <v>3659485603.28</v>
      </c>
      <c r="AF1131" s="9">
        <f t="shared" si="361"/>
        <v>2894869010.81</v>
      </c>
      <c r="AG1131" s="9">
        <f t="shared" si="362"/>
        <v>778930018.93</v>
      </c>
      <c r="AH1131" s="9">
        <f t="shared" si="363"/>
        <v>795458051</v>
      </c>
      <c r="AI1131" s="9">
        <f t="shared" si="364"/>
        <v>617046736.79</v>
      </c>
      <c r="AJ1131" s="12">
        <f t="shared" si="365"/>
        <v>1408213762.52</v>
      </c>
      <c r="AK1131" s="16">
        <f t="shared" si="366"/>
        <v>0.384811942218824</v>
      </c>
      <c r="AL1131" s="9">
        <f t="shared" si="367"/>
        <v>673332444.29</v>
      </c>
      <c r="AM1131" s="16">
        <f t="shared" si="368"/>
        <v>0.00791257994130288</v>
      </c>
      <c r="AN1131" s="16">
        <f t="shared" si="369"/>
        <v>0.121708898529562</v>
      </c>
      <c r="AO1131" s="16">
        <f t="shared" si="370"/>
        <v>0.0472680655212746</v>
      </c>
      <c r="AP1131" s="16">
        <f t="shared" si="371"/>
        <v>0.0116848623674523</v>
      </c>
      <c r="AQ1131" s="12">
        <f t="shared" si="372"/>
        <v>734881318.23</v>
      </c>
      <c r="AR1131" s="12">
        <f t="shared" si="373"/>
        <v>602958159.19</v>
      </c>
      <c r="AS1131" s="12">
        <f>AR1131-VLOOKUP(A1131,[1]选股结果!$A$2:$BJ$3005,48,FALSE)*0.08</f>
        <v>202468634.3012</v>
      </c>
      <c r="AT1131" s="12">
        <f t="shared" si="354"/>
        <v>556470004.02</v>
      </c>
      <c r="AU1131" s="12">
        <f t="shared" si="355"/>
        <v>781369473.4</v>
      </c>
      <c r="AV1131" s="12">
        <f t="shared" si="356"/>
        <v>716869444.94</v>
      </c>
      <c r="AW1131" s="12">
        <f t="shared" si="357"/>
        <v>778930018.93</v>
      </c>
      <c r="AX1131" s="12">
        <f t="shared" si="358"/>
        <v>14938581.71</v>
      </c>
      <c r="AY1131" s="21">
        <f t="shared" si="359"/>
        <v>2941357165.98</v>
      </c>
    </row>
    <row r="1132" spans="1:51">
      <c r="A1132" s="5" t="s">
        <v>2311</v>
      </c>
      <c r="B1132" s="5" t="s">
        <v>2312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60"/>
        <v>3652788053.89</v>
      </c>
      <c r="AF1132" s="9">
        <f t="shared" si="361"/>
        <v>3756537057.35</v>
      </c>
      <c r="AG1132" s="9">
        <f t="shared" si="362"/>
        <v>-71048494.9900005</v>
      </c>
      <c r="AH1132" s="9">
        <f t="shared" si="363"/>
        <v>-69466480.1600005</v>
      </c>
      <c r="AI1132" s="9">
        <f t="shared" si="364"/>
        <v>-83600051.8500005</v>
      </c>
      <c r="AJ1132" s="12">
        <f t="shared" si="365"/>
        <v>273217116.61</v>
      </c>
      <c r="AK1132" s="16">
        <f t="shared" si="366"/>
        <v>0.0747968709323389</v>
      </c>
      <c r="AL1132" s="9">
        <f t="shared" si="367"/>
        <v>260197301.22</v>
      </c>
      <c r="AM1132" s="16">
        <f t="shared" si="368"/>
        <v>0.00449562643321504</v>
      </c>
      <c r="AN1132" s="16">
        <f t="shared" si="369"/>
        <v>0.017318257048238</v>
      </c>
      <c r="AO1132" s="16">
        <f t="shared" si="370"/>
        <v>0.0438847495570646</v>
      </c>
      <c r="AP1132" s="16">
        <f t="shared" si="371"/>
        <v>0.00596698571295108</v>
      </c>
      <c r="AQ1132" s="12">
        <f t="shared" si="372"/>
        <v>13019815.3899997</v>
      </c>
      <c r="AR1132" s="12">
        <f t="shared" si="373"/>
        <v>-116300560.32</v>
      </c>
      <c r="AS1132" s="12">
        <f>AR1132-VLOOKUP(A1132,[1]选股结果!$A$2:$BJ$3005,48,FALSE)*0.08</f>
        <v>-273587694.1704</v>
      </c>
      <c r="AT1132" s="12">
        <f t="shared" si="354"/>
        <v>-1113756.30000034</v>
      </c>
      <c r="AU1132" s="12">
        <f t="shared" si="355"/>
        <v>-102166988.63</v>
      </c>
      <c r="AV1132" s="12">
        <f t="shared" si="356"/>
        <v>-119992089.01</v>
      </c>
      <c r="AW1132" s="12">
        <f t="shared" si="357"/>
        <v>-71048494.9900005</v>
      </c>
      <c r="AX1132" s="12">
        <f t="shared" si="358"/>
        <v>34941794.36</v>
      </c>
      <c r="AY1132" s="21">
        <f t="shared" si="359"/>
        <v>3641350253.33</v>
      </c>
    </row>
    <row r="1133" spans="1:51">
      <c r="A1133" s="5" t="s">
        <v>2313</v>
      </c>
      <c r="B1133" s="5" t="s">
        <v>2314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60"/>
        <v>3649670422.1</v>
      </c>
      <c r="AF1133" s="9">
        <f t="shared" si="361"/>
        <v>2877089346.62</v>
      </c>
      <c r="AG1133" s="9">
        <f t="shared" si="362"/>
        <v>935420834.61</v>
      </c>
      <c r="AH1133" s="9">
        <f t="shared" si="363"/>
        <v>935217808.25</v>
      </c>
      <c r="AI1133" s="9">
        <f t="shared" si="364"/>
        <v>810354852.34</v>
      </c>
      <c r="AJ1133" s="12">
        <f t="shared" si="365"/>
        <v>1225275266.04</v>
      </c>
      <c r="AK1133" s="16">
        <f t="shared" si="366"/>
        <v>0.33572216784851</v>
      </c>
      <c r="AL1133" s="9">
        <f t="shared" si="367"/>
        <v>459251585.12</v>
      </c>
      <c r="AM1133" s="16">
        <f t="shared" si="368"/>
        <v>0.00996820334233544</v>
      </c>
      <c r="AN1133" s="16">
        <f t="shared" si="369"/>
        <v>0.0133151643133952</v>
      </c>
      <c r="AO1133" s="16">
        <f t="shared" si="370"/>
        <v>0.0582872431334764</v>
      </c>
      <c r="AP1133" s="16">
        <f t="shared" si="371"/>
        <v>0.044073640651488</v>
      </c>
      <c r="AQ1133" s="12">
        <f t="shared" si="372"/>
        <v>766023680.92</v>
      </c>
      <c r="AR1133" s="12">
        <f t="shared" si="373"/>
        <v>647026642.64</v>
      </c>
      <c r="AS1133" s="12">
        <f>AR1133-VLOOKUP(A1133,[1]选股结果!$A$2:$BJ$3005,48,FALSE)*0.08</f>
        <v>36670730.984</v>
      </c>
      <c r="AT1133" s="12">
        <f t="shared" si="354"/>
        <v>641160725.01</v>
      </c>
      <c r="AU1133" s="12">
        <f t="shared" si="355"/>
        <v>771889598.55</v>
      </c>
      <c r="AV1133" s="12">
        <f t="shared" si="356"/>
        <v>769689974.7</v>
      </c>
      <c r="AW1133" s="12">
        <f t="shared" si="357"/>
        <v>935420834.61</v>
      </c>
      <c r="AX1133" s="12">
        <f t="shared" si="358"/>
        <v>93813326.11</v>
      </c>
      <c r="AY1133" s="21">
        <f t="shared" si="359"/>
        <v>2882955264.25</v>
      </c>
    </row>
    <row r="1134" spans="1:51">
      <c r="A1134" s="5" t="s">
        <v>2315</v>
      </c>
      <c r="B1134" s="5" t="s">
        <v>2316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60"/>
        <v>3629240652.5</v>
      </c>
      <c r="AF1134" s="9">
        <f t="shared" si="361"/>
        <v>4317764263.61</v>
      </c>
      <c r="AG1134" s="9">
        <f t="shared" si="362"/>
        <v>-603393532.400001</v>
      </c>
      <c r="AH1134" s="9">
        <f t="shared" si="363"/>
        <v>-596350305.230001</v>
      </c>
      <c r="AI1134" s="9">
        <f t="shared" si="364"/>
        <v>-520414421.000001</v>
      </c>
      <c r="AJ1134" s="12">
        <f t="shared" si="365"/>
        <v>-196189644.82</v>
      </c>
      <c r="AK1134" s="16">
        <f t="shared" si="366"/>
        <v>-0.0540580423303853</v>
      </c>
      <c r="AL1134" s="9">
        <f t="shared" si="367"/>
        <v>404237437.7</v>
      </c>
      <c r="AM1134" s="16">
        <f t="shared" si="368"/>
        <v>0.0162873276257615</v>
      </c>
      <c r="AN1134" s="16">
        <f t="shared" si="369"/>
        <v>0.0178735192347513</v>
      </c>
      <c r="AO1134" s="16">
        <f t="shared" si="370"/>
        <v>0.0733814732088781</v>
      </c>
      <c r="AP1134" s="16">
        <f t="shared" si="371"/>
        <v>0.00578184447359405</v>
      </c>
      <c r="AQ1134" s="12">
        <f t="shared" si="372"/>
        <v>-600427082.52</v>
      </c>
      <c r="AR1134" s="12">
        <f t="shared" si="373"/>
        <v>-605544499.71</v>
      </c>
      <c r="AS1134" s="12">
        <f>AR1134-VLOOKUP(A1134,[1]选股结果!$A$2:$BJ$3005,48,FALSE)*0.08</f>
        <v>-2064780303.4604</v>
      </c>
      <c r="AT1134" s="12">
        <f t="shared" si="354"/>
        <v>-524491198.29</v>
      </c>
      <c r="AU1134" s="12">
        <f t="shared" si="355"/>
        <v>-681480383.94</v>
      </c>
      <c r="AV1134" s="12">
        <f t="shared" si="356"/>
        <v>-621556024.67</v>
      </c>
      <c r="AW1134" s="12">
        <f t="shared" si="357"/>
        <v>-603393532.400001</v>
      </c>
      <c r="AX1134" s="12">
        <f t="shared" si="358"/>
        <v>9047117.09999999</v>
      </c>
      <c r="AY1134" s="21">
        <f t="shared" si="359"/>
        <v>4236710962.19</v>
      </c>
    </row>
    <row r="1135" spans="1:51">
      <c r="A1135" s="5" t="s">
        <v>2317</v>
      </c>
      <c r="B1135" s="5" t="s">
        <v>2318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60"/>
        <v>3628675663.94</v>
      </c>
      <c r="AF1135" s="9">
        <f t="shared" si="361"/>
        <v>2152766707.13</v>
      </c>
      <c r="AG1135" s="9">
        <f t="shared" si="362"/>
        <v>1530721880.21</v>
      </c>
      <c r="AH1135" s="9">
        <f t="shared" si="363"/>
        <v>1532777138.84</v>
      </c>
      <c r="AI1135" s="9">
        <f t="shared" si="364"/>
        <v>1149967523.69</v>
      </c>
      <c r="AJ1135" s="12">
        <f t="shared" si="365"/>
        <v>2706487428.57</v>
      </c>
      <c r="AK1135" s="16">
        <f t="shared" si="366"/>
        <v>0.745860936392234</v>
      </c>
      <c r="AL1135" s="9">
        <f t="shared" si="367"/>
        <v>1241136899.38</v>
      </c>
      <c r="AM1135" s="16">
        <f t="shared" si="368"/>
        <v>0.151840175856817</v>
      </c>
      <c r="AN1135" s="16">
        <f t="shared" si="369"/>
        <v>0.13652731656157</v>
      </c>
      <c r="AO1135" s="16">
        <f t="shared" si="370"/>
        <v>0.0494088681834212</v>
      </c>
      <c r="AP1135" s="16">
        <f t="shared" si="371"/>
        <v>0.00416151541733648</v>
      </c>
      <c r="AQ1135" s="12">
        <f t="shared" si="372"/>
        <v>1465350529.19</v>
      </c>
      <c r="AR1135" s="12">
        <f t="shared" si="373"/>
        <v>1092744091.57</v>
      </c>
      <c r="AS1135" s="12">
        <f>AR1135-VLOOKUP(A1135,[1]选股结果!$A$2:$BJ$3005,48,FALSE)*0.08</f>
        <v>478939931.4852</v>
      </c>
      <c r="AT1135" s="12">
        <f t="shared" si="354"/>
        <v>1082540914.04</v>
      </c>
      <c r="AU1135" s="12">
        <f t="shared" si="355"/>
        <v>1475553706.72</v>
      </c>
      <c r="AV1135" s="12">
        <f t="shared" si="356"/>
        <v>1474411938.79</v>
      </c>
      <c r="AW1135" s="12">
        <f t="shared" si="357"/>
        <v>1530721880.21</v>
      </c>
      <c r="AX1135" s="12">
        <f t="shared" si="358"/>
        <v>46106763.89</v>
      </c>
      <c r="AY1135" s="21">
        <f t="shared" si="359"/>
        <v>2162969884.66</v>
      </c>
    </row>
    <row r="1136" spans="1:51">
      <c r="A1136" s="5" t="s">
        <v>2319</v>
      </c>
      <c r="B1136" s="5" t="s">
        <v>2320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60"/>
        <v>3623246628.4</v>
      </c>
      <c r="AF1136" s="9">
        <f t="shared" si="361"/>
        <v>3439667187.83</v>
      </c>
      <c r="AG1136" s="9">
        <f t="shared" si="362"/>
        <v>216792846.25</v>
      </c>
      <c r="AH1136" s="9">
        <f t="shared" si="363"/>
        <v>216287060.13</v>
      </c>
      <c r="AI1136" s="9">
        <f t="shared" si="364"/>
        <v>178091247.05</v>
      </c>
      <c r="AJ1136" s="12">
        <f t="shared" si="365"/>
        <v>490721542.97</v>
      </c>
      <c r="AK1136" s="16">
        <f t="shared" si="366"/>
        <v>0.135436969463682</v>
      </c>
      <c r="AL1136" s="9">
        <f t="shared" si="367"/>
        <v>294503734.49</v>
      </c>
      <c r="AM1136" s="16">
        <f t="shared" si="368"/>
        <v>0.00514771294998385</v>
      </c>
      <c r="AN1136" s="16">
        <f t="shared" si="369"/>
        <v>0.0235231713463671</v>
      </c>
      <c r="AO1136" s="16">
        <f t="shared" si="370"/>
        <v>0.0336826902462039</v>
      </c>
      <c r="AP1136" s="16">
        <f t="shared" si="371"/>
        <v>0.018788555299108</v>
      </c>
      <c r="AQ1136" s="12">
        <f t="shared" si="372"/>
        <v>196217808.48</v>
      </c>
      <c r="AR1136" s="12">
        <f t="shared" si="373"/>
        <v>144877841.37</v>
      </c>
      <c r="AS1136" s="12">
        <f>AR1136-VLOOKUP(A1136,[1]选股结果!$A$2:$BJ$3005,48,FALSE)*0.08</f>
        <v>-118077108.5916</v>
      </c>
      <c r="AT1136" s="12">
        <f t="shared" si="354"/>
        <v>158021995.4</v>
      </c>
      <c r="AU1136" s="12">
        <f t="shared" si="355"/>
        <v>183073654.45</v>
      </c>
      <c r="AV1136" s="12">
        <f t="shared" si="356"/>
        <v>176707284.82</v>
      </c>
      <c r="AW1136" s="12">
        <f t="shared" si="357"/>
        <v>216792846.25</v>
      </c>
      <c r="AX1136" s="12">
        <f t="shared" si="358"/>
        <v>3918397.65</v>
      </c>
      <c r="AY1136" s="21">
        <f t="shared" si="359"/>
        <v>3426523033.8</v>
      </c>
    </row>
    <row r="1137" spans="1:51">
      <c r="A1137" s="5" t="s">
        <v>2321</v>
      </c>
      <c r="B1137" s="5" t="s">
        <v>2322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60"/>
        <v>3622349578.97</v>
      </c>
      <c r="AF1137" s="9">
        <f t="shared" si="361"/>
        <v>2920487190.91</v>
      </c>
      <c r="AG1137" s="9">
        <f t="shared" si="362"/>
        <v>744830173.87</v>
      </c>
      <c r="AH1137" s="9">
        <f t="shared" si="363"/>
        <v>747493257.15</v>
      </c>
      <c r="AI1137" s="9">
        <f t="shared" si="364"/>
        <v>609279817.29</v>
      </c>
      <c r="AJ1137" s="12">
        <f t="shared" si="365"/>
        <v>1390880787.25</v>
      </c>
      <c r="AK1137" s="16">
        <f t="shared" si="366"/>
        <v>0.383971993019374</v>
      </c>
      <c r="AL1137" s="9">
        <f t="shared" si="367"/>
        <v>536921229.07</v>
      </c>
      <c r="AM1137" s="16">
        <f t="shared" si="368"/>
        <v>0.0078561886476158</v>
      </c>
      <c r="AN1137" s="16">
        <f t="shared" si="369"/>
        <v>0.021135449715974</v>
      </c>
      <c r="AO1137" s="16">
        <f t="shared" si="370"/>
        <v>0.099007502633685</v>
      </c>
      <c r="AP1137" s="16">
        <f t="shared" si="371"/>
        <v>0.0209343822860858</v>
      </c>
      <c r="AQ1137" s="12">
        <f t="shared" si="372"/>
        <v>853959558.18</v>
      </c>
      <c r="AR1137" s="12">
        <f t="shared" si="373"/>
        <v>566217004.49</v>
      </c>
      <c r="AS1137" s="12">
        <f>AR1137-VLOOKUP(A1137,[1]选股结果!$A$2:$BJ$3005,48,FALSE)*0.08</f>
        <v>20847906.7636</v>
      </c>
      <c r="AT1137" s="12">
        <f t="shared" si="354"/>
        <v>715746118.32</v>
      </c>
      <c r="AU1137" s="12">
        <f t="shared" si="355"/>
        <v>704430444.35</v>
      </c>
      <c r="AV1137" s="12">
        <f t="shared" si="356"/>
        <v>676885577.96</v>
      </c>
      <c r="AW1137" s="12">
        <f t="shared" si="357"/>
        <v>744830173.87</v>
      </c>
      <c r="AX1137" s="12">
        <f t="shared" si="358"/>
        <v>58183253.94</v>
      </c>
      <c r="AY1137" s="21">
        <f t="shared" si="359"/>
        <v>2770958077.08</v>
      </c>
    </row>
    <row r="1138" spans="1:51">
      <c r="A1138" s="5" t="s">
        <v>2323</v>
      </c>
      <c r="B1138" s="5" t="s">
        <v>2324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60"/>
        <v>3612819799.97</v>
      </c>
      <c r="AF1138" s="9">
        <f t="shared" si="361"/>
        <v>3552705120.42</v>
      </c>
      <c r="AG1138" s="9">
        <f t="shared" si="362"/>
        <v>48350831.7199997</v>
      </c>
      <c r="AH1138" s="9">
        <f t="shared" si="363"/>
        <v>48975522.8899997</v>
      </c>
      <c r="AI1138" s="9">
        <f t="shared" si="364"/>
        <v>32785538.6099997</v>
      </c>
      <c r="AJ1138" s="12">
        <f t="shared" si="365"/>
        <v>251179781.14</v>
      </c>
      <c r="AK1138" s="16">
        <f t="shared" si="366"/>
        <v>0.0695245805345967</v>
      </c>
      <c r="AL1138" s="9">
        <f t="shared" si="367"/>
        <v>186926589.77</v>
      </c>
      <c r="AM1138" s="16">
        <f t="shared" si="368"/>
        <v>0.000842770483605433</v>
      </c>
      <c r="AN1138" s="16">
        <f t="shared" si="369"/>
        <v>0.0280109550276602</v>
      </c>
      <c r="AO1138" s="16">
        <f t="shared" si="370"/>
        <v>0.0187121383913367</v>
      </c>
      <c r="AP1138" s="16">
        <f t="shared" si="371"/>
        <v>0.00434685007819388</v>
      </c>
      <c r="AQ1138" s="12">
        <f t="shared" si="372"/>
        <v>64253191.3699999</v>
      </c>
      <c r="AR1138" s="12">
        <f t="shared" si="373"/>
        <v>44549386.4399999</v>
      </c>
      <c r="AS1138" s="12">
        <f>AR1138-VLOOKUP(A1138,[1]选股结果!$A$2:$BJ$3005,48,FALSE)*0.08</f>
        <v>-113297522.7736</v>
      </c>
      <c r="AT1138" s="12">
        <f t="shared" si="354"/>
        <v>48063207.0899999</v>
      </c>
      <c r="AU1138" s="12">
        <f t="shared" si="355"/>
        <v>60739370.7199999</v>
      </c>
      <c r="AV1138" s="12">
        <f t="shared" si="356"/>
        <v>41613212.5499999</v>
      </c>
      <c r="AW1138" s="12">
        <f t="shared" si="357"/>
        <v>48350831.7199997</v>
      </c>
      <c r="AX1138" s="12">
        <f t="shared" si="358"/>
        <v>1232121.95</v>
      </c>
      <c r="AY1138" s="21">
        <f t="shared" si="359"/>
        <v>3549191299.77</v>
      </c>
    </row>
    <row r="1139" spans="1:51">
      <c r="A1139" s="5" t="s">
        <v>2325</v>
      </c>
      <c r="B1139" s="5" t="s">
        <v>2326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60"/>
        <v>3606894975.32</v>
      </c>
      <c r="AF1139" s="9">
        <f t="shared" si="361"/>
        <v>2315056314.89</v>
      </c>
      <c r="AG1139" s="9">
        <f t="shared" si="362"/>
        <v>1288526222.89</v>
      </c>
      <c r="AH1139" s="9">
        <f t="shared" si="363"/>
        <v>1291843557.24</v>
      </c>
      <c r="AI1139" s="9">
        <f t="shared" si="364"/>
        <v>979319273.58</v>
      </c>
      <c r="AJ1139" s="12">
        <f t="shared" si="365"/>
        <v>2816917324.89</v>
      </c>
      <c r="AK1139" s="16">
        <f t="shared" si="366"/>
        <v>0.780981244024186</v>
      </c>
      <c r="AL1139" s="9">
        <f t="shared" si="367"/>
        <v>1542170031.3</v>
      </c>
      <c r="AM1139" s="16">
        <f t="shared" si="368"/>
        <v>0.146179108332153</v>
      </c>
      <c r="AN1139" s="16">
        <f t="shared" si="369"/>
        <v>0.168532390213571</v>
      </c>
      <c r="AO1139" s="16">
        <f t="shared" si="370"/>
        <v>0.106003624074493</v>
      </c>
      <c r="AP1139" s="16">
        <f t="shared" si="371"/>
        <v>0.00702637331649823</v>
      </c>
      <c r="AQ1139" s="12">
        <f t="shared" si="372"/>
        <v>1274747293.59</v>
      </c>
      <c r="AR1139" s="12">
        <f t="shared" si="373"/>
        <v>979962997.9</v>
      </c>
      <c r="AS1139" s="12">
        <f>AR1139-VLOOKUP(A1139,[1]选股结果!$A$2:$BJ$3005,48,FALSE)*0.08</f>
        <v>618565199.616</v>
      </c>
      <c r="AT1139" s="12">
        <f t="shared" si="354"/>
        <v>962223009.93</v>
      </c>
      <c r="AU1139" s="12">
        <f t="shared" si="355"/>
        <v>1292487281.56</v>
      </c>
      <c r="AV1139" s="12">
        <f t="shared" si="356"/>
        <v>1267933775.82</v>
      </c>
      <c r="AW1139" s="12">
        <f t="shared" si="357"/>
        <v>1288526222.89</v>
      </c>
      <c r="AX1139" s="12">
        <f t="shared" si="358"/>
        <v>0</v>
      </c>
      <c r="AY1139" s="21">
        <f t="shared" si="359"/>
        <v>2332796302.86</v>
      </c>
    </row>
    <row r="1140" spans="1:51">
      <c r="A1140" s="5" t="s">
        <v>2327</v>
      </c>
      <c r="B1140" s="5" t="s">
        <v>2328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60"/>
        <v>3605820003.57</v>
      </c>
      <c r="AF1140" s="9">
        <f t="shared" si="361"/>
        <v>3266467615.35</v>
      </c>
      <c r="AG1140" s="9">
        <f t="shared" si="362"/>
        <v>313022321.88</v>
      </c>
      <c r="AH1140" s="9">
        <f t="shared" si="363"/>
        <v>310864856.07</v>
      </c>
      <c r="AI1140" s="9">
        <f t="shared" si="364"/>
        <v>250471399.32</v>
      </c>
      <c r="AJ1140" s="12">
        <f t="shared" si="365"/>
        <v>968239529.32</v>
      </c>
      <c r="AK1140" s="16">
        <f t="shared" si="366"/>
        <v>0.268521315085439</v>
      </c>
      <c r="AL1140" s="9">
        <f t="shared" si="367"/>
        <v>643863821.16</v>
      </c>
      <c r="AM1140" s="16">
        <f t="shared" si="368"/>
        <v>0.00631143876773332</v>
      </c>
      <c r="AN1140" s="16">
        <f t="shared" si="369"/>
        <v>0.0890668486369346</v>
      </c>
      <c r="AO1140" s="16">
        <f t="shared" si="370"/>
        <v>0.0349943613089589</v>
      </c>
      <c r="AP1140" s="16">
        <f t="shared" si="371"/>
        <v>0.04187633113425</v>
      </c>
      <c r="AQ1140" s="12">
        <f t="shared" si="372"/>
        <v>324375708.16</v>
      </c>
      <c r="AR1140" s="12">
        <f t="shared" si="373"/>
        <v>256193927.44</v>
      </c>
      <c r="AS1140" s="12">
        <f>AR1140-VLOOKUP(A1140,[1]选股结果!$A$2:$BJ$3005,48,FALSE)*0.08</f>
        <v>4700866.00319999</v>
      </c>
      <c r="AT1140" s="12">
        <f t="shared" si="354"/>
        <v>263982251.41</v>
      </c>
      <c r="AU1140" s="12">
        <f t="shared" si="355"/>
        <v>316587384.19</v>
      </c>
      <c r="AV1140" s="12">
        <f t="shared" si="356"/>
        <v>286139957.76</v>
      </c>
      <c r="AW1140" s="12">
        <f t="shared" si="357"/>
        <v>313022321.88</v>
      </c>
      <c r="AX1140" s="12">
        <f t="shared" si="358"/>
        <v>33102259.98</v>
      </c>
      <c r="AY1140" s="21">
        <f t="shared" si="359"/>
        <v>3258679291.38</v>
      </c>
    </row>
    <row r="1141" spans="1:51">
      <c r="A1141" s="5" t="s">
        <v>2329</v>
      </c>
      <c r="B1141" s="5" t="s">
        <v>2330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60"/>
        <v>3602462465.23</v>
      </c>
      <c r="AF1141" s="9">
        <f t="shared" si="361"/>
        <v>3391646849.36</v>
      </c>
      <c r="AG1141" s="9">
        <f t="shared" si="362"/>
        <v>209436951.36</v>
      </c>
      <c r="AH1141" s="9">
        <f t="shared" si="363"/>
        <v>366504575.65</v>
      </c>
      <c r="AI1141" s="9">
        <f t="shared" si="364"/>
        <v>283516826.01</v>
      </c>
      <c r="AJ1141" s="12">
        <f t="shared" si="365"/>
        <v>689708002.22</v>
      </c>
      <c r="AK1141" s="16">
        <f t="shared" si="366"/>
        <v>0.191454597758305</v>
      </c>
      <c r="AL1141" s="9">
        <f t="shared" si="367"/>
        <v>274059752.02</v>
      </c>
      <c r="AM1141" s="16">
        <f t="shared" si="368"/>
        <v>0.0550893387219038</v>
      </c>
      <c r="AN1141" s="16">
        <f t="shared" si="369"/>
        <v>0.0373249941887778</v>
      </c>
      <c r="AO1141" s="16">
        <f t="shared" si="370"/>
        <v>0.0272614112424152</v>
      </c>
      <c r="AP1141" s="16">
        <f t="shared" si="371"/>
        <v>0</v>
      </c>
      <c r="AQ1141" s="12">
        <f t="shared" si="372"/>
        <v>415648250.2</v>
      </c>
      <c r="AR1141" s="12">
        <f t="shared" si="373"/>
        <v>284895490.52</v>
      </c>
      <c r="AS1141" s="12">
        <f>AR1141-VLOOKUP(A1141,[1]选股结果!$A$2:$BJ$3005,48,FALSE)*0.08</f>
        <v>-40511024.3032</v>
      </c>
      <c r="AT1141" s="12">
        <f t="shared" si="354"/>
        <v>332660500.56</v>
      </c>
      <c r="AU1141" s="12">
        <f t="shared" si="355"/>
        <v>367883240.16</v>
      </c>
      <c r="AV1141" s="12">
        <f t="shared" si="356"/>
        <v>156650696.69</v>
      </c>
      <c r="AW1141" s="12">
        <f t="shared" si="357"/>
        <v>209436951.36</v>
      </c>
      <c r="AX1141" s="12">
        <f t="shared" si="358"/>
        <v>303328.77</v>
      </c>
      <c r="AY1141" s="21">
        <f t="shared" si="359"/>
        <v>3343881839.32</v>
      </c>
    </row>
    <row r="1142" spans="1:51">
      <c r="A1142" s="5" t="s">
        <v>2331</v>
      </c>
      <c r="B1142" s="5" t="s">
        <v>2332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60"/>
        <v>3596763098.63</v>
      </c>
      <c r="AF1142" s="9">
        <f t="shared" si="361"/>
        <v>2618148666.28</v>
      </c>
      <c r="AG1142" s="9">
        <f t="shared" si="362"/>
        <v>952917882.61</v>
      </c>
      <c r="AH1142" s="9">
        <f t="shared" si="363"/>
        <v>936484385.23</v>
      </c>
      <c r="AI1142" s="9">
        <f t="shared" si="364"/>
        <v>777814520.29</v>
      </c>
      <c r="AJ1142" s="12">
        <f t="shared" si="365"/>
        <v>1296353284.68</v>
      </c>
      <c r="AK1142" s="16">
        <f t="shared" si="366"/>
        <v>0.360422204390881</v>
      </c>
      <c r="AL1142" s="9">
        <f t="shared" si="367"/>
        <v>327522151.14</v>
      </c>
      <c r="AM1142" s="16">
        <f t="shared" si="368"/>
        <v>0.00608438435612721</v>
      </c>
      <c r="AN1142" s="16">
        <f t="shared" si="369"/>
        <v>0.0244536810065421</v>
      </c>
      <c r="AO1142" s="16">
        <f t="shared" si="370"/>
        <v>0.0337574353162842</v>
      </c>
      <c r="AP1142" s="16">
        <f t="shared" si="371"/>
        <v>0.018916989363552</v>
      </c>
      <c r="AQ1142" s="12">
        <f t="shared" si="372"/>
        <v>968831133.54</v>
      </c>
      <c r="AR1142" s="12">
        <f t="shared" si="373"/>
        <v>791718029.8</v>
      </c>
      <c r="AS1142" s="12">
        <f>AR1142-VLOOKUP(A1142,[1]选股结果!$A$2:$BJ$3005,48,FALSE)*0.08</f>
        <v>431507891.8768</v>
      </c>
      <c r="AT1142" s="12">
        <f t="shared" si="354"/>
        <v>810161268.6</v>
      </c>
      <c r="AU1142" s="12">
        <f t="shared" si="355"/>
        <v>950387894.74</v>
      </c>
      <c r="AV1142" s="12">
        <f t="shared" si="356"/>
        <v>949817144.47</v>
      </c>
      <c r="AW1142" s="12">
        <f t="shared" si="357"/>
        <v>952917882.61</v>
      </c>
      <c r="AX1142" s="12">
        <f t="shared" si="358"/>
        <v>-3410166.16</v>
      </c>
      <c r="AY1142" s="21">
        <f t="shared" si="359"/>
        <v>2599705427.48</v>
      </c>
    </row>
    <row r="1143" spans="1:51">
      <c r="A1143" s="5" t="s">
        <v>2333</v>
      </c>
      <c r="B1143" s="5" t="s">
        <v>2334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60"/>
        <v>3595987672.4</v>
      </c>
      <c r="AF1143" s="9">
        <f t="shared" si="361"/>
        <v>2174404668.58</v>
      </c>
      <c r="AG1143" s="9">
        <f t="shared" si="362"/>
        <v>1331984648.48</v>
      </c>
      <c r="AH1143" s="9">
        <f t="shared" si="363"/>
        <v>1331832892.49</v>
      </c>
      <c r="AI1143" s="9">
        <f t="shared" si="364"/>
        <v>1179555830.6</v>
      </c>
      <c r="AJ1143" s="12">
        <f t="shared" si="365"/>
        <v>3096495252.8</v>
      </c>
      <c r="AK1143" s="16">
        <f t="shared" si="366"/>
        <v>0.861097293677141</v>
      </c>
      <c r="AL1143" s="9">
        <f t="shared" si="367"/>
        <v>1709083995.84</v>
      </c>
      <c r="AM1143" s="16">
        <f t="shared" si="368"/>
        <v>0.00425894378825235</v>
      </c>
      <c r="AN1143" s="16">
        <f t="shared" si="369"/>
        <v>0.300900607472839</v>
      </c>
      <c r="AO1143" s="16">
        <f t="shared" si="370"/>
        <v>0.0348013999660006</v>
      </c>
      <c r="AP1143" s="16">
        <f t="shared" si="371"/>
        <v>0.126081580946412</v>
      </c>
      <c r="AQ1143" s="12">
        <f t="shared" si="372"/>
        <v>1387411256.96</v>
      </c>
      <c r="AR1143" s="12">
        <f t="shared" si="373"/>
        <v>1236105146.6</v>
      </c>
      <c r="AS1143" s="12">
        <f>AR1143-VLOOKUP(A1143,[1]选股结果!$A$2:$BJ$3005,48,FALSE)*0.08</f>
        <v>945463505.5976</v>
      </c>
      <c r="AT1143" s="12">
        <f t="shared" si="354"/>
        <v>1235134195.07</v>
      </c>
      <c r="AU1143" s="12">
        <f t="shared" si="355"/>
        <v>1388382208.49</v>
      </c>
      <c r="AV1143" s="12">
        <f t="shared" si="356"/>
        <v>1319154479.55</v>
      </c>
      <c r="AW1143" s="12">
        <f t="shared" si="357"/>
        <v>1331984648.48</v>
      </c>
      <c r="AX1143" s="12">
        <f t="shared" si="358"/>
        <v>8699833.69</v>
      </c>
      <c r="AY1143" s="21">
        <f t="shared" si="359"/>
        <v>2175375620.11</v>
      </c>
    </row>
    <row r="1144" spans="1:51">
      <c r="A1144" s="5" t="s">
        <v>2335</v>
      </c>
      <c r="B1144" s="5" t="s">
        <v>2336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60"/>
        <v>3588826704</v>
      </c>
      <c r="AF1144" s="9">
        <f t="shared" si="361"/>
        <v>3435155224.04</v>
      </c>
      <c r="AG1144" s="9">
        <f t="shared" si="362"/>
        <v>230633879.37</v>
      </c>
      <c r="AH1144" s="9">
        <f t="shared" si="363"/>
        <v>242860259.81</v>
      </c>
      <c r="AI1144" s="9">
        <f t="shared" si="364"/>
        <v>223145172.71</v>
      </c>
      <c r="AJ1144" s="12">
        <f t="shared" si="365"/>
        <v>590782703.85</v>
      </c>
      <c r="AK1144" s="16">
        <f t="shared" si="366"/>
        <v>0.164617228018152</v>
      </c>
      <c r="AL1144" s="9">
        <f t="shared" si="367"/>
        <v>364175496.06</v>
      </c>
      <c r="AM1144" s="16">
        <f t="shared" si="368"/>
        <v>0.00595044895207623</v>
      </c>
      <c r="AN1144" s="16">
        <f t="shared" si="369"/>
        <v>0.032261040459534</v>
      </c>
      <c r="AO1144" s="16">
        <f t="shared" si="370"/>
        <v>0.0492034427026488</v>
      </c>
      <c r="AP1144" s="16">
        <f t="shared" si="371"/>
        <v>0.0143097737410282</v>
      </c>
      <c r="AQ1144" s="12">
        <f t="shared" si="372"/>
        <v>226607207.79</v>
      </c>
      <c r="AR1144" s="12">
        <f t="shared" si="373"/>
        <v>134853237.63</v>
      </c>
      <c r="AS1144" s="12">
        <f>AR1144-VLOOKUP(A1144,[1]选股结果!$A$2:$BJ$3005,48,FALSE)*0.08</f>
        <v>4716289.92999999</v>
      </c>
      <c r="AT1144" s="12">
        <f t="shared" si="354"/>
        <v>206892120.69</v>
      </c>
      <c r="AU1144" s="12">
        <f t="shared" si="355"/>
        <v>154568324.73</v>
      </c>
      <c r="AV1144" s="12">
        <f t="shared" si="356"/>
        <v>215060615.7</v>
      </c>
      <c r="AW1144" s="12">
        <f t="shared" si="357"/>
        <v>230633879.37</v>
      </c>
      <c r="AX1144" s="12">
        <f t="shared" si="358"/>
        <v>85327267.65</v>
      </c>
      <c r="AY1144" s="21">
        <f t="shared" si="359"/>
        <v>3363116340.98</v>
      </c>
    </row>
    <row r="1145" spans="1:51">
      <c r="A1145" s="5" t="s">
        <v>2337</v>
      </c>
      <c r="B1145" s="5" t="s">
        <v>2338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60"/>
        <v>3583752331.42</v>
      </c>
      <c r="AF1145" s="9">
        <f t="shared" si="361"/>
        <v>2586625413.29</v>
      </c>
      <c r="AG1145" s="9">
        <f t="shared" si="362"/>
        <v>1026420091.96</v>
      </c>
      <c r="AH1145" s="9">
        <f t="shared" si="363"/>
        <v>1024988857.19</v>
      </c>
      <c r="AI1145" s="9">
        <f t="shared" si="364"/>
        <v>782959244.91</v>
      </c>
      <c r="AJ1145" s="12">
        <f t="shared" si="365"/>
        <v>1378303171.7</v>
      </c>
      <c r="AK1145" s="16">
        <f t="shared" si="366"/>
        <v>0.384597774688819</v>
      </c>
      <c r="AL1145" s="9">
        <f t="shared" si="367"/>
        <v>213187967.19</v>
      </c>
      <c r="AM1145" s="16">
        <f t="shared" si="368"/>
        <v>0.0079598177250985</v>
      </c>
      <c r="AN1145" s="16">
        <f t="shared" si="369"/>
        <v>0.00380719772970298</v>
      </c>
      <c r="AO1145" s="16">
        <f t="shared" si="370"/>
        <v>0.0465389266629133</v>
      </c>
      <c r="AP1145" s="16">
        <f t="shared" si="371"/>
        <v>0.000782050811778471</v>
      </c>
      <c r="AQ1145" s="12">
        <f t="shared" si="372"/>
        <v>1165115204.51</v>
      </c>
      <c r="AR1145" s="12">
        <f t="shared" si="373"/>
        <v>753666071.08</v>
      </c>
      <c r="AS1145" s="12">
        <f>AR1145-VLOOKUP(A1145,[1]选股结果!$A$2:$BJ$3005,48,FALSE)*0.08</f>
        <v>322277762.104</v>
      </c>
      <c r="AT1145" s="12">
        <f t="shared" si="354"/>
        <v>923085592.23</v>
      </c>
      <c r="AU1145" s="12">
        <f t="shared" si="355"/>
        <v>995695683.36</v>
      </c>
      <c r="AV1145" s="12">
        <f t="shared" si="356"/>
        <v>967466081.36</v>
      </c>
      <c r="AW1145" s="12">
        <f t="shared" si="357"/>
        <v>1026420091.96</v>
      </c>
      <c r="AX1145" s="12">
        <f t="shared" si="358"/>
        <v>29168707.21</v>
      </c>
      <c r="AY1145" s="21">
        <f t="shared" si="359"/>
        <v>2417205892.14</v>
      </c>
    </row>
    <row r="1146" spans="1:51">
      <c r="A1146" s="5" t="s">
        <v>2339</v>
      </c>
      <c r="B1146" s="5" t="s">
        <v>2340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60"/>
        <v>3576916485.94</v>
      </c>
      <c r="AF1146" s="9">
        <f t="shared" si="361"/>
        <v>3514582288.73</v>
      </c>
      <c r="AG1146" s="9">
        <f t="shared" si="362"/>
        <v>74209577.53</v>
      </c>
      <c r="AH1146" s="9">
        <f t="shared" si="363"/>
        <v>76594858.51</v>
      </c>
      <c r="AI1146" s="9">
        <f t="shared" si="364"/>
        <v>77500368.67</v>
      </c>
      <c r="AJ1146" s="12">
        <f t="shared" si="365"/>
        <v>233017540.03</v>
      </c>
      <c r="AK1146" s="16">
        <f t="shared" si="366"/>
        <v>0.0651448086489959</v>
      </c>
      <c r="AL1146" s="9">
        <f t="shared" si="367"/>
        <v>147274888.4</v>
      </c>
      <c r="AM1146" s="16">
        <f t="shared" si="368"/>
        <v>0.00266842696985465</v>
      </c>
      <c r="AN1146" s="16">
        <f t="shared" si="369"/>
        <v>0.022527660625217</v>
      </c>
      <c r="AO1146" s="16">
        <f t="shared" si="370"/>
        <v>0.0151869730600446</v>
      </c>
      <c r="AP1146" s="16">
        <f t="shared" si="371"/>
        <v>0.00114101668183831</v>
      </c>
      <c r="AQ1146" s="12">
        <f t="shared" si="372"/>
        <v>85742651.6300002</v>
      </c>
      <c r="AR1146" s="12">
        <f t="shared" si="373"/>
        <v>64492975.7600002</v>
      </c>
      <c r="AS1146" s="12">
        <f>AR1146-VLOOKUP(A1146,[1]选股结果!$A$2:$BJ$3005,48,FALSE)*0.08</f>
        <v>-85184532.8447998</v>
      </c>
      <c r="AT1146" s="12">
        <f t="shared" si="354"/>
        <v>86648161.7900002</v>
      </c>
      <c r="AU1146" s="12">
        <f t="shared" si="355"/>
        <v>63587465.6000002</v>
      </c>
      <c r="AV1146" s="12">
        <f t="shared" si="356"/>
        <v>59634196.0000002</v>
      </c>
      <c r="AW1146" s="12">
        <f t="shared" si="357"/>
        <v>74209577.53</v>
      </c>
      <c r="AX1146" s="12">
        <f t="shared" si="358"/>
        <v>11993245.15</v>
      </c>
      <c r="AY1146" s="21">
        <f t="shared" si="359"/>
        <v>3492427102.7</v>
      </c>
    </row>
    <row r="1147" spans="1:51">
      <c r="A1147" s="5" t="s">
        <v>2341</v>
      </c>
      <c r="B1147" s="5" t="s">
        <v>2342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60"/>
        <v>3569506852.23</v>
      </c>
      <c r="AF1147" s="9">
        <f t="shared" si="361"/>
        <v>3881252313.91</v>
      </c>
      <c r="AG1147" s="9">
        <f t="shared" si="362"/>
        <v>-289776961.56</v>
      </c>
      <c r="AH1147" s="9">
        <f t="shared" si="363"/>
        <v>-290825176.18</v>
      </c>
      <c r="AI1147" s="9">
        <f t="shared" si="364"/>
        <v>-221606962.68</v>
      </c>
      <c r="AJ1147" s="12">
        <f t="shared" si="365"/>
        <v>1695952594.79</v>
      </c>
      <c r="AK1147" s="16">
        <f t="shared" si="366"/>
        <v>0.475122381045571</v>
      </c>
      <c r="AL1147" s="9">
        <f t="shared" si="367"/>
        <v>1772587588.17</v>
      </c>
      <c r="AM1147" s="16">
        <f t="shared" si="368"/>
        <v>0.00604261368948626</v>
      </c>
      <c r="AN1147" s="16">
        <f t="shared" si="369"/>
        <v>0.151921367748941</v>
      </c>
      <c r="AO1147" s="16">
        <f t="shared" si="370"/>
        <v>0.135643706028331</v>
      </c>
      <c r="AP1147" s="16">
        <f t="shared" si="371"/>
        <v>0.203268098347174</v>
      </c>
      <c r="AQ1147" s="12">
        <f t="shared" si="372"/>
        <v>-76634993.3800001</v>
      </c>
      <c r="AR1147" s="12">
        <f t="shared" si="373"/>
        <v>-241513314.18</v>
      </c>
      <c r="AS1147" s="12">
        <f>AR1147-VLOOKUP(A1147,[1]选股结果!$A$2:$BJ$3005,48,FALSE)*0.08</f>
        <v>-731413580.1</v>
      </c>
      <c r="AT1147" s="12">
        <f t="shared" si="354"/>
        <v>-7416779.88000011</v>
      </c>
      <c r="AU1147" s="12">
        <f t="shared" si="355"/>
        <v>-310731527.68</v>
      </c>
      <c r="AV1147" s="12">
        <f t="shared" si="356"/>
        <v>-220678662.58</v>
      </c>
      <c r="AW1147" s="12">
        <f t="shared" si="357"/>
        <v>-289776961.56</v>
      </c>
      <c r="AX1147" s="12">
        <f t="shared" si="358"/>
        <v>268927.16</v>
      </c>
      <c r="AY1147" s="21">
        <f t="shared" si="359"/>
        <v>3647155779.61</v>
      </c>
    </row>
    <row r="1148" spans="1:51">
      <c r="A1148" s="5" t="s">
        <v>2343</v>
      </c>
      <c r="B1148" s="5" t="s">
        <v>2344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60"/>
        <v>3568448093.93</v>
      </c>
      <c r="AF1148" s="9">
        <f t="shared" si="361"/>
        <v>2838212754.48</v>
      </c>
      <c r="AG1148" s="9">
        <f t="shared" si="362"/>
        <v>1050865711.17</v>
      </c>
      <c r="AH1148" s="9">
        <f t="shared" si="363"/>
        <v>1052883291.22</v>
      </c>
      <c r="AI1148" s="9">
        <f t="shared" si="364"/>
        <v>876660689.47</v>
      </c>
      <c r="AJ1148" s="12">
        <f t="shared" si="365"/>
        <v>1176595563.31</v>
      </c>
      <c r="AK1148" s="16">
        <f t="shared" si="366"/>
        <v>0.329721921782024</v>
      </c>
      <c r="AL1148" s="9">
        <f t="shared" si="367"/>
        <v>555390345.99</v>
      </c>
      <c r="AM1148" s="16">
        <f t="shared" si="368"/>
        <v>0.0177294974382892</v>
      </c>
      <c r="AN1148" s="16">
        <f t="shared" si="369"/>
        <v>0.0272083301856498</v>
      </c>
      <c r="AO1148" s="16">
        <f t="shared" si="370"/>
        <v>0.0966104220169057</v>
      </c>
      <c r="AP1148" s="16">
        <f t="shared" si="371"/>
        <v>0.0159125340387013</v>
      </c>
      <c r="AQ1148" s="12">
        <f t="shared" si="372"/>
        <v>621205217.32</v>
      </c>
      <c r="AR1148" s="12">
        <f t="shared" si="373"/>
        <v>560513025.1</v>
      </c>
      <c r="AS1148" s="12">
        <f>AR1148-VLOOKUP(A1148,[1]选股结果!$A$2:$BJ$3005,48,FALSE)*0.08</f>
        <v>-602730957.5416</v>
      </c>
      <c r="AT1148" s="12">
        <f t="shared" si="354"/>
        <v>444982615.57</v>
      </c>
      <c r="AU1148" s="12">
        <f t="shared" si="355"/>
        <v>736735626.85</v>
      </c>
      <c r="AV1148" s="12">
        <f t="shared" si="356"/>
        <v>604472329.54</v>
      </c>
      <c r="AW1148" s="12">
        <f t="shared" si="357"/>
        <v>1050865711.17</v>
      </c>
      <c r="AX1148" s="12">
        <f t="shared" si="358"/>
        <v>315761904.83</v>
      </c>
      <c r="AY1148" s="21">
        <f t="shared" si="359"/>
        <v>2953743164.01</v>
      </c>
    </row>
    <row r="1149" spans="1:51">
      <c r="A1149" s="5" t="s">
        <v>2345</v>
      </c>
      <c r="B1149" s="5" t="s">
        <v>2346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60"/>
        <v>3566681098.18</v>
      </c>
      <c r="AF1149" s="9">
        <f t="shared" si="361"/>
        <v>3437174000.38</v>
      </c>
      <c r="AG1149" s="9">
        <f t="shared" si="362"/>
        <v>209508258.63</v>
      </c>
      <c r="AH1149" s="9">
        <f t="shared" si="363"/>
        <v>209928657.5</v>
      </c>
      <c r="AI1149" s="9">
        <f t="shared" si="364"/>
        <v>202301019.29</v>
      </c>
      <c r="AJ1149" s="12">
        <f t="shared" si="365"/>
        <v>688285667.28</v>
      </c>
      <c r="AK1149" s="16">
        <f t="shared" si="366"/>
        <v>0.192976509066431</v>
      </c>
      <c r="AL1149" s="9">
        <f t="shared" si="367"/>
        <v>553907258.3</v>
      </c>
      <c r="AM1149" s="16">
        <f t="shared" si="368"/>
        <v>0.0121902157757211</v>
      </c>
      <c r="AN1149" s="16">
        <f t="shared" si="369"/>
        <v>0.020140045238879</v>
      </c>
      <c r="AO1149" s="16">
        <f t="shared" si="370"/>
        <v>0.0630657997640383</v>
      </c>
      <c r="AP1149" s="16">
        <f t="shared" si="371"/>
        <v>0.0539098014588733</v>
      </c>
      <c r="AQ1149" s="12">
        <f t="shared" si="372"/>
        <v>134378408.98</v>
      </c>
      <c r="AR1149" s="12">
        <f t="shared" si="373"/>
        <v>100498597.98</v>
      </c>
      <c r="AS1149" s="12">
        <f>AR1149-VLOOKUP(A1149,[1]选股结果!$A$2:$BJ$3005,48,FALSE)*0.08</f>
        <v>-537806220.6272</v>
      </c>
      <c r="AT1149" s="12">
        <f t="shared" si="354"/>
        <v>126750770.77</v>
      </c>
      <c r="AU1149" s="12">
        <f t="shared" si="355"/>
        <v>108126236.19</v>
      </c>
      <c r="AV1149" s="12">
        <f t="shared" si="356"/>
        <v>152906944.69</v>
      </c>
      <c r="AW1149" s="12">
        <f t="shared" si="357"/>
        <v>209508258.63</v>
      </c>
      <c r="AX1149" s="12">
        <f t="shared" si="358"/>
        <v>33176745.49</v>
      </c>
      <c r="AY1149" s="21">
        <f t="shared" si="359"/>
        <v>3410921827.59</v>
      </c>
    </row>
    <row r="1150" spans="1:51">
      <c r="A1150" s="5" t="s">
        <v>2347</v>
      </c>
      <c r="B1150" s="5" t="s">
        <v>2348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60"/>
        <v>3562662366.39</v>
      </c>
      <c r="AF1150" s="9">
        <f t="shared" si="361"/>
        <v>3309104003.81</v>
      </c>
      <c r="AG1150" s="9">
        <f t="shared" si="362"/>
        <v>226906795.48</v>
      </c>
      <c r="AH1150" s="9">
        <f t="shared" si="363"/>
        <v>230863009.33</v>
      </c>
      <c r="AI1150" s="9">
        <f t="shared" si="364"/>
        <v>217205850.69</v>
      </c>
      <c r="AJ1150" s="12">
        <f t="shared" si="365"/>
        <v>655781532.96</v>
      </c>
      <c r="AK1150" s="16">
        <f t="shared" si="366"/>
        <v>0.184070637494761</v>
      </c>
      <c r="AL1150" s="9">
        <f t="shared" si="367"/>
        <v>393599834.28</v>
      </c>
      <c r="AM1150" s="16">
        <f t="shared" si="368"/>
        <v>0.00388406601774658</v>
      </c>
      <c r="AN1150" s="16">
        <f t="shared" si="369"/>
        <v>0.0403011115604219</v>
      </c>
      <c r="AO1150" s="16">
        <f t="shared" si="370"/>
        <v>0.0323478454925202</v>
      </c>
      <c r="AP1150" s="16">
        <f t="shared" si="371"/>
        <v>0.0351314741640322</v>
      </c>
      <c r="AQ1150" s="12">
        <f t="shared" si="372"/>
        <v>262181698.68</v>
      </c>
      <c r="AR1150" s="12">
        <f t="shared" si="373"/>
        <v>244124271.62</v>
      </c>
      <c r="AS1150" s="12">
        <f>AR1150-VLOOKUP(A1150,[1]选股结果!$A$2:$BJ$3005,48,FALSE)*0.08</f>
        <v>-23434883.9776</v>
      </c>
      <c r="AT1150" s="12">
        <f t="shared" si="354"/>
        <v>248524540.04</v>
      </c>
      <c r="AU1150" s="12">
        <f t="shared" si="355"/>
        <v>257781430.26</v>
      </c>
      <c r="AV1150" s="12">
        <f t="shared" si="356"/>
        <v>209473511.71</v>
      </c>
      <c r="AW1150" s="12">
        <f t="shared" si="357"/>
        <v>226906795.48</v>
      </c>
      <c r="AX1150" s="12">
        <f t="shared" si="358"/>
        <v>1956753.55</v>
      </c>
      <c r="AY1150" s="21">
        <f t="shared" si="359"/>
        <v>3304703735.39</v>
      </c>
    </row>
    <row r="1151" spans="1:51">
      <c r="A1151" s="5" t="s">
        <v>2349</v>
      </c>
      <c r="B1151" s="5" t="s">
        <v>2350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60"/>
        <v>3561505870.06</v>
      </c>
      <c r="AF1151" s="9">
        <f t="shared" si="361"/>
        <v>3326034883.69</v>
      </c>
      <c r="AG1151" s="9">
        <f t="shared" si="362"/>
        <v>362810094.38</v>
      </c>
      <c r="AH1151" s="9">
        <f t="shared" si="363"/>
        <v>362132340.51</v>
      </c>
      <c r="AI1151" s="9">
        <f t="shared" si="364"/>
        <v>199060947.91</v>
      </c>
      <c r="AJ1151" s="12">
        <f t="shared" si="365"/>
        <v>1483039105.73</v>
      </c>
      <c r="AK1151" s="16">
        <f t="shared" si="366"/>
        <v>0.416407879093294</v>
      </c>
      <c r="AL1151" s="9">
        <f t="shared" si="367"/>
        <v>852574644.28</v>
      </c>
      <c r="AM1151" s="16">
        <f t="shared" si="368"/>
        <v>0.0892073219451545</v>
      </c>
      <c r="AN1151" s="16">
        <f t="shared" si="369"/>
        <v>0.0708458236391308</v>
      </c>
      <c r="AO1151" s="16">
        <f t="shared" si="370"/>
        <v>0.0791425546310419</v>
      </c>
      <c r="AP1151" s="16">
        <f t="shared" si="371"/>
        <v>0</v>
      </c>
      <c r="AQ1151" s="12">
        <f t="shared" si="372"/>
        <v>630464461.45</v>
      </c>
      <c r="AR1151" s="12">
        <f t="shared" si="373"/>
        <v>71721839.9000001</v>
      </c>
      <c r="AS1151" s="12">
        <f>AR1151-VLOOKUP(A1151,[1]选股结果!$A$2:$BJ$3005,48,FALSE)*0.08</f>
        <v>-350661398.2472</v>
      </c>
      <c r="AT1151" s="12">
        <f t="shared" si="354"/>
        <v>467393068.85</v>
      </c>
      <c r="AU1151" s="12">
        <f t="shared" si="355"/>
        <v>234793232.5</v>
      </c>
      <c r="AV1151" s="12">
        <f t="shared" si="356"/>
        <v>337041440.6</v>
      </c>
      <c r="AW1151" s="12">
        <f t="shared" si="357"/>
        <v>362810094.38</v>
      </c>
      <c r="AX1151" s="12">
        <f t="shared" si="358"/>
        <v>19121961.59</v>
      </c>
      <c r="AY1151" s="21">
        <f t="shared" si="359"/>
        <v>2930363654.74</v>
      </c>
    </row>
    <row r="1152" spans="1:51">
      <c r="A1152" s="5" t="s">
        <v>2351</v>
      </c>
      <c r="B1152" s="5" t="s">
        <v>2352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60"/>
        <v>3556357321.88</v>
      </c>
      <c r="AF1152" s="9">
        <f t="shared" si="361"/>
        <v>3198861837.46</v>
      </c>
      <c r="AG1152" s="9">
        <f t="shared" si="362"/>
        <v>362602363.78</v>
      </c>
      <c r="AH1152" s="9">
        <f t="shared" si="363"/>
        <v>370317835.33</v>
      </c>
      <c r="AI1152" s="9">
        <f t="shared" si="364"/>
        <v>340026192.79</v>
      </c>
      <c r="AJ1152" s="12">
        <f t="shared" si="365"/>
        <v>1323288858.29</v>
      </c>
      <c r="AK1152" s="16">
        <f t="shared" si="366"/>
        <v>0.372091086052756</v>
      </c>
      <c r="AL1152" s="9">
        <f t="shared" si="367"/>
        <v>989968999.85</v>
      </c>
      <c r="AM1152" s="16">
        <f t="shared" si="368"/>
        <v>0.0053063460198156</v>
      </c>
      <c r="AN1152" s="16">
        <f t="shared" si="369"/>
        <v>0.0407415821207206</v>
      </c>
      <c r="AO1152" s="16">
        <f t="shared" si="370"/>
        <v>0.0561718747694331</v>
      </c>
      <c r="AP1152" s="16">
        <f t="shared" si="371"/>
        <v>0.176937754037988</v>
      </c>
      <c r="AQ1152" s="12">
        <f t="shared" si="372"/>
        <v>333319858.44</v>
      </c>
      <c r="AR1152" s="12">
        <f t="shared" si="373"/>
        <v>330018863.64</v>
      </c>
      <c r="AS1152" s="12">
        <f>AR1152-VLOOKUP(A1152,[1]选股结果!$A$2:$BJ$3005,48,FALSE)*0.08</f>
        <v>-472807150.1032</v>
      </c>
      <c r="AT1152" s="12">
        <f t="shared" si="354"/>
        <v>303028215.9</v>
      </c>
      <c r="AU1152" s="12">
        <f t="shared" si="355"/>
        <v>360310506.18</v>
      </c>
      <c r="AV1152" s="12">
        <f t="shared" si="356"/>
        <v>306262912.05</v>
      </c>
      <c r="AW1152" s="12">
        <f t="shared" si="357"/>
        <v>362602363.78</v>
      </c>
      <c r="AX1152" s="12">
        <f t="shared" si="358"/>
        <v>23710560.43</v>
      </c>
      <c r="AY1152" s="21">
        <f t="shared" si="359"/>
        <v>3225852485.2</v>
      </c>
    </row>
    <row r="1153" spans="1:51">
      <c r="A1153" s="5" t="s">
        <v>2353</v>
      </c>
      <c r="B1153" s="5" t="s">
        <v>2354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60"/>
        <v>3556014009.92</v>
      </c>
      <c r="AF1153" s="9">
        <f t="shared" si="361"/>
        <v>3079769644.21</v>
      </c>
      <c r="AG1153" s="9">
        <f t="shared" si="362"/>
        <v>437632840.14</v>
      </c>
      <c r="AH1153" s="9">
        <f t="shared" si="363"/>
        <v>432667720.38</v>
      </c>
      <c r="AI1153" s="9">
        <f t="shared" si="364"/>
        <v>413626390.51</v>
      </c>
      <c r="AJ1153" s="12">
        <f t="shared" si="365"/>
        <v>3109985570.65</v>
      </c>
      <c r="AK1153" s="16">
        <f t="shared" si="366"/>
        <v>0.874570674348936</v>
      </c>
      <c r="AL1153" s="9">
        <f t="shared" si="367"/>
        <v>2690850853.81</v>
      </c>
      <c r="AM1153" s="16">
        <f t="shared" si="368"/>
        <v>0.00796830310312457</v>
      </c>
      <c r="AN1153" s="16">
        <f t="shared" si="369"/>
        <v>0.28439484603514</v>
      </c>
      <c r="AO1153" s="16">
        <f t="shared" si="370"/>
        <v>0.20585062879054</v>
      </c>
      <c r="AP1153" s="16">
        <f t="shared" si="371"/>
        <v>0.256379619775601</v>
      </c>
      <c r="AQ1153" s="12">
        <f t="shared" si="372"/>
        <v>419134716.840001</v>
      </c>
      <c r="AR1153" s="12">
        <f t="shared" si="373"/>
        <v>449696876.060001</v>
      </c>
      <c r="AS1153" s="12">
        <f>AR1153-VLOOKUP(A1153,[1]选股结果!$A$2:$BJ$3005,48,FALSE)*0.08</f>
        <v>-45884684.699999</v>
      </c>
      <c r="AT1153" s="12">
        <f t="shared" si="354"/>
        <v>400093386.970001</v>
      </c>
      <c r="AU1153" s="12">
        <f t="shared" si="355"/>
        <v>468738205.930001</v>
      </c>
      <c r="AV1153" s="12">
        <f t="shared" si="356"/>
        <v>400842293.860001</v>
      </c>
      <c r="AW1153" s="12">
        <f t="shared" si="357"/>
        <v>437632840.14</v>
      </c>
      <c r="AX1153" s="12">
        <f t="shared" si="358"/>
        <v>0</v>
      </c>
      <c r="AY1153" s="21">
        <f t="shared" si="359"/>
        <v>3129373133.3</v>
      </c>
    </row>
    <row r="1154" spans="1:51">
      <c r="A1154" s="5" t="s">
        <v>2355</v>
      </c>
      <c r="B1154" s="5" t="s">
        <v>2356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60"/>
        <v>3555533058.39</v>
      </c>
      <c r="AF1154" s="9">
        <f t="shared" si="361"/>
        <v>3514065792.78</v>
      </c>
      <c r="AG1154" s="9">
        <f t="shared" si="362"/>
        <v>-30692924.4500003</v>
      </c>
      <c r="AH1154" s="9">
        <f t="shared" si="363"/>
        <v>-509496.080000303</v>
      </c>
      <c r="AI1154" s="9">
        <f t="shared" si="364"/>
        <v>-3589058.4500003</v>
      </c>
      <c r="AJ1154" s="12">
        <f t="shared" si="365"/>
        <v>505248489.11</v>
      </c>
      <c r="AK1154" s="16">
        <f t="shared" si="366"/>
        <v>0.142102036688356</v>
      </c>
      <c r="AL1154" s="9">
        <f t="shared" si="367"/>
        <v>228296978.9</v>
      </c>
      <c r="AM1154" s="16">
        <f t="shared" si="368"/>
        <v>0.00321577510382575</v>
      </c>
      <c r="AN1154" s="16">
        <f t="shared" si="369"/>
        <v>0.00567597275249026</v>
      </c>
      <c r="AO1154" s="16">
        <f t="shared" si="370"/>
        <v>0.0403554299295342</v>
      </c>
      <c r="AP1154" s="16">
        <f t="shared" si="371"/>
        <v>0.0312498899364227</v>
      </c>
      <c r="AQ1154" s="12">
        <f t="shared" si="372"/>
        <v>276951510.21</v>
      </c>
      <c r="AR1154" s="12">
        <f t="shared" si="373"/>
        <v>96300709.7299997</v>
      </c>
      <c r="AS1154" s="12">
        <f>AR1154-VLOOKUP(A1154,[1]选股结果!$A$2:$BJ$3005,48,FALSE)*0.08</f>
        <v>-238901638.2988</v>
      </c>
      <c r="AT1154" s="12">
        <f t="shared" si="354"/>
        <v>273871947.84</v>
      </c>
      <c r="AU1154" s="12">
        <f t="shared" si="355"/>
        <v>99380272.0999997</v>
      </c>
      <c r="AV1154" s="12">
        <f t="shared" si="356"/>
        <v>-27295002.8200003</v>
      </c>
      <c r="AW1154" s="12">
        <f t="shared" si="357"/>
        <v>-30692924.4500003</v>
      </c>
      <c r="AX1154" s="12">
        <f t="shared" si="358"/>
        <v>580500.02</v>
      </c>
      <c r="AY1154" s="21">
        <f t="shared" si="359"/>
        <v>3336494554.67</v>
      </c>
    </row>
    <row r="1155" spans="1:51">
      <c r="A1155" s="5" t="s">
        <v>2357</v>
      </c>
      <c r="B1155" s="5" t="s">
        <v>2358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60"/>
        <v>3550566945.57</v>
      </c>
      <c r="AF1155" s="9">
        <f t="shared" si="361"/>
        <v>3427838574.23</v>
      </c>
      <c r="AG1155" s="9">
        <f t="shared" si="362"/>
        <v>90810287.8400002</v>
      </c>
      <c r="AH1155" s="9">
        <f t="shared" si="363"/>
        <v>92720093.4500002</v>
      </c>
      <c r="AI1155" s="9">
        <f t="shared" si="364"/>
        <v>64946136.4200002</v>
      </c>
      <c r="AJ1155" s="12">
        <f t="shared" si="365"/>
        <v>863189926.68</v>
      </c>
      <c r="AK1155" s="16">
        <f t="shared" si="366"/>
        <v>0.243113266110076</v>
      </c>
      <c r="AL1155" s="9">
        <f t="shared" si="367"/>
        <v>699321360.93</v>
      </c>
      <c r="AM1155" s="16">
        <f t="shared" si="368"/>
        <v>0.00729001806381789</v>
      </c>
      <c r="AN1155" s="16">
        <f t="shared" si="369"/>
        <v>0.103392279750711</v>
      </c>
      <c r="AO1155" s="16">
        <f t="shared" si="370"/>
        <v>0.0354267525435453</v>
      </c>
      <c r="AP1155" s="16">
        <f t="shared" si="371"/>
        <v>0.0482365558981187</v>
      </c>
      <c r="AQ1155" s="12">
        <f t="shared" si="372"/>
        <v>163868565.75</v>
      </c>
      <c r="AR1155" s="12">
        <f t="shared" si="373"/>
        <v>85670138.9700002</v>
      </c>
      <c r="AS1155" s="12">
        <f>AR1155-VLOOKUP(A1155,[1]选股结果!$A$2:$BJ$3005,48,FALSE)*0.08</f>
        <v>-178528059.542</v>
      </c>
      <c r="AT1155" s="12">
        <f t="shared" ref="AT1155:AT1218" si="374">AQ1155-AD1155</f>
        <v>136094608.72</v>
      </c>
      <c r="AU1155" s="12">
        <f t="shared" ref="AU1155:AU1218" si="375">AQ1155-S1155</f>
        <v>113444096</v>
      </c>
      <c r="AV1155" s="12">
        <f t="shared" ref="AV1155:AV1218" si="376">AJ1155-O1155-P1155-Q1155-R1155-X1155-Y1155+Z1155-H1155</f>
        <v>88799031.9600003</v>
      </c>
      <c r="AW1155" s="12">
        <f t="shared" ref="AW1155:AW1218" si="377">AG1155</f>
        <v>90810287.8400002</v>
      </c>
      <c r="AX1155" s="12">
        <f t="shared" ref="AX1155:AX1218" si="378">T1155-U1155+V1155+W1155+AA1155</f>
        <v>4920</v>
      </c>
      <c r="AY1155" s="21">
        <f t="shared" ref="AY1155:AY1218" si="379">AF1155-S1155</f>
        <v>3377414104.48</v>
      </c>
    </row>
    <row r="1156" spans="1:51">
      <c r="A1156" s="5" t="s">
        <v>2359</v>
      </c>
      <c r="B1156" s="5" t="s">
        <v>2360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60"/>
        <v>3549287676.64</v>
      </c>
      <c r="AF1156" s="9">
        <f t="shared" si="361"/>
        <v>3523498987.89</v>
      </c>
      <c r="AG1156" s="9">
        <f t="shared" si="362"/>
        <v>191092921.850001</v>
      </c>
      <c r="AH1156" s="9">
        <f t="shared" si="363"/>
        <v>193433019.310001</v>
      </c>
      <c r="AI1156" s="9">
        <f t="shared" si="364"/>
        <v>159741760.010001</v>
      </c>
      <c r="AJ1156" s="12">
        <f t="shared" si="365"/>
        <v>821990133.44</v>
      </c>
      <c r="AK1156" s="16">
        <f t="shared" si="366"/>
        <v>0.231592986629405</v>
      </c>
      <c r="AL1156" s="9">
        <f t="shared" si="367"/>
        <v>778803007.49</v>
      </c>
      <c r="AM1156" s="16">
        <f t="shared" si="368"/>
        <v>0.00696114930401738</v>
      </c>
      <c r="AN1156" s="16">
        <f t="shared" si="369"/>
        <v>0.0673750234459383</v>
      </c>
      <c r="AO1156" s="16">
        <f t="shared" si="370"/>
        <v>0.0705314552656903</v>
      </c>
      <c r="AP1156" s="16">
        <f t="shared" si="371"/>
        <v>0.0720833642406242</v>
      </c>
      <c r="AQ1156" s="12">
        <f t="shared" si="372"/>
        <v>43187125.95</v>
      </c>
      <c r="AR1156" s="12">
        <f t="shared" si="373"/>
        <v>-16684094.79</v>
      </c>
      <c r="AS1156" s="12">
        <f>AR1156-VLOOKUP(A1156,[1]选股结果!$A$2:$BJ$3005,48,FALSE)*0.08</f>
        <v>-217520715.27</v>
      </c>
      <c r="AT1156" s="12">
        <f t="shared" si="374"/>
        <v>9495866.65000005</v>
      </c>
      <c r="AU1156" s="12">
        <f t="shared" si="375"/>
        <v>17007164.51</v>
      </c>
      <c r="AV1156" s="12">
        <f t="shared" si="376"/>
        <v>11715241.0699999</v>
      </c>
      <c r="AW1156" s="12">
        <f t="shared" si="377"/>
        <v>191092921.850001</v>
      </c>
      <c r="AX1156" s="12">
        <f t="shared" si="378"/>
        <v>60000</v>
      </c>
      <c r="AY1156" s="21">
        <f t="shared" si="379"/>
        <v>3497319026.45</v>
      </c>
    </row>
    <row r="1157" spans="1:51">
      <c r="A1157" s="5" t="s">
        <v>2361</v>
      </c>
      <c r="B1157" s="5" t="s">
        <v>2362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60"/>
        <v>3538988842.02</v>
      </c>
      <c r="AF1157" s="9">
        <f t="shared" si="361"/>
        <v>3566166364.74</v>
      </c>
      <c r="AG1157" s="9">
        <f t="shared" si="362"/>
        <v>20651340.1300002</v>
      </c>
      <c r="AH1157" s="9">
        <f t="shared" si="363"/>
        <v>20697024.8400002</v>
      </c>
      <c r="AI1157" s="9">
        <f t="shared" si="364"/>
        <v>20844917.3800002</v>
      </c>
      <c r="AJ1157" s="12">
        <f t="shared" si="365"/>
        <v>203395057.65</v>
      </c>
      <c r="AK1157" s="16">
        <f t="shared" si="366"/>
        <v>0.0574726473378496</v>
      </c>
      <c r="AL1157" s="9">
        <f t="shared" si="367"/>
        <v>223699534.55</v>
      </c>
      <c r="AM1157" s="16">
        <f t="shared" si="368"/>
        <v>0.00249205946774504</v>
      </c>
      <c r="AN1157" s="16">
        <f t="shared" si="369"/>
        <v>0.0383240894770907</v>
      </c>
      <c r="AO1157" s="16">
        <f t="shared" si="370"/>
        <v>0.0220871317428014</v>
      </c>
      <c r="AP1157" s="16">
        <f t="shared" si="371"/>
        <v>0</v>
      </c>
      <c r="AQ1157" s="12">
        <f t="shared" si="372"/>
        <v>-20304476.8999999</v>
      </c>
      <c r="AR1157" s="12">
        <f t="shared" si="373"/>
        <v>-28115156.2499999</v>
      </c>
      <c r="AS1157" s="12">
        <f>AR1157-VLOOKUP(A1157,[1]选股结果!$A$2:$BJ$3005,48,FALSE)*0.08</f>
        <v>-180897366.206</v>
      </c>
      <c r="AT1157" s="12">
        <f t="shared" si="374"/>
        <v>-20156584.3599999</v>
      </c>
      <c r="AU1157" s="12">
        <f t="shared" si="375"/>
        <v>-28263048.7899999</v>
      </c>
      <c r="AV1157" s="12">
        <f t="shared" si="376"/>
        <v>-33194698.9699999</v>
      </c>
      <c r="AW1157" s="12">
        <f t="shared" si="377"/>
        <v>20651340.1300002</v>
      </c>
      <c r="AX1157" s="12">
        <f t="shared" si="378"/>
        <v>40551170.83</v>
      </c>
      <c r="AY1157" s="21">
        <f t="shared" si="379"/>
        <v>3558207792.85</v>
      </c>
    </row>
    <row r="1158" spans="1:51">
      <c r="A1158" s="5" t="s">
        <v>2363</v>
      </c>
      <c r="B1158" s="5" t="s">
        <v>2364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60"/>
        <v>3538456128.66</v>
      </c>
      <c r="AF1158" s="9">
        <f t="shared" si="361"/>
        <v>3381079216.47</v>
      </c>
      <c r="AG1158" s="9">
        <f t="shared" si="362"/>
        <v>161989091.38</v>
      </c>
      <c r="AH1158" s="9">
        <f t="shared" si="363"/>
        <v>173383499.2</v>
      </c>
      <c r="AI1158" s="9">
        <f t="shared" si="364"/>
        <v>158566166</v>
      </c>
      <c r="AJ1158" s="12">
        <f t="shared" si="365"/>
        <v>696636852.51</v>
      </c>
      <c r="AK1158" s="16">
        <f t="shared" si="366"/>
        <v>0.196875933226227</v>
      </c>
      <c r="AL1158" s="9">
        <f t="shared" si="367"/>
        <v>592396917.27</v>
      </c>
      <c r="AM1158" s="16">
        <f t="shared" si="368"/>
        <v>0.00298452453725893</v>
      </c>
      <c r="AN1158" s="16">
        <f t="shared" si="369"/>
        <v>0.0425315982755995</v>
      </c>
      <c r="AO1158" s="16">
        <f t="shared" si="370"/>
        <v>0.0525308748424108</v>
      </c>
      <c r="AP1158" s="16">
        <f t="shared" si="371"/>
        <v>0.0724029308050288</v>
      </c>
      <c r="AQ1158" s="12">
        <f t="shared" si="372"/>
        <v>104239935.24</v>
      </c>
      <c r="AR1158" s="12">
        <f t="shared" si="373"/>
        <v>153292255.71</v>
      </c>
      <c r="AS1158" s="12">
        <f>AR1158-VLOOKUP(A1158,[1]选股结果!$A$2:$BJ$3005,48,FALSE)*0.08</f>
        <v>-197402931.3604</v>
      </c>
      <c r="AT1158" s="12">
        <f t="shared" si="374"/>
        <v>89422602.0399998</v>
      </c>
      <c r="AU1158" s="12">
        <f t="shared" si="375"/>
        <v>168109588.91</v>
      </c>
      <c r="AV1158" s="12">
        <f t="shared" si="376"/>
        <v>81111777.6999997</v>
      </c>
      <c r="AW1158" s="12">
        <f t="shared" si="377"/>
        <v>161989091.38</v>
      </c>
      <c r="AX1158" s="12">
        <f t="shared" si="378"/>
        <v>3298998.64</v>
      </c>
      <c r="AY1158" s="21">
        <f t="shared" si="379"/>
        <v>3444948870.14</v>
      </c>
    </row>
    <row r="1159" spans="1:51">
      <c r="A1159" s="5" t="s">
        <v>2365</v>
      </c>
      <c r="B1159" s="5" t="s">
        <v>2366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60"/>
        <v>3520458661.53</v>
      </c>
      <c r="AF1159" s="9">
        <f t="shared" si="361"/>
        <v>3308110591.04</v>
      </c>
      <c r="AG1159" s="9">
        <f t="shared" si="362"/>
        <v>213973781.57</v>
      </c>
      <c r="AH1159" s="9">
        <f t="shared" si="363"/>
        <v>214212319.22</v>
      </c>
      <c r="AI1159" s="9">
        <f t="shared" si="364"/>
        <v>153771227.54</v>
      </c>
      <c r="AJ1159" s="12">
        <f t="shared" si="365"/>
        <v>345259805.27</v>
      </c>
      <c r="AK1159" s="16">
        <f t="shared" si="366"/>
        <v>0.0980723929648273</v>
      </c>
      <c r="AL1159" s="9">
        <f t="shared" si="367"/>
        <v>121295520.23</v>
      </c>
      <c r="AM1159" s="16">
        <f t="shared" si="368"/>
        <v>0.0040582701669307</v>
      </c>
      <c r="AN1159" s="16">
        <f t="shared" si="369"/>
        <v>0.00301344937974344</v>
      </c>
      <c r="AO1159" s="16">
        <f t="shared" si="370"/>
        <v>0.0196703690279676</v>
      </c>
      <c r="AP1159" s="16">
        <f t="shared" si="371"/>
        <v>0.00778013411414307</v>
      </c>
      <c r="AQ1159" s="12">
        <f t="shared" si="372"/>
        <v>223964285.04</v>
      </c>
      <c r="AR1159" s="12">
        <f t="shared" si="373"/>
        <v>152145516.46</v>
      </c>
      <c r="AS1159" s="12">
        <f>AR1159-VLOOKUP(A1159,[1]选股结果!$A$2:$BJ$3005,48,FALSE)*0.08</f>
        <v>-44543142.96</v>
      </c>
      <c r="AT1159" s="12">
        <f t="shared" si="374"/>
        <v>163523193.36</v>
      </c>
      <c r="AU1159" s="12">
        <f t="shared" si="375"/>
        <v>212586608.14</v>
      </c>
      <c r="AV1159" s="12">
        <f t="shared" si="376"/>
        <v>209563984.19</v>
      </c>
      <c r="AW1159" s="12">
        <f t="shared" si="377"/>
        <v>213973781.57</v>
      </c>
      <c r="AX1159" s="12">
        <f t="shared" si="378"/>
        <v>421449.48</v>
      </c>
      <c r="AY1159" s="21">
        <f t="shared" si="379"/>
        <v>3296732914.14</v>
      </c>
    </row>
    <row r="1160" spans="1:51">
      <c r="A1160" s="5" t="s">
        <v>2367</v>
      </c>
      <c r="B1160" s="5" t="s">
        <v>2368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60"/>
        <v>3517431320.39</v>
      </c>
      <c r="AF1160" s="9">
        <f t="shared" si="361"/>
        <v>2971071404.58</v>
      </c>
      <c r="AG1160" s="9">
        <f t="shared" si="362"/>
        <v>546315207.12</v>
      </c>
      <c r="AH1160" s="9">
        <f t="shared" si="363"/>
        <v>536854455.43</v>
      </c>
      <c r="AI1160" s="9">
        <f t="shared" si="364"/>
        <v>454299003.77</v>
      </c>
      <c r="AJ1160" s="12">
        <f t="shared" si="365"/>
        <v>1088188108.4</v>
      </c>
      <c r="AK1160" s="16">
        <f t="shared" si="366"/>
        <v>0.309370108263932</v>
      </c>
      <c r="AL1160" s="9">
        <f t="shared" si="367"/>
        <v>478307444.65</v>
      </c>
      <c r="AM1160" s="16">
        <f t="shared" si="368"/>
        <v>0.039034510028408</v>
      </c>
      <c r="AN1160" s="16">
        <f t="shared" si="369"/>
        <v>0.0374527749657365</v>
      </c>
      <c r="AO1160" s="16">
        <f t="shared" si="370"/>
        <v>0.051937457479552</v>
      </c>
      <c r="AP1160" s="16">
        <f t="shared" si="371"/>
        <v>0.0048676093178421</v>
      </c>
      <c r="AQ1160" s="12">
        <f t="shared" si="372"/>
        <v>609880663.75</v>
      </c>
      <c r="AR1160" s="12">
        <f t="shared" si="373"/>
        <v>454343712.46</v>
      </c>
      <c r="AS1160" s="12">
        <f>AR1160-VLOOKUP(A1160,[1]选股结果!$A$2:$BJ$3005,48,FALSE)*0.08</f>
        <v>-230222281.0864</v>
      </c>
      <c r="AT1160" s="12">
        <f t="shared" si="374"/>
        <v>527325212.09</v>
      </c>
      <c r="AU1160" s="12">
        <f t="shared" si="375"/>
        <v>536899164.12</v>
      </c>
      <c r="AV1160" s="12">
        <f t="shared" si="376"/>
        <v>531781963.24</v>
      </c>
      <c r="AW1160" s="12">
        <f t="shared" si="377"/>
        <v>546315207.12</v>
      </c>
      <c r="AX1160" s="12">
        <f t="shared" si="378"/>
        <v>1937415.79</v>
      </c>
      <c r="AY1160" s="21">
        <f t="shared" si="379"/>
        <v>2898089904.95</v>
      </c>
    </row>
    <row r="1161" spans="1:51">
      <c r="A1161" s="5" t="s">
        <v>2369</v>
      </c>
      <c r="B1161" s="5" t="s">
        <v>2370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60"/>
        <v>3505942068.9</v>
      </c>
      <c r="AF1161" s="9">
        <f t="shared" si="361"/>
        <v>3365138302.95</v>
      </c>
      <c r="AG1161" s="9">
        <f t="shared" si="362"/>
        <v>145868731.37</v>
      </c>
      <c r="AH1161" s="9">
        <f t="shared" si="363"/>
        <v>144753519.78</v>
      </c>
      <c r="AI1161" s="9">
        <f t="shared" si="364"/>
        <v>108163429.12</v>
      </c>
      <c r="AJ1161" s="12">
        <f t="shared" si="365"/>
        <v>396666968.78</v>
      </c>
      <c r="AK1161" s="16">
        <f t="shared" si="366"/>
        <v>0.113141335762132</v>
      </c>
      <c r="AL1161" s="9">
        <f t="shared" si="367"/>
        <v>198271429.14</v>
      </c>
      <c r="AM1161" s="16">
        <f t="shared" si="368"/>
        <v>0.00537200530695283</v>
      </c>
      <c r="AN1161" s="16">
        <f t="shared" si="369"/>
        <v>0.00560280511313842</v>
      </c>
      <c r="AO1161" s="16">
        <f t="shared" si="370"/>
        <v>0.0352293274226155</v>
      </c>
      <c r="AP1161" s="16">
        <f t="shared" si="371"/>
        <v>0.00996565327474513</v>
      </c>
      <c r="AQ1161" s="12">
        <f t="shared" si="372"/>
        <v>198395539.64</v>
      </c>
      <c r="AR1161" s="12">
        <f t="shared" si="373"/>
        <v>102870279.83</v>
      </c>
      <c r="AS1161" s="12">
        <f>AR1161-VLOOKUP(A1161,[1]选股结果!$A$2:$BJ$3005,48,FALSE)*0.08</f>
        <v>-113170952.3036</v>
      </c>
      <c r="AT1161" s="12">
        <f t="shared" si="374"/>
        <v>161805448.98</v>
      </c>
      <c r="AU1161" s="12">
        <f t="shared" si="375"/>
        <v>139460370.49</v>
      </c>
      <c r="AV1161" s="12">
        <f t="shared" si="376"/>
        <v>145238960.47</v>
      </c>
      <c r="AW1161" s="12">
        <f t="shared" si="377"/>
        <v>145868731.37</v>
      </c>
      <c r="AX1161" s="12">
        <f t="shared" si="378"/>
        <v>409714.35</v>
      </c>
      <c r="AY1161" s="21">
        <f t="shared" si="379"/>
        <v>3306203133.8</v>
      </c>
    </row>
    <row r="1162" spans="1:51">
      <c r="A1162" s="5" t="s">
        <v>2371</v>
      </c>
      <c r="B1162" s="5" t="s">
        <v>2372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60"/>
        <v>3500531676.55</v>
      </c>
      <c r="AF1162" s="9">
        <f t="shared" si="361"/>
        <v>3187922572.58</v>
      </c>
      <c r="AG1162" s="9">
        <f t="shared" si="362"/>
        <v>325852054.6</v>
      </c>
      <c r="AH1162" s="9">
        <f t="shared" si="363"/>
        <v>323320586.99</v>
      </c>
      <c r="AI1162" s="9">
        <f t="shared" si="364"/>
        <v>280646623.49</v>
      </c>
      <c r="AJ1162" s="12">
        <f t="shared" si="365"/>
        <v>820450502.15</v>
      </c>
      <c r="AK1162" s="16">
        <f t="shared" si="366"/>
        <v>0.234378825264226</v>
      </c>
      <c r="AL1162" s="9">
        <f t="shared" si="367"/>
        <v>495384214.73</v>
      </c>
      <c r="AM1162" s="16">
        <f t="shared" si="368"/>
        <v>0.00391529261449442</v>
      </c>
      <c r="AN1162" s="16">
        <f t="shared" si="369"/>
        <v>0.024025306165173</v>
      </c>
      <c r="AO1162" s="16">
        <f t="shared" si="370"/>
        <v>0.0590315887367313</v>
      </c>
      <c r="AP1162" s="16">
        <f t="shared" si="371"/>
        <v>0.052756515847904</v>
      </c>
      <c r="AQ1162" s="12">
        <f t="shared" si="372"/>
        <v>325066287.42</v>
      </c>
      <c r="AR1162" s="12">
        <f t="shared" si="373"/>
        <v>263675677.99</v>
      </c>
      <c r="AS1162" s="12">
        <f>AR1162-VLOOKUP(A1162,[1]选股结果!$A$2:$BJ$3005,48,FALSE)*0.08</f>
        <v>61646009.978</v>
      </c>
      <c r="AT1162" s="12">
        <f t="shared" si="374"/>
        <v>282392323.92</v>
      </c>
      <c r="AU1162" s="12">
        <f t="shared" si="375"/>
        <v>306349641.49</v>
      </c>
      <c r="AV1162" s="12">
        <f t="shared" si="376"/>
        <v>315237202.32</v>
      </c>
      <c r="AW1162" s="12">
        <f t="shared" si="377"/>
        <v>325852054.6</v>
      </c>
      <c r="AX1162" s="12">
        <f t="shared" si="378"/>
        <v>21488879.89</v>
      </c>
      <c r="AY1162" s="21">
        <f t="shared" si="379"/>
        <v>3169205926.65</v>
      </c>
    </row>
    <row r="1163" spans="1:51">
      <c r="A1163" s="5" t="s">
        <v>2373</v>
      </c>
      <c r="B1163" s="5" t="s">
        <v>2374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80">C1163</f>
        <v>3496047374.32</v>
      </c>
      <c r="AF1163" s="9">
        <f t="shared" ref="AF1163:AF1226" si="381">(G1163+O1163+P1163+Q1163+R1163)+S1163</f>
        <v>2849999687.05</v>
      </c>
      <c r="AG1163" s="9">
        <f t="shared" ref="AG1163:AG1226" si="382">AE1163-AF1163+T1163+V1163+W1163-X1163-Y1163+Z1163+AA1163</f>
        <v>508338902.49</v>
      </c>
      <c r="AH1163" s="9">
        <f t="shared" ref="AH1163:AH1226" si="383">AG1163+AB1163-AC1163</f>
        <v>509098150.52</v>
      </c>
      <c r="AI1163" s="9">
        <f t="shared" ref="AI1163:AI1226" si="384">AH1163-AD1163</f>
        <v>428446715.54</v>
      </c>
      <c r="AJ1163" s="12">
        <f t="shared" si="365"/>
        <v>1245301071.33</v>
      </c>
      <c r="AK1163" s="16">
        <f t="shared" si="366"/>
        <v>0.356202573362501</v>
      </c>
      <c r="AL1163" s="9">
        <f t="shared" si="367"/>
        <v>386808603.99</v>
      </c>
      <c r="AM1163" s="16">
        <f t="shared" si="368"/>
        <v>0.00329447031942473</v>
      </c>
      <c r="AN1163" s="16">
        <f t="shared" si="369"/>
        <v>0.00581889039874834</v>
      </c>
      <c r="AO1163" s="16">
        <f t="shared" si="370"/>
        <v>0.0668915111184631</v>
      </c>
      <c r="AP1163" s="16">
        <f t="shared" si="371"/>
        <v>0.0264378286830217</v>
      </c>
      <c r="AQ1163" s="12">
        <f t="shared" si="372"/>
        <v>858492467.34</v>
      </c>
      <c r="AR1163" s="12">
        <f t="shared" si="373"/>
        <v>536732182.47</v>
      </c>
      <c r="AS1163" s="12">
        <f>AR1163-VLOOKUP(A1163,[1]选股结果!$A$2:$BJ$3005,48,FALSE)*0.08</f>
        <v>44298946.8108</v>
      </c>
      <c r="AT1163" s="12">
        <f t="shared" si="374"/>
        <v>777841032.36</v>
      </c>
      <c r="AU1163" s="12">
        <f t="shared" si="375"/>
        <v>617383617.45</v>
      </c>
      <c r="AV1163" s="12">
        <f t="shared" si="376"/>
        <v>497817520.670001</v>
      </c>
      <c r="AW1163" s="12">
        <f t="shared" si="377"/>
        <v>508338902.49</v>
      </c>
      <c r="AX1163" s="12">
        <f t="shared" si="378"/>
        <v>-48064.83</v>
      </c>
      <c r="AY1163" s="21">
        <f t="shared" si="379"/>
        <v>2608890837.16</v>
      </c>
    </row>
    <row r="1164" spans="1:51">
      <c r="A1164" s="5" t="s">
        <v>2375</v>
      </c>
      <c r="B1164" s="5" t="s">
        <v>2376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80"/>
        <v>3486595801.86</v>
      </c>
      <c r="AF1164" s="9">
        <f t="shared" si="381"/>
        <v>2861832342.92</v>
      </c>
      <c r="AG1164" s="9">
        <f t="shared" si="382"/>
        <v>667792529.68</v>
      </c>
      <c r="AH1164" s="9">
        <f t="shared" si="383"/>
        <v>654149670.19</v>
      </c>
      <c r="AI1164" s="9">
        <f t="shared" si="384"/>
        <v>556072427.15</v>
      </c>
      <c r="AJ1164" s="12">
        <f t="shared" si="365"/>
        <v>811184601.96</v>
      </c>
      <c r="AK1164" s="16">
        <f t="shared" si="366"/>
        <v>0.232658056183988</v>
      </c>
      <c r="AL1164" s="9">
        <f t="shared" si="367"/>
        <v>280837723.8</v>
      </c>
      <c r="AM1164" s="16">
        <f t="shared" si="368"/>
        <v>0.00421670308389545</v>
      </c>
      <c r="AN1164" s="16">
        <f t="shared" si="369"/>
        <v>0.00630660507543482</v>
      </c>
      <c r="AO1164" s="16">
        <f t="shared" si="370"/>
        <v>0.0250287100252477</v>
      </c>
      <c r="AP1164" s="16">
        <f t="shared" si="371"/>
        <v>0.0417272443632231</v>
      </c>
      <c r="AQ1164" s="12">
        <f t="shared" si="372"/>
        <v>530346878.16</v>
      </c>
      <c r="AR1164" s="12">
        <f t="shared" si="373"/>
        <v>515290044.47</v>
      </c>
      <c r="AS1164" s="12">
        <f>AR1164-VLOOKUP(A1164,[1]选股结果!$A$2:$BJ$3005,48,FALSE)*0.08</f>
        <v>-170436640.6204</v>
      </c>
      <c r="AT1164" s="12">
        <f t="shared" si="374"/>
        <v>432269635.12</v>
      </c>
      <c r="AU1164" s="12">
        <f t="shared" si="375"/>
        <v>613367287.51</v>
      </c>
      <c r="AV1164" s="12">
        <f t="shared" si="376"/>
        <v>538593195.97</v>
      </c>
      <c r="AW1164" s="12">
        <f t="shared" si="377"/>
        <v>667792529.68</v>
      </c>
      <c r="AX1164" s="12">
        <f t="shared" si="378"/>
        <v>43575781.87</v>
      </c>
      <c r="AY1164" s="21">
        <f t="shared" si="379"/>
        <v>2944852752.27</v>
      </c>
    </row>
    <row r="1165" spans="1:51">
      <c r="A1165" s="5" t="s">
        <v>2377</v>
      </c>
      <c r="B1165" s="5" t="s">
        <v>2378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80"/>
        <v>3485256009.13</v>
      </c>
      <c r="AF1165" s="9">
        <f t="shared" si="381"/>
        <v>2137562237.35</v>
      </c>
      <c r="AG1165" s="9">
        <f t="shared" si="382"/>
        <v>1707101986.4</v>
      </c>
      <c r="AH1165" s="9">
        <f t="shared" si="383"/>
        <v>1701931868.17</v>
      </c>
      <c r="AI1165" s="9">
        <f t="shared" si="384"/>
        <v>1410045483.41</v>
      </c>
      <c r="AJ1165" s="12">
        <f t="shared" si="365"/>
        <v>2887127727.88</v>
      </c>
      <c r="AK1165" s="16">
        <f t="shared" si="366"/>
        <v>0.828383258020892</v>
      </c>
      <c r="AL1165" s="9">
        <f t="shared" si="367"/>
        <v>1560621966.06</v>
      </c>
      <c r="AM1165" s="16">
        <f t="shared" si="368"/>
        <v>0.00677053014418024</v>
      </c>
      <c r="AN1165" s="16">
        <f t="shared" si="369"/>
        <v>0.239592177427576</v>
      </c>
      <c r="AO1165" s="16">
        <f t="shared" si="370"/>
        <v>0.0595785814287523</v>
      </c>
      <c r="AP1165" s="16">
        <f t="shared" si="371"/>
        <v>0.136986668580245</v>
      </c>
      <c r="AQ1165" s="12">
        <f t="shared" si="372"/>
        <v>1326505761.82</v>
      </c>
      <c r="AR1165" s="12">
        <f t="shared" si="373"/>
        <v>1038902746.73</v>
      </c>
      <c r="AS1165" s="12">
        <f>AR1165-VLOOKUP(A1165,[1]选股结果!$A$2:$BJ$3005,48,FALSE)*0.08</f>
        <v>699550053.8404</v>
      </c>
      <c r="AT1165" s="12">
        <f t="shared" si="374"/>
        <v>1034619377.06</v>
      </c>
      <c r="AU1165" s="12">
        <f t="shared" si="375"/>
        <v>1330789131.49</v>
      </c>
      <c r="AV1165" s="12">
        <f t="shared" si="376"/>
        <v>1337375577.68</v>
      </c>
      <c r="AW1165" s="12">
        <f t="shared" si="377"/>
        <v>1707101986.4</v>
      </c>
      <c r="AX1165" s="12">
        <f t="shared" si="378"/>
        <v>271846681.17</v>
      </c>
      <c r="AY1165" s="21">
        <f t="shared" si="379"/>
        <v>2141845607.02</v>
      </c>
    </row>
    <row r="1166" spans="1:51">
      <c r="A1166" s="5" t="s">
        <v>2379</v>
      </c>
      <c r="B1166" s="5" t="s">
        <v>2380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80"/>
        <v>3483083008.99</v>
      </c>
      <c r="AF1166" s="9">
        <f t="shared" si="381"/>
        <v>3330598041.27</v>
      </c>
      <c r="AG1166" s="9">
        <f t="shared" si="382"/>
        <v>170904115.92</v>
      </c>
      <c r="AH1166" s="9">
        <f t="shared" si="383"/>
        <v>176065795.15</v>
      </c>
      <c r="AI1166" s="9">
        <f t="shared" si="384"/>
        <v>164228109.61</v>
      </c>
      <c r="AJ1166" s="12">
        <f t="shared" si="365"/>
        <v>465984286.23</v>
      </c>
      <c r="AK1166" s="16">
        <f t="shared" si="366"/>
        <v>0.13378500742798</v>
      </c>
      <c r="AL1166" s="9">
        <f t="shared" si="367"/>
        <v>294828137.73</v>
      </c>
      <c r="AM1166" s="16">
        <f t="shared" si="368"/>
        <v>0.00453719418377645</v>
      </c>
      <c r="AN1166" s="16">
        <f t="shared" si="369"/>
        <v>0.0234442161410556</v>
      </c>
      <c r="AO1166" s="16">
        <f t="shared" si="370"/>
        <v>0.038414547136733</v>
      </c>
      <c r="AP1166" s="16">
        <f t="shared" si="371"/>
        <v>0.0185976577339119</v>
      </c>
      <c r="AQ1166" s="12">
        <f t="shared" si="372"/>
        <v>171156148.5</v>
      </c>
      <c r="AR1166" s="12">
        <f t="shared" si="373"/>
        <v>141858961.41</v>
      </c>
      <c r="AS1166" s="12">
        <f>AR1166-VLOOKUP(A1166,[1]选股结果!$A$2:$BJ$3005,48,FALSE)*0.08</f>
        <v>-159280253.006</v>
      </c>
      <c r="AT1166" s="12">
        <f t="shared" si="374"/>
        <v>159318462.96</v>
      </c>
      <c r="AU1166" s="12">
        <f t="shared" si="375"/>
        <v>153696646.95</v>
      </c>
      <c r="AV1166" s="12">
        <f t="shared" si="376"/>
        <v>143764171.09</v>
      </c>
      <c r="AW1166" s="12">
        <f t="shared" si="377"/>
        <v>170904115.92</v>
      </c>
      <c r="AX1166" s="12">
        <f t="shared" si="378"/>
        <v>28410182.73</v>
      </c>
      <c r="AY1166" s="21">
        <f t="shared" si="379"/>
        <v>3313138539.72</v>
      </c>
    </row>
    <row r="1167" spans="1:51">
      <c r="A1167" s="5" t="s">
        <v>2381</v>
      </c>
      <c r="B1167" s="5" t="s">
        <v>2382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80"/>
        <v>3476387845.68</v>
      </c>
      <c r="AF1167" s="9">
        <f t="shared" si="381"/>
        <v>2730005674.81</v>
      </c>
      <c r="AG1167" s="9">
        <f t="shared" si="382"/>
        <v>694950773.67</v>
      </c>
      <c r="AH1167" s="9">
        <f t="shared" si="383"/>
        <v>691356520.86</v>
      </c>
      <c r="AI1167" s="9">
        <f t="shared" si="384"/>
        <v>597093935.38</v>
      </c>
      <c r="AJ1167" s="12">
        <f t="shared" si="365"/>
        <v>1283984068.79</v>
      </c>
      <c r="AK1167" s="16">
        <f t="shared" si="366"/>
        <v>0.369344309607332</v>
      </c>
      <c r="AL1167" s="9">
        <f t="shared" si="367"/>
        <v>521932861.57</v>
      </c>
      <c r="AM1167" s="16">
        <f t="shared" si="368"/>
        <v>0.0082221115217393</v>
      </c>
      <c r="AN1167" s="16">
        <f t="shared" si="369"/>
        <v>0.0213829824374672</v>
      </c>
      <c r="AO1167" s="16">
        <f t="shared" si="370"/>
        <v>0.0410007658573319</v>
      </c>
      <c r="AP1167" s="16">
        <f t="shared" si="371"/>
        <v>0.071127851415449</v>
      </c>
      <c r="AQ1167" s="12">
        <f t="shared" si="372"/>
        <v>762051207.22</v>
      </c>
      <c r="AR1167" s="12">
        <f t="shared" si="373"/>
        <v>622908074.87</v>
      </c>
      <c r="AS1167" s="12">
        <f>AR1167-VLOOKUP(A1167,[1]选股结果!$A$2:$BJ$3005,48,FALSE)*0.08</f>
        <v>179412535.3964</v>
      </c>
      <c r="AT1167" s="12">
        <f t="shared" si="374"/>
        <v>667788621.74</v>
      </c>
      <c r="AU1167" s="12">
        <f t="shared" si="375"/>
        <v>717170660.35</v>
      </c>
      <c r="AV1167" s="12">
        <f t="shared" si="376"/>
        <v>700794918.1</v>
      </c>
      <c r="AW1167" s="12">
        <f t="shared" si="377"/>
        <v>694950773.67</v>
      </c>
      <c r="AX1167" s="12">
        <f t="shared" si="378"/>
        <v>0</v>
      </c>
      <c r="AY1167" s="21">
        <f t="shared" si="379"/>
        <v>2685125127.94</v>
      </c>
    </row>
    <row r="1168" spans="1:51">
      <c r="A1168" s="5" t="s">
        <v>2383</v>
      </c>
      <c r="B1168" s="5" t="s">
        <v>2384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80"/>
        <v>3473743423.37</v>
      </c>
      <c r="AF1168" s="9">
        <f t="shared" si="381"/>
        <v>17593957.53</v>
      </c>
      <c r="AG1168" s="9">
        <f t="shared" si="382"/>
        <v>4177464612.27</v>
      </c>
      <c r="AH1168" s="9">
        <f t="shared" si="383"/>
        <v>4173513690.51</v>
      </c>
      <c r="AI1168" s="9">
        <f t="shared" si="384"/>
        <v>4025285722.08</v>
      </c>
      <c r="AJ1168" s="12">
        <f t="shared" si="365"/>
        <v>3473743423.37</v>
      </c>
      <c r="AK1168" s="16">
        <f t="shared" si="366"/>
        <v>1</v>
      </c>
      <c r="AL1168" s="9">
        <f t="shared" si="367"/>
        <v>22847157.81</v>
      </c>
      <c r="AM1168" s="16">
        <f t="shared" si="368"/>
        <v>0.00506484083183423</v>
      </c>
      <c r="AN1168" s="16">
        <f t="shared" si="369"/>
        <v>0</v>
      </c>
      <c r="AO1168" s="16">
        <f t="shared" si="370"/>
        <v>0</v>
      </c>
      <c r="AP1168" s="16">
        <f t="shared" si="371"/>
        <v>0</v>
      </c>
      <c r="AQ1168" s="12">
        <f t="shared" si="372"/>
        <v>3450896265.56</v>
      </c>
      <c r="AR1168" s="12">
        <f t="shared" si="373"/>
        <v>3302668297.13</v>
      </c>
      <c r="AS1168" s="12">
        <f>AR1168-VLOOKUP(A1168,[1]选股结果!$A$2:$BJ$3005,48,FALSE)*0.08</f>
        <v>2200272497.5804</v>
      </c>
      <c r="AT1168" s="12">
        <f t="shared" si="374"/>
        <v>3302668297.13</v>
      </c>
      <c r="AU1168" s="12">
        <f t="shared" si="375"/>
        <v>3450896265.56</v>
      </c>
      <c r="AV1168" s="12">
        <f t="shared" si="376"/>
        <v>3307485991.68</v>
      </c>
      <c r="AW1168" s="12">
        <f t="shared" si="377"/>
        <v>4177464612.27</v>
      </c>
      <c r="AX1168" s="12">
        <f t="shared" si="378"/>
        <v>803836006.57</v>
      </c>
      <c r="AY1168" s="21">
        <f t="shared" si="379"/>
        <v>17593957.53</v>
      </c>
    </row>
    <row r="1169" spans="1:51">
      <c r="A1169" s="5" t="s">
        <v>2385</v>
      </c>
      <c r="B1169" s="5" t="s">
        <v>2386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80"/>
        <v>3469707559.8</v>
      </c>
      <c r="AF1169" s="9">
        <f t="shared" si="381"/>
        <v>2779269398.41</v>
      </c>
      <c r="AG1169" s="9">
        <f t="shared" si="382"/>
        <v>689315193.75</v>
      </c>
      <c r="AH1169" s="9">
        <f t="shared" si="383"/>
        <v>691644778.65</v>
      </c>
      <c r="AI1169" s="9">
        <f t="shared" si="384"/>
        <v>601330379.57</v>
      </c>
      <c r="AJ1169" s="12">
        <f t="shared" si="365"/>
        <v>1040011014.71</v>
      </c>
      <c r="AK1169" s="16">
        <f t="shared" si="366"/>
        <v>0.299740250953584</v>
      </c>
      <c r="AL1169" s="9">
        <f t="shared" si="367"/>
        <v>326802326.7</v>
      </c>
      <c r="AM1169" s="16">
        <f t="shared" si="368"/>
        <v>0.0133656039740344</v>
      </c>
      <c r="AN1169" s="16">
        <f t="shared" si="369"/>
        <v>0.0130601319503169</v>
      </c>
      <c r="AO1169" s="16">
        <f t="shared" si="370"/>
        <v>0.0370395124877348</v>
      </c>
      <c r="AP1169" s="16">
        <f t="shared" si="371"/>
        <v>0.0307839426087416</v>
      </c>
      <c r="AQ1169" s="12">
        <f t="shared" si="372"/>
        <v>713208688.01</v>
      </c>
      <c r="AR1169" s="12">
        <f t="shared" si="373"/>
        <v>600338566.2</v>
      </c>
      <c r="AS1169" s="12">
        <f>AR1169-VLOOKUP(A1169,[1]选股结果!$A$2:$BJ$3005,48,FALSE)*0.08</f>
        <v>332863978.7408</v>
      </c>
      <c r="AT1169" s="12">
        <f t="shared" si="374"/>
        <v>622894288.93</v>
      </c>
      <c r="AU1169" s="12">
        <f t="shared" si="375"/>
        <v>690652965.28</v>
      </c>
      <c r="AV1169" s="12">
        <f t="shared" si="376"/>
        <v>690748186.75</v>
      </c>
      <c r="AW1169" s="12">
        <f t="shared" si="377"/>
        <v>689315193.75</v>
      </c>
      <c r="AX1169" s="12">
        <f t="shared" si="378"/>
        <v>8793652.24</v>
      </c>
      <c r="AY1169" s="21">
        <f t="shared" si="379"/>
        <v>2756713675.68</v>
      </c>
    </row>
    <row r="1170" spans="1:51">
      <c r="A1170" s="5" t="s">
        <v>2387</v>
      </c>
      <c r="B1170" s="5" t="s">
        <v>2388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80"/>
        <v>3461560542.61</v>
      </c>
      <c r="AF1170" s="9">
        <f t="shared" si="381"/>
        <v>3498285867.64</v>
      </c>
      <c r="AG1170" s="9">
        <f t="shared" si="382"/>
        <v>-20601337.7399997</v>
      </c>
      <c r="AH1170" s="9">
        <f t="shared" si="383"/>
        <v>-21125384.5899997</v>
      </c>
      <c r="AI1170" s="9">
        <f t="shared" si="384"/>
        <v>-22364501.2899997</v>
      </c>
      <c r="AJ1170" s="12">
        <f t="shared" si="365"/>
        <v>177739186.92</v>
      </c>
      <c r="AK1170" s="16">
        <f t="shared" si="366"/>
        <v>0.0513465486829202</v>
      </c>
      <c r="AL1170" s="9">
        <f t="shared" si="367"/>
        <v>192237501.34</v>
      </c>
      <c r="AM1170" s="16">
        <f t="shared" si="368"/>
        <v>0.00752917830821727</v>
      </c>
      <c r="AN1170" s="16">
        <f t="shared" si="369"/>
        <v>0.00219007293579904</v>
      </c>
      <c r="AO1170" s="16">
        <f t="shared" si="370"/>
        <v>0.0410787209727046</v>
      </c>
      <c r="AP1170" s="16">
        <f t="shared" si="371"/>
        <v>0.00460388423193195</v>
      </c>
      <c r="AQ1170" s="12">
        <f t="shared" si="372"/>
        <v>-14498314.4199999</v>
      </c>
      <c r="AR1170" s="12">
        <f t="shared" si="373"/>
        <v>-38425062.7999999</v>
      </c>
      <c r="AS1170" s="12">
        <f>AR1170-VLOOKUP(A1170,[1]选股结果!$A$2:$BJ$3005,48,FALSE)*0.08</f>
        <v>-176672516.5384</v>
      </c>
      <c r="AT1170" s="12">
        <f t="shared" si="374"/>
        <v>-15737431.1199999</v>
      </c>
      <c r="AU1170" s="12">
        <f t="shared" si="375"/>
        <v>-37185946.0999999</v>
      </c>
      <c r="AV1170" s="12">
        <f t="shared" si="376"/>
        <v>-40341482.5399999</v>
      </c>
      <c r="AW1170" s="12">
        <f t="shared" si="377"/>
        <v>-20601337.7399997</v>
      </c>
      <c r="AX1170" s="12">
        <f t="shared" si="378"/>
        <v>18778043.68</v>
      </c>
      <c r="AY1170" s="21">
        <f t="shared" si="379"/>
        <v>3475598235.96</v>
      </c>
    </row>
    <row r="1171" spans="1:51">
      <c r="A1171" s="5" t="s">
        <v>2389</v>
      </c>
      <c r="B1171" s="5" t="s">
        <v>2390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80"/>
        <v>3455549381.76</v>
      </c>
      <c r="AF1171" s="9">
        <f t="shared" si="381"/>
        <v>3319303975.81</v>
      </c>
      <c r="AG1171" s="9">
        <f t="shared" si="382"/>
        <v>158190627.96</v>
      </c>
      <c r="AH1171" s="9">
        <f t="shared" si="383"/>
        <v>157232638.01</v>
      </c>
      <c r="AI1171" s="9">
        <f t="shared" si="384"/>
        <v>145997942.13</v>
      </c>
      <c r="AJ1171" s="12">
        <f t="shared" si="365"/>
        <v>507836276.58</v>
      </c>
      <c r="AK1171" s="16">
        <f t="shared" si="366"/>
        <v>0.146962529101913</v>
      </c>
      <c r="AL1171" s="9">
        <f t="shared" si="367"/>
        <v>350849884.13</v>
      </c>
      <c r="AM1171" s="16">
        <f t="shared" si="368"/>
        <v>0.00510776856298616</v>
      </c>
      <c r="AN1171" s="16">
        <f t="shared" si="369"/>
        <v>0.0360068798862391</v>
      </c>
      <c r="AO1171" s="16">
        <f t="shared" si="370"/>
        <v>0.032113081710174</v>
      </c>
      <c r="AP1171" s="16">
        <f t="shared" si="371"/>
        <v>0.0270351677082439</v>
      </c>
      <c r="AQ1171" s="12">
        <f t="shared" si="372"/>
        <v>156986392.45</v>
      </c>
      <c r="AR1171" s="12">
        <f t="shared" si="373"/>
        <v>120624220.68</v>
      </c>
      <c r="AS1171" s="12">
        <f>AR1171-VLOOKUP(A1171,[1]选股结果!$A$2:$BJ$3005,48,FALSE)*0.08</f>
        <v>5752584.52240001</v>
      </c>
      <c r="AT1171" s="12">
        <f t="shared" si="374"/>
        <v>145751696.57</v>
      </c>
      <c r="AU1171" s="12">
        <f t="shared" si="375"/>
        <v>131858916.56</v>
      </c>
      <c r="AV1171" s="12">
        <f t="shared" si="376"/>
        <v>148887346.19</v>
      </c>
      <c r="AW1171" s="12">
        <f t="shared" si="377"/>
        <v>158190627.96</v>
      </c>
      <c r="AX1171" s="12">
        <f t="shared" si="378"/>
        <v>16532371.63</v>
      </c>
      <c r="AY1171" s="21">
        <f t="shared" si="379"/>
        <v>3294176499.92</v>
      </c>
    </row>
    <row r="1172" spans="1:51">
      <c r="A1172" s="5" t="s">
        <v>2391</v>
      </c>
      <c r="B1172" s="5" t="s">
        <v>2392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80"/>
        <v>3449345301.37</v>
      </c>
      <c r="AF1172" s="9">
        <f t="shared" si="381"/>
        <v>3096098527.29</v>
      </c>
      <c r="AG1172" s="9">
        <f t="shared" si="382"/>
        <v>355908778.59</v>
      </c>
      <c r="AH1172" s="9">
        <f t="shared" si="383"/>
        <v>358608468.11</v>
      </c>
      <c r="AI1172" s="9">
        <f t="shared" si="384"/>
        <v>285527311.85</v>
      </c>
      <c r="AJ1172" s="12">
        <f t="shared" si="365"/>
        <v>1179262111.88</v>
      </c>
      <c r="AK1172" s="16">
        <f t="shared" si="366"/>
        <v>0.341879982677184</v>
      </c>
      <c r="AL1172" s="9">
        <f t="shared" si="367"/>
        <v>800070168.62</v>
      </c>
      <c r="AM1172" s="16">
        <f t="shared" si="368"/>
        <v>0.0168116860689384</v>
      </c>
      <c r="AN1172" s="16">
        <f t="shared" si="369"/>
        <v>0.183040033069242</v>
      </c>
      <c r="AO1172" s="16">
        <f t="shared" si="370"/>
        <v>0.0202679562415027</v>
      </c>
      <c r="AP1172" s="16">
        <f t="shared" si="371"/>
        <v>0.0127555758516043</v>
      </c>
      <c r="AQ1172" s="12">
        <f t="shared" si="372"/>
        <v>379191943.26</v>
      </c>
      <c r="AR1172" s="12">
        <f t="shared" si="373"/>
        <v>283362602.84</v>
      </c>
      <c r="AS1172" s="12">
        <f>AR1172-VLOOKUP(A1172,[1]选股结果!$A$2:$BJ$3005,48,FALSE)*0.08</f>
        <v>-160469.59920001</v>
      </c>
      <c r="AT1172" s="12">
        <f t="shared" si="374"/>
        <v>306110787</v>
      </c>
      <c r="AU1172" s="12">
        <f t="shared" si="375"/>
        <v>356443759.1</v>
      </c>
      <c r="AV1172" s="12">
        <f t="shared" si="376"/>
        <v>337634219.13</v>
      </c>
      <c r="AW1172" s="12">
        <f t="shared" si="377"/>
        <v>355908778.59</v>
      </c>
      <c r="AX1172" s="12">
        <f t="shared" si="378"/>
        <v>3550648.08</v>
      </c>
      <c r="AY1172" s="21">
        <f t="shared" si="379"/>
        <v>3073350343.13</v>
      </c>
    </row>
    <row r="1173" spans="1:51">
      <c r="A1173" s="5" t="s">
        <v>2393</v>
      </c>
      <c r="B1173" s="5" t="s">
        <v>2394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80"/>
        <v>3448485280.85</v>
      </c>
      <c r="AF1173" s="9">
        <f t="shared" si="381"/>
        <v>3298159704.33</v>
      </c>
      <c r="AG1173" s="9">
        <f t="shared" si="382"/>
        <v>105924266.699999</v>
      </c>
      <c r="AH1173" s="9">
        <f t="shared" si="383"/>
        <v>108170792.599999</v>
      </c>
      <c r="AI1173" s="9">
        <f t="shared" si="384"/>
        <v>93219008.199999</v>
      </c>
      <c r="AJ1173" s="12">
        <f t="shared" si="365"/>
        <v>568706638.84</v>
      </c>
      <c r="AK1173" s="16">
        <f t="shared" si="366"/>
        <v>0.164914909742582</v>
      </c>
      <c r="AL1173" s="9">
        <f t="shared" si="367"/>
        <v>305735369.21</v>
      </c>
      <c r="AM1173" s="16">
        <f t="shared" si="368"/>
        <v>0.00221349300586794</v>
      </c>
      <c r="AN1173" s="16">
        <f t="shared" si="369"/>
        <v>0.00353956293442301</v>
      </c>
      <c r="AO1173" s="16">
        <f t="shared" si="370"/>
        <v>0.0459791334243183</v>
      </c>
      <c r="AP1173" s="16">
        <f t="shared" si="371"/>
        <v>0.0329539356427206</v>
      </c>
      <c r="AQ1173" s="12">
        <f t="shared" si="372"/>
        <v>262971269.63</v>
      </c>
      <c r="AR1173" s="12">
        <f t="shared" si="373"/>
        <v>121677278.49</v>
      </c>
      <c r="AS1173" s="12">
        <f>AR1173-VLOOKUP(A1173,[1]选股结果!$A$2:$BJ$3005,48,FALSE)*0.08</f>
        <v>-208443998.2548</v>
      </c>
      <c r="AT1173" s="12">
        <f t="shared" si="374"/>
        <v>248019485.23</v>
      </c>
      <c r="AU1173" s="12">
        <f t="shared" si="375"/>
        <v>136629062.89</v>
      </c>
      <c r="AV1173" s="12">
        <f t="shared" si="376"/>
        <v>108075514.41</v>
      </c>
      <c r="AW1173" s="12">
        <f t="shared" si="377"/>
        <v>105924266.699999</v>
      </c>
      <c r="AX1173" s="12">
        <f t="shared" si="378"/>
        <v>-921.690000000002</v>
      </c>
      <c r="AY1173" s="21">
        <f t="shared" si="379"/>
        <v>3171817497.59</v>
      </c>
    </row>
    <row r="1174" spans="1:51">
      <c r="A1174" s="5" t="s">
        <v>2395</v>
      </c>
      <c r="B1174" s="5" t="s">
        <v>2396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80"/>
        <v>3446564593.32</v>
      </c>
      <c r="AF1174" s="9">
        <f t="shared" si="381"/>
        <v>3207172516.74</v>
      </c>
      <c r="AG1174" s="9">
        <f t="shared" si="382"/>
        <v>228299734.71</v>
      </c>
      <c r="AH1174" s="9">
        <f t="shared" si="383"/>
        <v>230217256.25</v>
      </c>
      <c r="AI1174" s="9">
        <f t="shared" si="384"/>
        <v>173869290.2</v>
      </c>
      <c r="AJ1174" s="12">
        <f t="shared" si="365"/>
        <v>870722052.26</v>
      </c>
      <c r="AK1174" s="16">
        <f t="shared" si="366"/>
        <v>0.25263476969142</v>
      </c>
      <c r="AL1174" s="9">
        <f t="shared" si="367"/>
        <v>592232903.46</v>
      </c>
      <c r="AM1174" s="16">
        <f t="shared" si="368"/>
        <v>0.0205604218842565</v>
      </c>
      <c r="AN1174" s="16">
        <f t="shared" si="369"/>
        <v>0.0802584167916441</v>
      </c>
      <c r="AO1174" s="16">
        <f t="shared" si="370"/>
        <v>0.0519989714562011</v>
      </c>
      <c r="AP1174" s="16">
        <f t="shared" si="371"/>
        <v>0.0195153061458248</v>
      </c>
      <c r="AQ1174" s="12">
        <f t="shared" si="372"/>
        <v>278489148.8</v>
      </c>
      <c r="AR1174" s="12">
        <f t="shared" si="373"/>
        <v>184768423.89</v>
      </c>
      <c r="AS1174" s="12">
        <f>AR1174-VLOOKUP(A1174,[1]选股结果!$A$2:$BJ$3005,48,FALSE)*0.08</f>
        <v>-153451348.346</v>
      </c>
      <c r="AT1174" s="12">
        <f t="shared" si="374"/>
        <v>222141182.75</v>
      </c>
      <c r="AU1174" s="12">
        <f t="shared" si="375"/>
        <v>241116389.94</v>
      </c>
      <c r="AV1174" s="12">
        <f t="shared" si="376"/>
        <v>222443355.39</v>
      </c>
      <c r="AW1174" s="12">
        <f t="shared" si="377"/>
        <v>228299734.71</v>
      </c>
      <c r="AX1174" s="12">
        <f t="shared" si="378"/>
        <v>3286345.37</v>
      </c>
      <c r="AY1174" s="21">
        <f t="shared" si="379"/>
        <v>3169799757.88</v>
      </c>
    </row>
    <row r="1175" spans="1:51">
      <c r="A1175" s="5" t="s">
        <v>2397</v>
      </c>
      <c r="B1175" s="5" t="s">
        <v>2398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80"/>
        <v>3446266627.44</v>
      </c>
      <c r="AF1175" s="9">
        <f t="shared" si="381"/>
        <v>3157621500.06</v>
      </c>
      <c r="AG1175" s="9">
        <f t="shared" si="382"/>
        <v>215047576.030001</v>
      </c>
      <c r="AH1175" s="9">
        <f t="shared" si="383"/>
        <v>219322985.410001</v>
      </c>
      <c r="AI1175" s="9">
        <f t="shared" si="384"/>
        <v>201427836.990001</v>
      </c>
      <c r="AJ1175" s="12">
        <f t="shared" si="365"/>
        <v>913686166.74</v>
      </c>
      <c r="AK1175" s="16">
        <f t="shared" si="366"/>
        <v>0.265123469979082</v>
      </c>
      <c r="AL1175" s="9">
        <f t="shared" si="367"/>
        <v>795116790.39</v>
      </c>
      <c r="AM1175" s="16">
        <f t="shared" si="368"/>
        <v>0.0549955209561915</v>
      </c>
      <c r="AN1175" s="16">
        <f t="shared" si="369"/>
        <v>0.0364285877797149</v>
      </c>
      <c r="AO1175" s="16">
        <f t="shared" si="370"/>
        <v>0.0473019195212684</v>
      </c>
      <c r="AP1175" s="16">
        <f t="shared" si="371"/>
        <v>0.0414247513042969</v>
      </c>
      <c r="AQ1175" s="12">
        <f t="shared" si="372"/>
        <v>118569376.35</v>
      </c>
      <c r="AR1175" s="12">
        <f t="shared" si="373"/>
        <v>96480808.0800003</v>
      </c>
      <c r="AS1175" s="12">
        <f>AR1175-VLOOKUP(A1175,[1]选股结果!$A$2:$BJ$3005,48,FALSE)*0.08</f>
        <v>-145244446.7344</v>
      </c>
      <c r="AT1175" s="12">
        <f t="shared" si="374"/>
        <v>100674227.93</v>
      </c>
      <c r="AU1175" s="12">
        <f t="shared" si="375"/>
        <v>114375956.5</v>
      </c>
      <c r="AV1175" s="12">
        <f t="shared" si="376"/>
        <v>-1800801.56999973</v>
      </c>
      <c r="AW1175" s="12">
        <f t="shared" si="377"/>
        <v>215047576.030001</v>
      </c>
      <c r="AX1175" s="12">
        <f t="shared" si="378"/>
        <v>206182940.84</v>
      </c>
      <c r="AY1175" s="21">
        <f t="shared" si="379"/>
        <v>3153428080.21</v>
      </c>
    </row>
    <row r="1176" spans="1:51">
      <c r="A1176" s="5" t="s">
        <v>2399</v>
      </c>
      <c r="B1176" s="5" t="s">
        <v>2400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80"/>
        <v>3445908121.43</v>
      </c>
      <c r="AF1176" s="9">
        <f t="shared" si="381"/>
        <v>2640818340.55</v>
      </c>
      <c r="AG1176" s="9">
        <f t="shared" si="382"/>
        <v>789754408.64</v>
      </c>
      <c r="AH1176" s="9">
        <f t="shared" si="383"/>
        <v>789515315.54</v>
      </c>
      <c r="AI1176" s="9">
        <f t="shared" si="384"/>
        <v>661387419.34</v>
      </c>
      <c r="AJ1176" s="12">
        <f t="shared" si="365"/>
        <v>1262749848.59</v>
      </c>
      <c r="AK1176" s="16">
        <f t="shared" si="366"/>
        <v>0.366449076438514</v>
      </c>
      <c r="AL1176" s="9">
        <f t="shared" si="367"/>
        <v>454127982.58</v>
      </c>
      <c r="AM1176" s="16">
        <f t="shared" si="368"/>
        <v>0.00593635840804456</v>
      </c>
      <c r="AN1176" s="16">
        <f t="shared" si="369"/>
        <v>0.0150310557869737</v>
      </c>
      <c r="AO1176" s="16">
        <f t="shared" si="370"/>
        <v>0.0872138278414934</v>
      </c>
      <c r="AP1176" s="16">
        <f t="shared" si="371"/>
        <v>0.0191080529049844</v>
      </c>
      <c r="AQ1176" s="12">
        <f t="shared" si="372"/>
        <v>808621866.01</v>
      </c>
      <c r="AR1176" s="12">
        <f t="shared" si="373"/>
        <v>661461117.31</v>
      </c>
      <c r="AS1176" s="12">
        <f>AR1176-VLOOKUP(A1176,[1]选股结果!$A$2:$BJ$3005,48,FALSE)*0.08</f>
        <v>178983832.282</v>
      </c>
      <c r="AT1176" s="12">
        <f t="shared" si="374"/>
        <v>680493969.81</v>
      </c>
      <c r="AU1176" s="12">
        <f t="shared" si="375"/>
        <v>789589013.51</v>
      </c>
      <c r="AV1176" s="12">
        <f t="shared" si="376"/>
        <v>771880344.649999</v>
      </c>
      <c r="AW1176" s="12">
        <f t="shared" si="377"/>
        <v>789754408.64</v>
      </c>
      <c r="AX1176" s="12">
        <f t="shared" si="378"/>
        <v>4883149.44</v>
      </c>
      <c r="AY1176" s="21">
        <f t="shared" si="379"/>
        <v>2621785488.05</v>
      </c>
    </row>
    <row r="1177" spans="1:51">
      <c r="A1177" s="5" t="s">
        <v>2401</v>
      </c>
      <c r="B1177" s="5" t="s">
        <v>2402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80"/>
        <v>3442688775.43</v>
      </c>
      <c r="AF1177" s="9">
        <f t="shared" si="381"/>
        <v>3515901529.02</v>
      </c>
      <c r="AG1177" s="9">
        <f t="shared" si="382"/>
        <v>-31169424.0699997</v>
      </c>
      <c r="AH1177" s="9">
        <f t="shared" si="383"/>
        <v>-26492022.1699997</v>
      </c>
      <c r="AI1177" s="9">
        <f t="shared" si="384"/>
        <v>-39650498.9199997</v>
      </c>
      <c r="AJ1177" s="12">
        <f t="shared" si="365"/>
        <v>317283417.16</v>
      </c>
      <c r="AK1177" s="16">
        <f t="shared" si="366"/>
        <v>0.0921615161452898</v>
      </c>
      <c r="AL1177" s="9">
        <f t="shared" si="367"/>
        <v>317709871.01</v>
      </c>
      <c r="AM1177" s="16">
        <f t="shared" si="368"/>
        <v>0.00560024733504756</v>
      </c>
      <c r="AN1177" s="16">
        <f t="shared" si="369"/>
        <v>0.0231323521133719</v>
      </c>
      <c r="AO1177" s="16">
        <f t="shared" si="370"/>
        <v>0.0390689889861451</v>
      </c>
      <c r="AP1177" s="16">
        <f t="shared" si="371"/>
        <v>0.0274138839687047</v>
      </c>
      <c r="AQ1177" s="12">
        <f t="shared" si="372"/>
        <v>-426453.850000083</v>
      </c>
      <c r="AR1177" s="12">
        <f t="shared" si="373"/>
        <v>-76283863.2600001</v>
      </c>
      <c r="AS1177" s="12">
        <f>AR1177-VLOOKUP(A1177,[1]选股结果!$A$2:$BJ$3005,48,FALSE)*0.08</f>
        <v>-521028156.1856</v>
      </c>
      <c r="AT1177" s="12">
        <f t="shared" si="374"/>
        <v>-13584930.6000001</v>
      </c>
      <c r="AU1177" s="12">
        <f t="shared" si="375"/>
        <v>-63125386.5100001</v>
      </c>
      <c r="AV1177" s="12">
        <f t="shared" si="376"/>
        <v>-50632893.5700001</v>
      </c>
      <c r="AW1177" s="12">
        <f t="shared" si="377"/>
        <v>-31169424.0699997</v>
      </c>
      <c r="AX1177" s="12">
        <f t="shared" si="378"/>
        <v>2004060.89</v>
      </c>
      <c r="AY1177" s="21">
        <f t="shared" si="379"/>
        <v>3453202596.36</v>
      </c>
    </row>
    <row r="1178" spans="1:51">
      <c r="A1178" s="5" t="s">
        <v>2403</v>
      </c>
      <c r="B1178" s="5" t="s">
        <v>2404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80"/>
        <v>3437518999.12</v>
      </c>
      <c r="AF1178" s="9">
        <f t="shared" si="381"/>
        <v>3112216858.24</v>
      </c>
      <c r="AG1178" s="9">
        <f t="shared" si="382"/>
        <v>282510405.95</v>
      </c>
      <c r="AH1178" s="9">
        <f t="shared" si="383"/>
        <v>285276198.2</v>
      </c>
      <c r="AI1178" s="9">
        <f t="shared" si="384"/>
        <v>262659400.47</v>
      </c>
      <c r="AJ1178" s="12">
        <f t="shared" si="365"/>
        <v>1028184138.01</v>
      </c>
      <c r="AK1178" s="16">
        <f t="shared" si="366"/>
        <v>0.29910645970923</v>
      </c>
      <c r="AL1178" s="9">
        <f t="shared" si="367"/>
        <v>618993237</v>
      </c>
      <c r="AM1178" s="16">
        <f t="shared" si="368"/>
        <v>0.00438428701160871</v>
      </c>
      <c r="AN1178" s="16">
        <f t="shared" si="369"/>
        <v>0.0861944767333217</v>
      </c>
      <c r="AO1178" s="16">
        <f t="shared" si="370"/>
        <v>0.0400329740534464</v>
      </c>
      <c r="AP1178" s="16">
        <f t="shared" si="371"/>
        <v>0.0488317549177101</v>
      </c>
      <c r="AQ1178" s="12">
        <f t="shared" si="372"/>
        <v>409190901.01</v>
      </c>
      <c r="AR1178" s="12">
        <f t="shared" si="373"/>
        <v>300532521.63</v>
      </c>
      <c r="AS1178" s="12">
        <f>AR1178-VLOOKUP(A1178,[1]选股结果!$A$2:$BJ$3005,48,FALSE)*0.08</f>
        <v>29653887.9164</v>
      </c>
      <c r="AT1178" s="12">
        <f t="shared" si="374"/>
        <v>386574103.28</v>
      </c>
      <c r="AU1178" s="12">
        <f t="shared" si="375"/>
        <v>323149319.36</v>
      </c>
      <c r="AV1178" s="12">
        <f t="shared" si="376"/>
        <v>294199569.27</v>
      </c>
      <c r="AW1178" s="12">
        <f t="shared" si="377"/>
        <v>282510405.95</v>
      </c>
      <c r="AX1178" s="12">
        <f t="shared" si="378"/>
        <v>-8590620.89</v>
      </c>
      <c r="AY1178" s="21">
        <f t="shared" si="379"/>
        <v>3026175276.59</v>
      </c>
    </row>
    <row r="1179" spans="1:51">
      <c r="A1179" s="5" t="s">
        <v>2405</v>
      </c>
      <c r="B1179" s="5" t="s">
        <v>2406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80"/>
        <v>3436368373.07</v>
      </c>
      <c r="AF1179" s="9">
        <f t="shared" si="381"/>
        <v>3267329589.67</v>
      </c>
      <c r="AG1179" s="9">
        <f t="shared" si="382"/>
        <v>192457594.140001</v>
      </c>
      <c r="AH1179" s="9">
        <f t="shared" si="383"/>
        <v>197020859.160001</v>
      </c>
      <c r="AI1179" s="9">
        <f t="shared" si="384"/>
        <v>168682193.320001</v>
      </c>
      <c r="AJ1179" s="12">
        <f t="shared" si="365"/>
        <v>620190309.37</v>
      </c>
      <c r="AK1179" s="16">
        <f t="shared" si="366"/>
        <v>0.180478412684241</v>
      </c>
      <c r="AL1179" s="9">
        <f t="shared" si="367"/>
        <v>330991291</v>
      </c>
      <c r="AM1179" s="16">
        <f t="shared" si="368"/>
        <v>0.00532557585892646</v>
      </c>
      <c r="AN1179" s="16">
        <f t="shared" si="369"/>
        <v>0.0316181818257547</v>
      </c>
      <c r="AO1179" s="16">
        <f t="shared" si="370"/>
        <v>0.0606666875221393</v>
      </c>
      <c r="AP1179" s="16">
        <f t="shared" si="371"/>
        <v>0.000118032921958724</v>
      </c>
      <c r="AQ1179" s="12">
        <f t="shared" si="372"/>
        <v>289199018.37</v>
      </c>
      <c r="AR1179" s="12">
        <f t="shared" si="373"/>
        <v>145539877.95</v>
      </c>
      <c r="AS1179" s="12">
        <f>AR1179-VLOOKUP(A1179,[1]选股结果!$A$2:$BJ$3005,48,FALSE)*0.08</f>
        <v>-80545630.7316</v>
      </c>
      <c r="AT1179" s="12">
        <f t="shared" si="374"/>
        <v>260860352.53</v>
      </c>
      <c r="AU1179" s="12">
        <f t="shared" si="375"/>
        <v>173878543.79</v>
      </c>
      <c r="AV1179" s="12">
        <f t="shared" si="376"/>
        <v>156469386.46</v>
      </c>
      <c r="AW1179" s="12">
        <f t="shared" si="377"/>
        <v>192457594.140001</v>
      </c>
      <c r="AX1179" s="12">
        <f t="shared" si="378"/>
        <v>685076.720000003</v>
      </c>
      <c r="AY1179" s="21">
        <f t="shared" si="379"/>
        <v>3152009115.09</v>
      </c>
    </row>
    <row r="1180" spans="1:51">
      <c r="A1180" s="5" t="s">
        <v>2407</v>
      </c>
      <c r="B1180" s="5" t="s">
        <v>2408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80"/>
        <v>3431031263.02</v>
      </c>
      <c r="AF1180" s="9">
        <f t="shared" si="381"/>
        <v>25210960.92</v>
      </c>
      <c r="AG1180" s="9">
        <f t="shared" si="382"/>
        <v>2689108751.5</v>
      </c>
      <c r="AH1180" s="9">
        <f t="shared" si="383"/>
        <v>2685270254.02</v>
      </c>
      <c r="AI1180" s="9">
        <f t="shared" si="384"/>
        <v>2657762386.46</v>
      </c>
      <c r="AJ1180" s="12">
        <f t="shared" si="365"/>
        <v>3431031263.02</v>
      </c>
      <c r="AK1180" s="16">
        <f t="shared" si="366"/>
        <v>1</v>
      </c>
      <c r="AL1180" s="9">
        <f t="shared" si="367"/>
        <v>29049458.4</v>
      </c>
      <c r="AM1180" s="16">
        <f t="shared" si="368"/>
        <v>0.00734792515350305</v>
      </c>
      <c r="AN1180" s="16">
        <f t="shared" si="369"/>
        <v>0</v>
      </c>
      <c r="AO1180" s="16">
        <f t="shared" si="370"/>
        <v>0</v>
      </c>
      <c r="AP1180" s="16">
        <f t="shared" si="371"/>
        <v>0</v>
      </c>
      <c r="AQ1180" s="12">
        <f t="shared" si="372"/>
        <v>3401981804.62</v>
      </c>
      <c r="AR1180" s="12">
        <f t="shared" si="373"/>
        <v>3374473937.06</v>
      </c>
      <c r="AS1180" s="12">
        <f>AR1180-VLOOKUP(A1180,[1]选股结果!$A$2:$BJ$3005,48,FALSE)*0.08</f>
        <v>2252746353.4944</v>
      </c>
      <c r="AT1180" s="12">
        <f t="shared" si="374"/>
        <v>3374473937.06</v>
      </c>
      <c r="AU1180" s="12">
        <f t="shared" si="375"/>
        <v>3401981804.62</v>
      </c>
      <c r="AV1180" s="12">
        <f t="shared" si="376"/>
        <v>2087197244.51</v>
      </c>
      <c r="AW1180" s="12">
        <f t="shared" si="377"/>
        <v>2689108751.5</v>
      </c>
      <c r="AX1180" s="12">
        <f t="shared" si="378"/>
        <v>535978663.51</v>
      </c>
      <c r="AY1180" s="21">
        <f t="shared" si="379"/>
        <v>25210960.92</v>
      </c>
    </row>
    <row r="1181" spans="1:51">
      <c r="A1181" s="5" t="s">
        <v>2409</v>
      </c>
      <c r="B1181" s="5" t="s">
        <v>2410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80"/>
        <v>3423208572.37</v>
      </c>
      <c r="AF1181" s="9">
        <f t="shared" si="381"/>
        <v>2049171077.52</v>
      </c>
      <c r="AG1181" s="9">
        <f t="shared" si="382"/>
        <v>1362345230.61</v>
      </c>
      <c r="AH1181" s="9">
        <f t="shared" si="383"/>
        <v>1328524196.61</v>
      </c>
      <c r="AI1181" s="9">
        <f t="shared" si="384"/>
        <v>982570251.59</v>
      </c>
      <c r="AJ1181" s="12">
        <f t="shared" si="365"/>
        <v>2913373175.11</v>
      </c>
      <c r="AK1181" s="16">
        <f t="shared" si="366"/>
        <v>0.851065050089243</v>
      </c>
      <c r="AL1181" s="9">
        <f t="shared" si="367"/>
        <v>1603540115.8</v>
      </c>
      <c r="AM1181" s="16">
        <f t="shared" si="368"/>
        <v>0.157051860593404</v>
      </c>
      <c r="AN1181" s="16">
        <f t="shared" si="369"/>
        <v>0.230610467934022</v>
      </c>
      <c r="AO1181" s="16">
        <f t="shared" si="370"/>
        <v>0.0681165087316207</v>
      </c>
      <c r="AP1181" s="16">
        <f t="shared" si="371"/>
        <v>0.00146279746154444</v>
      </c>
      <c r="AQ1181" s="12">
        <f t="shared" si="372"/>
        <v>1309833059.31</v>
      </c>
      <c r="AR1181" s="12">
        <f t="shared" si="373"/>
        <v>989776917.65</v>
      </c>
      <c r="AS1181" s="12">
        <f>AR1181-VLOOKUP(A1181,[1]选股结果!$A$2:$BJ$3005,48,FALSE)*0.08</f>
        <v>795323727.618</v>
      </c>
      <c r="AT1181" s="12">
        <f t="shared" si="374"/>
        <v>963879114.29</v>
      </c>
      <c r="AU1181" s="12">
        <f t="shared" si="375"/>
        <v>1335730862.67</v>
      </c>
      <c r="AV1181" s="12">
        <f t="shared" si="376"/>
        <v>1336447427.25</v>
      </c>
      <c r="AW1181" s="12">
        <f t="shared" si="377"/>
        <v>1362345230.61</v>
      </c>
      <c r="AX1181" s="12">
        <f t="shared" si="378"/>
        <v>0</v>
      </c>
      <c r="AY1181" s="21">
        <f t="shared" si="379"/>
        <v>2075068880.88</v>
      </c>
    </row>
    <row r="1182" spans="1:51">
      <c r="A1182" s="5" t="s">
        <v>2411</v>
      </c>
      <c r="B1182" s="5" t="s">
        <v>2412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80"/>
        <v>3422577078.92</v>
      </c>
      <c r="AF1182" s="9">
        <f t="shared" si="381"/>
        <v>3236047179.41</v>
      </c>
      <c r="AG1182" s="9">
        <f t="shared" si="382"/>
        <v>191741649.77</v>
      </c>
      <c r="AH1182" s="9">
        <f t="shared" si="383"/>
        <v>191861316.06</v>
      </c>
      <c r="AI1182" s="9">
        <f t="shared" si="384"/>
        <v>166240567.81</v>
      </c>
      <c r="AJ1182" s="12">
        <f t="shared" ref="AJ1182:AJ1245" si="385">C1182-G1182</f>
        <v>788934779.53</v>
      </c>
      <c r="AK1182" s="16">
        <f t="shared" ref="AK1182:AK1245" si="386">AJ1182/C1182</f>
        <v>0.230508988209244</v>
      </c>
      <c r="AL1182" s="9">
        <f t="shared" ref="AL1182:AL1245" si="387">O1182+P1182+Q1182+R1182+Y1182-AB1182+AC1182</f>
        <v>544117682.88</v>
      </c>
      <c r="AM1182" s="16">
        <f t="shared" ref="AM1182:AM1245" si="388">O1182/C1182</f>
        <v>0.004239662031097</v>
      </c>
      <c r="AN1182" s="16">
        <f t="shared" ref="AN1182:AN1245" si="389">P1182/C1182</f>
        <v>0.0331000273851387</v>
      </c>
      <c r="AO1182" s="16">
        <f t="shared" ref="AO1182:AO1245" si="390">Q1182/C1182</f>
        <v>0.0713726747293833</v>
      </c>
      <c r="AP1182" s="16">
        <f t="shared" ref="AP1182:AP1245" si="391">R1182/C1182</f>
        <v>0.0488840281729447</v>
      </c>
      <c r="AQ1182" s="12">
        <f t="shared" ref="AQ1182:AQ1245" si="392">C1182-G1182-AL1182</f>
        <v>244817096.65</v>
      </c>
      <c r="AR1182" s="12">
        <f t="shared" ref="AR1182:AR1245" si="393">AQ1182-S1182-AD1182</f>
        <v>156177268.45</v>
      </c>
      <c r="AS1182" s="12">
        <f>AR1182-VLOOKUP(A1182,[1]选股结果!$A$2:$BJ$3005,48,FALSE)*0.08</f>
        <v>86025197.7644</v>
      </c>
      <c r="AT1182" s="12">
        <f t="shared" si="374"/>
        <v>219196348.4</v>
      </c>
      <c r="AU1182" s="12">
        <f t="shared" si="375"/>
        <v>181798016.7</v>
      </c>
      <c r="AV1182" s="12">
        <f t="shared" si="376"/>
        <v>179466754.61</v>
      </c>
      <c r="AW1182" s="12">
        <f t="shared" si="377"/>
        <v>191741649.77</v>
      </c>
      <c r="AX1182" s="12">
        <f t="shared" si="378"/>
        <v>7652751.82</v>
      </c>
      <c r="AY1182" s="21">
        <f t="shared" si="379"/>
        <v>3173028099.46</v>
      </c>
    </row>
    <row r="1183" spans="1:51">
      <c r="A1183" s="5" t="s">
        <v>2413</v>
      </c>
      <c r="B1183" s="5" t="s">
        <v>2414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80"/>
        <v>3411674511.1</v>
      </c>
      <c r="AF1183" s="9">
        <f t="shared" si="381"/>
        <v>2978176956.59</v>
      </c>
      <c r="AG1183" s="9">
        <f t="shared" si="382"/>
        <v>450703798.949999</v>
      </c>
      <c r="AH1183" s="9">
        <f t="shared" si="383"/>
        <v>449658656.379999</v>
      </c>
      <c r="AI1183" s="9">
        <f t="shared" si="384"/>
        <v>380349583.849999</v>
      </c>
      <c r="AJ1183" s="12">
        <f t="shared" si="385"/>
        <v>1128411377.24</v>
      </c>
      <c r="AK1183" s="16">
        <f t="shared" si="386"/>
        <v>0.330750009582882</v>
      </c>
      <c r="AL1183" s="9">
        <f t="shared" si="387"/>
        <v>681938812.26</v>
      </c>
      <c r="AM1183" s="16">
        <f t="shared" si="388"/>
        <v>0.0112454079763987</v>
      </c>
      <c r="AN1183" s="16">
        <f t="shared" si="389"/>
        <v>0.0879277149956722</v>
      </c>
      <c r="AO1183" s="16">
        <f t="shared" si="390"/>
        <v>0.0636377525797437</v>
      </c>
      <c r="AP1183" s="16">
        <f t="shared" si="391"/>
        <v>0.0367480691349941</v>
      </c>
      <c r="AQ1183" s="12">
        <f t="shared" si="392"/>
        <v>446472564.98</v>
      </c>
      <c r="AR1183" s="12">
        <f t="shared" si="393"/>
        <v>363079834.77</v>
      </c>
      <c r="AS1183" s="12">
        <f>AR1183-VLOOKUP(A1183,[1]选股结果!$A$2:$BJ$3005,48,FALSE)*0.08</f>
        <v>86505624.5052</v>
      </c>
      <c r="AT1183" s="12">
        <f t="shared" si="374"/>
        <v>377163492.45</v>
      </c>
      <c r="AU1183" s="12">
        <f t="shared" si="375"/>
        <v>432388907.3</v>
      </c>
      <c r="AV1183" s="12">
        <f t="shared" si="376"/>
        <v>430008138.68</v>
      </c>
      <c r="AW1183" s="12">
        <f t="shared" si="377"/>
        <v>450703798.949999</v>
      </c>
      <c r="AX1183" s="12">
        <f t="shared" si="378"/>
        <v>18695273.8</v>
      </c>
      <c r="AY1183" s="21">
        <f t="shared" si="379"/>
        <v>2964093298.91</v>
      </c>
    </row>
    <row r="1184" spans="1:51">
      <c r="A1184" s="5" t="s">
        <v>2415</v>
      </c>
      <c r="B1184" s="5" t="s">
        <v>2416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80"/>
        <v>3404152646.88</v>
      </c>
      <c r="AF1184" s="9">
        <f t="shared" si="381"/>
        <v>3292095979.95</v>
      </c>
      <c r="AG1184" s="9">
        <f t="shared" si="382"/>
        <v>95784917.7200003</v>
      </c>
      <c r="AH1184" s="9">
        <f t="shared" si="383"/>
        <v>95599595.8200003</v>
      </c>
      <c r="AI1184" s="9">
        <f t="shared" si="384"/>
        <v>77945308.9700003</v>
      </c>
      <c r="AJ1184" s="12">
        <f t="shared" si="385"/>
        <v>598746546.29</v>
      </c>
      <c r="AK1184" s="16">
        <f t="shared" si="386"/>
        <v>0.175887102724012</v>
      </c>
      <c r="AL1184" s="9">
        <f t="shared" si="387"/>
        <v>439990927.7</v>
      </c>
      <c r="AM1184" s="16">
        <f t="shared" si="388"/>
        <v>0.00646394901831665</v>
      </c>
      <c r="AN1184" s="16">
        <f t="shared" si="389"/>
        <v>0.034056824824309</v>
      </c>
      <c r="AO1184" s="16">
        <f t="shared" si="390"/>
        <v>0.0512116928451433</v>
      </c>
      <c r="AP1184" s="16">
        <f t="shared" si="391"/>
        <v>0.0373358365719845</v>
      </c>
      <c r="AQ1184" s="12">
        <f t="shared" si="392"/>
        <v>158755618.59</v>
      </c>
      <c r="AR1184" s="12">
        <f t="shared" si="393"/>
        <v>93779658.55</v>
      </c>
      <c r="AS1184" s="12">
        <f>AR1184-VLOOKUP(A1184,[1]选股结果!$A$2:$BJ$3005,48,FALSE)*0.08</f>
        <v>52543615.2436</v>
      </c>
      <c r="AT1184" s="12">
        <f t="shared" si="374"/>
        <v>141101331.74</v>
      </c>
      <c r="AU1184" s="12">
        <f t="shared" si="375"/>
        <v>111433945.4</v>
      </c>
      <c r="AV1184" s="12">
        <f t="shared" si="376"/>
        <v>95629105.32</v>
      </c>
      <c r="AW1184" s="12">
        <f t="shared" si="377"/>
        <v>95784917.7200003</v>
      </c>
      <c r="AX1184" s="12">
        <f t="shared" si="378"/>
        <v>0</v>
      </c>
      <c r="AY1184" s="21">
        <f t="shared" si="379"/>
        <v>3244774306.76</v>
      </c>
    </row>
    <row r="1185" spans="1:51">
      <c r="A1185" s="5" t="s">
        <v>2417</v>
      </c>
      <c r="B1185" s="5" t="s">
        <v>2418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80"/>
        <v>3401737215.87</v>
      </c>
      <c r="AF1185" s="9">
        <f t="shared" si="381"/>
        <v>3358663700.19</v>
      </c>
      <c r="AG1185" s="9">
        <f t="shared" si="382"/>
        <v>33419733.8300003</v>
      </c>
      <c r="AH1185" s="9">
        <f t="shared" si="383"/>
        <v>33132743.6100003</v>
      </c>
      <c r="AI1185" s="9">
        <f t="shared" si="384"/>
        <v>33485557.2700003</v>
      </c>
      <c r="AJ1185" s="12">
        <f t="shared" si="385"/>
        <v>529656788.4</v>
      </c>
      <c r="AK1185" s="16">
        <f t="shared" si="386"/>
        <v>0.155701853138159</v>
      </c>
      <c r="AL1185" s="9">
        <f t="shared" si="387"/>
        <v>485081183.88</v>
      </c>
      <c r="AM1185" s="16">
        <f t="shared" si="388"/>
        <v>0.00387436993913397</v>
      </c>
      <c r="AN1185" s="16">
        <f t="shared" si="389"/>
        <v>0.0403760484934674</v>
      </c>
      <c r="AO1185" s="16">
        <f t="shared" si="390"/>
        <v>0.0319726897899677</v>
      </c>
      <c r="AP1185" s="16">
        <f t="shared" si="391"/>
        <v>0.0652318691681328</v>
      </c>
      <c r="AQ1185" s="12">
        <f t="shared" si="392"/>
        <v>44575604.5200001</v>
      </c>
      <c r="AR1185" s="12">
        <f t="shared" si="393"/>
        <v>39537806.4200001</v>
      </c>
      <c r="AS1185" s="12">
        <f>AR1185-VLOOKUP(A1185,[1]选股结果!$A$2:$BJ$3005,48,FALSE)*0.08</f>
        <v>-143019480.7264</v>
      </c>
      <c r="AT1185" s="12">
        <f t="shared" si="374"/>
        <v>44928418.1800001</v>
      </c>
      <c r="AU1185" s="12">
        <f t="shared" si="375"/>
        <v>39184992.7600001</v>
      </c>
      <c r="AV1185" s="12">
        <f t="shared" si="376"/>
        <v>19703780.6800001</v>
      </c>
      <c r="AW1185" s="12">
        <f t="shared" si="377"/>
        <v>33419733.8300003</v>
      </c>
      <c r="AX1185" s="12">
        <f t="shared" si="378"/>
        <v>6854043.82</v>
      </c>
      <c r="AY1185" s="21">
        <f t="shared" si="379"/>
        <v>3353273088.43</v>
      </c>
    </row>
    <row r="1186" spans="1:51">
      <c r="A1186" s="5" t="s">
        <v>2419</v>
      </c>
      <c r="B1186" s="5" t="s">
        <v>2420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80"/>
        <v>3397938737.07</v>
      </c>
      <c r="AF1186" s="9">
        <f t="shared" si="381"/>
        <v>3373994423.25</v>
      </c>
      <c r="AG1186" s="9">
        <f t="shared" si="382"/>
        <v>18767016.7100002</v>
      </c>
      <c r="AH1186" s="9">
        <f t="shared" si="383"/>
        <v>30849095.6100002</v>
      </c>
      <c r="AI1186" s="9">
        <f t="shared" si="384"/>
        <v>22861116.6200002</v>
      </c>
      <c r="AJ1186" s="12">
        <f t="shared" si="385"/>
        <v>465363881.28</v>
      </c>
      <c r="AK1186" s="16">
        <f t="shared" si="386"/>
        <v>0.13695475913179</v>
      </c>
      <c r="AL1186" s="9">
        <f t="shared" si="387"/>
        <v>453490794.56</v>
      </c>
      <c r="AM1186" s="16">
        <f t="shared" si="388"/>
        <v>0.003694904467532</v>
      </c>
      <c r="AN1186" s="16">
        <f t="shared" si="389"/>
        <v>0.0798007923838604</v>
      </c>
      <c r="AO1186" s="16">
        <f t="shared" si="390"/>
        <v>0.026844207697121</v>
      </c>
      <c r="AP1186" s="16">
        <f t="shared" si="391"/>
        <v>0.0265633039334401</v>
      </c>
      <c r="AQ1186" s="12">
        <f t="shared" si="392"/>
        <v>11873086.7200003</v>
      </c>
      <c r="AR1186" s="12">
        <f t="shared" si="393"/>
        <v>27654255.6000003</v>
      </c>
      <c r="AS1186" s="12">
        <f>AR1186-VLOOKUP(A1186,[1]选股结果!$A$2:$BJ$3005,48,FALSE)*0.08</f>
        <v>-54078195.7167997</v>
      </c>
      <c r="AT1186" s="12">
        <f t="shared" si="374"/>
        <v>3885107.73000027</v>
      </c>
      <c r="AU1186" s="12">
        <f t="shared" si="375"/>
        <v>35642234.5900003</v>
      </c>
      <c r="AV1186" s="12">
        <f t="shared" si="376"/>
        <v>-6128363.30999977</v>
      </c>
      <c r="AW1186" s="12">
        <f t="shared" si="377"/>
        <v>18767016.7100002</v>
      </c>
      <c r="AX1186" s="12">
        <f t="shared" si="378"/>
        <v>0</v>
      </c>
      <c r="AY1186" s="21">
        <f t="shared" si="379"/>
        <v>3397763571.12</v>
      </c>
    </row>
    <row r="1187" spans="1:51">
      <c r="A1187" s="5" t="s">
        <v>2421</v>
      </c>
      <c r="B1187" s="5" t="s">
        <v>2422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80"/>
        <v>3397522083.07</v>
      </c>
      <c r="AF1187" s="9">
        <f t="shared" si="381"/>
        <v>3124960572.2</v>
      </c>
      <c r="AG1187" s="9">
        <f t="shared" si="382"/>
        <v>242974121.58</v>
      </c>
      <c r="AH1187" s="9">
        <f t="shared" si="383"/>
        <v>258696452.69</v>
      </c>
      <c r="AI1187" s="9">
        <f t="shared" si="384"/>
        <v>208172216.02</v>
      </c>
      <c r="AJ1187" s="12">
        <f t="shared" si="385"/>
        <v>1376674800.82</v>
      </c>
      <c r="AK1187" s="16">
        <f t="shared" si="386"/>
        <v>0.405199662330388</v>
      </c>
      <c r="AL1187" s="9">
        <f t="shared" si="387"/>
        <v>1052247905.88</v>
      </c>
      <c r="AM1187" s="16">
        <f t="shared" si="388"/>
        <v>0.00745919217605211</v>
      </c>
      <c r="AN1187" s="16">
        <f t="shared" si="389"/>
        <v>0.178725490988218</v>
      </c>
      <c r="AO1187" s="16">
        <f t="shared" si="390"/>
        <v>0.0880693867424776</v>
      </c>
      <c r="AP1187" s="16">
        <f t="shared" si="391"/>
        <v>0.0391340049245121</v>
      </c>
      <c r="AQ1187" s="12">
        <f t="shared" si="392"/>
        <v>324426894.94</v>
      </c>
      <c r="AR1187" s="12">
        <f t="shared" si="393"/>
        <v>234532273.13</v>
      </c>
      <c r="AS1187" s="12">
        <f>AR1187-VLOOKUP(A1187,[1]选股结果!$A$2:$BJ$3005,48,FALSE)*0.08</f>
        <v>-457584323.5668</v>
      </c>
      <c r="AT1187" s="12">
        <f t="shared" si="374"/>
        <v>273902658.27</v>
      </c>
      <c r="AU1187" s="12">
        <f t="shared" si="375"/>
        <v>285056509.8</v>
      </c>
      <c r="AV1187" s="12">
        <f t="shared" si="376"/>
        <v>241525550.08</v>
      </c>
      <c r="AW1187" s="12">
        <f t="shared" si="377"/>
        <v>242974121.58</v>
      </c>
      <c r="AX1187" s="12">
        <f t="shared" si="378"/>
        <v>4528224.29</v>
      </c>
      <c r="AY1187" s="21">
        <f t="shared" si="379"/>
        <v>3085590187.06</v>
      </c>
    </row>
    <row r="1188" spans="1:51">
      <c r="A1188" s="5" t="s">
        <v>2423</v>
      </c>
      <c r="B1188" s="5" t="s">
        <v>2424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80"/>
        <v>3394127716.17</v>
      </c>
      <c r="AF1188" s="9">
        <f t="shared" si="381"/>
        <v>3371082951.27</v>
      </c>
      <c r="AG1188" s="9">
        <f t="shared" si="382"/>
        <v>64439815.7499996</v>
      </c>
      <c r="AH1188" s="9">
        <f t="shared" si="383"/>
        <v>85762888.3399996</v>
      </c>
      <c r="AI1188" s="9">
        <f t="shared" si="384"/>
        <v>64873465.0299996</v>
      </c>
      <c r="AJ1188" s="12">
        <f t="shared" si="385"/>
        <v>381008149.16</v>
      </c>
      <c r="AK1188" s="16">
        <f t="shared" si="386"/>
        <v>0.112255100874618</v>
      </c>
      <c r="AL1188" s="9">
        <f t="shared" si="387"/>
        <v>268851047.51</v>
      </c>
      <c r="AM1188" s="16">
        <f t="shared" si="388"/>
        <v>0.00425210953354624</v>
      </c>
      <c r="AN1188" s="16">
        <f t="shared" si="389"/>
        <v>0.0115039901280027</v>
      </c>
      <c r="AO1188" s="16">
        <f t="shared" si="390"/>
        <v>0.0277695077945851</v>
      </c>
      <c r="AP1188" s="16">
        <f t="shared" si="391"/>
        <v>0.0530172076356207</v>
      </c>
      <c r="AQ1188" s="12">
        <f t="shared" si="392"/>
        <v>112157101.65</v>
      </c>
      <c r="AR1188" s="12">
        <f t="shared" si="393"/>
        <v>60982938.5799998</v>
      </c>
      <c r="AS1188" s="12">
        <f>AR1188-VLOOKUP(A1188,[1]选股结果!$A$2:$BJ$3005,48,FALSE)*0.08</f>
        <v>-152021247.2464</v>
      </c>
      <c r="AT1188" s="12">
        <f t="shared" si="374"/>
        <v>91267678.3399999</v>
      </c>
      <c r="AU1188" s="12">
        <f t="shared" si="375"/>
        <v>81872361.8899999</v>
      </c>
      <c r="AV1188" s="12">
        <f t="shared" si="376"/>
        <v>62849880.6699998</v>
      </c>
      <c r="AW1188" s="12">
        <f t="shared" si="377"/>
        <v>64439815.7499996</v>
      </c>
      <c r="AX1188" s="12">
        <f t="shared" si="378"/>
        <v>-866565.43</v>
      </c>
      <c r="AY1188" s="21">
        <f t="shared" si="379"/>
        <v>3340798211.51</v>
      </c>
    </row>
    <row r="1189" spans="1:51">
      <c r="A1189" s="5" t="s">
        <v>2425</v>
      </c>
      <c r="B1189" s="5" t="s">
        <v>2426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80"/>
        <v>3386010263.25</v>
      </c>
      <c r="AF1189" s="9">
        <f t="shared" si="381"/>
        <v>3236033471.66</v>
      </c>
      <c r="AG1189" s="9">
        <f t="shared" si="382"/>
        <v>151618134.14</v>
      </c>
      <c r="AH1189" s="9">
        <f t="shared" si="383"/>
        <v>150768561.18</v>
      </c>
      <c r="AI1189" s="9">
        <f t="shared" si="384"/>
        <v>129778014.9</v>
      </c>
      <c r="AJ1189" s="12">
        <f t="shared" si="385"/>
        <v>685356575.42</v>
      </c>
      <c r="AK1189" s="16">
        <f t="shared" si="386"/>
        <v>0.202408298302727</v>
      </c>
      <c r="AL1189" s="9">
        <f t="shared" si="387"/>
        <v>520255107.97</v>
      </c>
      <c r="AM1189" s="16">
        <f t="shared" si="388"/>
        <v>0.00832366547021275</v>
      </c>
      <c r="AN1189" s="16">
        <f t="shared" si="389"/>
        <v>0.0495385841031089</v>
      </c>
      <c r="AO1189" s="16">
        <f t="shared" si="390"/>
        <v>0.0479547445152003</v>
      </c>
      <c r="AP1189" s="16">
        <f t="shared" si="391"/>
        <v>0.0463690887544152</v>
      </c>
      <c r="AQ1189" s="12">
        <f t="shared" si="392"/>
        <v>165101467.45</v>
      </c>
      <c r="AR1189" s="12">
        <f t="shared" si="393"/>
        <v>124034775.77</v>
      </c>
      <c r="AS1189" s="12">
        <f>AR1189-VLOOKUP(A1189,[1]选股结果!$A$2:$BJ$3005,48,FALSE)*0.08</f>
        <v>-160359981.6332</v>
      </c>
      <c r="AT1189" s="12">
        <f t="shared" si="374"/>
        <v>144110921.17</v>
      </c>
      <c r="AU1189" s="12">
        <f t="shared" si="375"/>
        <v>145025322.05</v>
      </c>
      <c r="AV1189" s="12">
        <f t="shared" si="376"/>
        <v>143979977.42</v>
      </c>
      <c r="AW1189" s="12">
        <f t="shared" si="377"/>
        <v>151618134.14</v>
      </c>
      <c r="AX1189" s="12">
        <f t="shared" si="378"/>
        <v>7180535.77</v>
      </c>
      <c r="AY1189" s="21">
        <f t="shared" si="379"/>
        <v>3215957326.26</v>
      </c>
    </row>
    <row r="1190" spans="1:51">
      <c r="A1190" s="5" t="s">
        <v>2427</v>
      </c>
      <c r="B1190" s="5" t="s">
        <v>2428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80"/>
        <v>3374049354.76</v>
      </c>
      <c r="AF1190" s="9">
        <f t="shared" si="381"/>
        <v>3164220239.84</v>
      </c>
      <c r="AG1190" s="9">
        <f t="shared" si="382"/>
        <v>184371853.85</v>
      </c>
      <c r="AH1190" s="9">
        <f t="shared" si="383"/>
        <v>327903665.18</v>
      </c>
      <c r="AI1190" s="9">
        <f t="shared" si="384"/>
        <v>311245796.19</v>
      </c>
      <c r="AJ1190" s="12">
        <f t="shared" si="385"/>
        <v>1584568360.92</v>
      </c>
      <c r="AK1190" s="16">
        <f t="shared" si="386"/>
        <v>0.469634019634165</v>
      </c>
      <c r="AL1190" s="9">
        <f t="shared" si="387"/>
        <v>1219622162.07</v>
      </c>
      <c r="AM1190" s="16">
        <f t="shared" si="388"/>
        <v>0.00721811259389012</v>
      </c>
      <c r="AN1190" s="16">
        <f t="shared" si="389"/>
        <v>0.330153982536879</v>
      </c>
      <c r="AO1190" s="16">
        <f t="shared" si="390"/>
        <v>0.0449382145302925</v>
      </c>
      <c r="AP1190" s="16">
        <f t="shared" si="391"/>
        <v>0.0122951723872904</v>
      </c>
      <c r="AQ1190" s="12">
        <f t="shared" si="392"/>
        <v>364946198.85</v>
      </c>
      <c r="AR1190" s="12">
        <f t="shared" si="393"/>
        <v>304967455.95</v>
      </c>
      <c r="AS1190" s="12">
        <f>AR1190-VLOOKUP(A1190,[1]选股结果!$A$2:$BJ$3005,48,FALSE)*0.08</f>
        <v>-129764543.6908</v>
      </c>
      <c r="AT1190" s="12">
        <f t="shared" si="374"/>
        <v>348288329.86</v>
      </c>
      <c r="AU1190" s="12">
        <f t="shared" si="375"/>
        <v>321625324.94</v>
      </c>
      <c r="AV1190" s="12">
        <f t="shared" si="376"/>
        <v>170603096.03</v>
      </c>
      <c r="AW1190" s="12">
        <f t="shared" si="377"/>
        <v>184371853.85</v>
      </c>
      <c r="AX1190" s="12">
        <f t="shared" si="378"/>
        <v>9563558.84</v>
      </c>
      <c r="AY1190" s="21">
        <f t="shared" si="379"/>
        <v>3120899365.93</v>
      </c>
    </row>
    <row r="1191" spans="1:51">
      <c r="A1191" s="5" t="s">
        <v>2429</v>
      </c>
      <c r="B1191" s="5" t="s">
        <v>2430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80"/>
        <v>3371965652.35</v>
      </c>
      <c r="AF1191" s="9">
        <f t="shared" si="381"/>
        <v>3457982196.71</v>
      </c>
      <c r="AG1191" s="9">
        <f t="shared" si="382"/>
        <v>822263040.79</v>
      </c>
      <c r="AH1191" s="9">
        <f t="shared" si="383"/>
        <v>823532571.94</v>
      </c>
      <c r="AI1191" s="9">
        <f t="shared" si="384"/>
        <v>699449641.71</v>
      </c>
      <c r="AJ1191" s="12">
        <f t="shared" si="385"/>
        <v>805678135.18</v>
      </c>
      <c r="AK1191" s="16">
        <f t="shared" si="386"/>
        <v>0.238934265127672</v>
      </c>
      <c r="AL1191" s="9">
        <f t="shared" si="387"/>
        <v>748614799.05</v>
      </c>
      <c r="AM1191" s="16">
        <f t="shared" si="388"/>
        <v>0.00458060274108533</v>
      </c>
      <c r="AN1191" s="16">
        <f t="shared" si="389"/>
        <v>0.100990813213851</v>
      </c>
      <c r="AO1191" s="16">
        <f t="shared" si="390"/>
        <v>0.0977692491915635</v>
      </c>
      <c r="AP1191" s="16">
        <f t="shared" si="391"/>
        <v>0.0190179256883319</v>
      </c>
      <c r="AQ1191" s="12">
        <f t="shared" si="392"/>
        <v>57063336.1299998</v>
      </c>
      <c r="AR1191" s="12">
        <f t="shared" si="393"/>
        <v>-208928742.84</v>
      </c>
      <c r="AS1191" s="12">
        <f>AR1191-VLOOKUP(A1191,[1]选股结果!$A$2:$BJ$3005,48,FALSE)*0.08</f>
        <v>-1040177175.7464</v>
      </c>
      <c r="AT1191" s="12">
        <f t="shared" si="374"/>
        <v>-67019594.1000002</v>
      </c>
      <c r="AU1191" s="12">
        <f t="shared" si="375"/>
        <v>-84845812.6100003</v>
      </c>
      <c r="AV1191" s="12">
        <f t="shared" si="376"/>
        <v>-30938231.3300002</v>
      </c>
      <c r="AW1191" s="12">
        <f t="shared" si="377"/>
        <v>822263040.79</v>
      </c>
      <c r="AX1191" s="12">
        <f t="shared" si="378"/>
        <v>952629270.35</v>
      </c>
      <c r="AY1191" s="21">
        <f t="shared" si="379"/>
        <v>3316073047.97</v>
      </c>
    </row>
    <row r="1192" spans="1:51">
      <c r="A1192" s="5" t="s">
        <v>2431</v>
      </c>
      <c r="B1192" s="5" t="s">
        <v>2432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80"/>
        <v>3365605234.87</v>
      </c>
      <c r="AF1192" s="9">
        <f t="shared" si="381"/>
        <v>3527420813.11</v>
      </c>
      <c r="AG1192" s="9">
        <f t="shared" si="382"/>
        <v>-134802739.260001</v>
      </c>
      <c r="AH1192" s="9">
        <f t="shared" si="383"/>
        <v>-133663474.870001</v>
      </c>
      <c r="AI1192" s="9">
        <f t="shared" si="384"/>
        <v>-180821457.690001</v>
      </c>
      <c r="AJ1192" s="12">
        <f t="shared" si="385"/>
        <v>841925514.34</v>
      </c>
      <c r="AK1192" s="16">
        <f t="shared" si="386"/>
        <v>0.250155753745885</v>
      </c>
      <c r="AL1192" s="9">
        <f t="shared" si="387"/>
        <v>838098968.25</v>
      </c>
      <c r="AM1192" s="16">
        <f t="shared" si="388"/>
        <v>0.00600548359640899</v>
      </c>
      <c r="AN1192" s="16">
        <f t="shared" si="389"/>
        <v>0.103423545296882</v>
      </c>
      <c r="AO1192" s="16">
        <f t="shared" si="390"/>
        <v>0.0893520990947757</v>
      </c>
      <c r="AP1192" s="16">
        <f t="shared" si="391"/>
        <v>0.0467520725187123</v>
      </c>
      <c r="AQ1192" s="12">
        <f t="shared" si="392"/>
        <v>3826546.08999968</v>
      </c>
      <c r="AR1192" s="12">
        <f t="shared" si="393"/>
        <v>-220704704.35</v>
      </c>
      <c r="AS1192" s="12">
        <f>AR1192-VLOOKUP(A1192,[1]选股结果!$A$2:$BJ$3005,48,FALSE)*0.08</f>
        <v>-401769764.318</v>
      </c>
      <c r="AT1192" s="12">
        <f t="shared" si="374"/>
        <v>-43331436.7300003</v>
      </c>
      <c r="AU1192" s="12">
        <f t="shared" si="375"/>
        <v>-173546721.53</v>
      </c>
      <c r="AV1192" s="12">
        <f t="shared" si="376"/>
        <v>-76095475.5000002</v>
      </c>
      <c r="AW1192" s="12">
        <f t="shared" si="377"/>
        <v>-134802739.260001</v>
      </c>
      <c r="AX1192" s="12">
        <f t="shared" si="378"/>
        <v>8866008.4</v>
      </c>
      <c r="AY1192" s="21">
        <f t="shared" si="379"/>
        <v>3350047545.49</v>
      </c>
    </row>
    <row r="1193" spans="1:51">
      <c r="A1193" s="5" t="s">
        <v>2433</v>
      </c>
      <c r="B1193" s="5" t="s">
        <v>2434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80"/>
        <v>3361874476.81</v>
      </c>
      <c r="AF1193" s="9">
        <f t="shared" si="381"/>
        <v>3482465049.24</v>
      </c>
      <c r="AG1193" s="9">
        <f t="shared" si="382"/>
        <v>1000340660.76</v>
      </c>
      <c r="AH1193" s="9">
        <f t="shared" si="383"/>
        <v>987917548.42</v>
      </c>
      <c r="AI1193" s="9">
        <f t="shared" si="384"/>
        <v>1036230966.48</v>
      </c>
      <c r="AJ1193" s="12">
        <f t="shared" si="385"/>
        <v>1064959108.49</v>
      </c>
      <c r="AK1193" s="16">
        <f t="shared" si="386"/>
        <v>0.316775392964854</v>
      </c>
      <c r="AL1193" s="9">
        <f t="shared" si="387"/>
        <v>935454170.73</v>
      </c>
      <c r="AM1193" s="16">
        <f t="shared" si="388"/>
        <v>0.00323536763345216</v>
      </c>
      <c r="AN1193" s="16">
        <f t="shared" si="389"/>
        <v>0.132260914024938</v>
      </c>
      <c r="AO1193" s="16">
        <f t="shared" si="390"/>
        <v>0.117220127621758</v>
      </c>
      <c r="AP1193" s="16">
        <f t="shared" si="391"/>
        <v>0.0231827565685775</v>
      </c>
      <c r="AQ1193" s="12">
        <f t="shared" si="392"/>
        <v>129504937.76</v>
      </c>
      <c r="AR1193" s="12">
        <f t="shared" si="393"/>
        <v>-80192961.2600003</v>
      </c>
      <c r="AS1193" s="12">
        <f>AR1193-VLOOKUP(A1193,[1]选股结果!$A$2:$BJ$3005,48,FALSE)*0.08</f>
        <v>-237792608.476</v>
      </c>
      <c r="AT1193" s="12">
        <f t="shared" si="374"/>
        <v>177818355.82</v>
      </c>
      <c r="AU1193" s="12">
        <f t="shared" si="375"/>
        <v>-128506379.32</v>
      </c>
      <c r="AV1193" s="12">
        <f t="shared" si="376"/>
        <v>883217575.27</v>
      </c>
      <c r="AW1193" s="12">
        <f t="shared" si="377"/>
        <v>1000340660.76</v>
      </c>
      <c r="AX1193" s="12">
        <f t="shared" si="378"/>
        <v>134801426.43</v>
      </c>
      <c r="AY1193" s="21">
        <f t="shared" si="379"/>
        <v>3224453732.16</v>
      </c>
    </row>
    <row r="1194" spans="1:51">
      <c r="A1194" s="5" t="s">
        <v>2435</v>
      </c>
      <c r="B1194" s="5" t="s">
        <v>2436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80"/>
        <v>3361127880.57</v>
      </c>
      <c r="AF1194" s="9">
        <f t="shared" si="381"/>
        <v>3248142197.31</v>
      </c>
      <c r="AG1194" s="9">
        <f t="shared" si="382"/>
        <v>197814436.1</v>
      </c>
      <c r="AH1194" s="9">
        <f t="shared" si="383"/>
        <v>200931698.66</v>
      </c>
      <c r="AI1194" s="9">
        <f t="shared" si="384"/>
        <v>164717190.62</v>
      </c>
      <c r="AJ1194" s="12">
        <f t="shared" si="385"/>
        <v>399992627.67</v>
      </c>
      <c r="AK1194" s="16">
        <f t="shared" si="386"/>
        <v>0.119005477292987</v>
      </c>
      <c r="AL1194" s="9">
        <f t="shared" si="387"/>
        <v>237592666.36</v>
      </c>
      <c r="AM1194" s="16">
        <f t="shared" si="388"/>
        <v>0.00365621288349075</v>
      </c>
      <c r="AN1194" s="16">
        <f t="shared" si="389"/>
        <v>0.0204896814751127</v>
      </c>
      <c r="AO1194" s="16">
        <f t="shared" si="390"/>
        <v>0.0420059292942037</v>
      </c>
      <c r="AP1194" s="16">
        <f t="shared" si="391"/>
        <v>0.00623130918078849</v>
      </c>
      <c r="AQ1194" s="12">
        <f t="shared" si="392"/>
        <v>162399961.31</v>
      </c>
      <c r="AR1194" s="12">
        <f t="shared" si="393"/>
        <v>82467474.7100001</v>
      </c>
      <c r="AS1194" s="12">
        <f>AR1194-VLOOKUP(A1194,[1]选股结果!$A$2:$BJ$3005,48,FALSE)*0.08</f>
        <v>-200954034.102</v>
      </c>
      <c r="AT1194" s="12">
        <f t="shared" si="374"/>
        <v>126185453.27</v>
      </c>
      <c r="AU1194" s="12">
        <f t="shared" si="375"/>
        <v>118681982.75</v>
      </c>
      <c r="AV1194" s="12">
        <f t="shared" si="376"/>
        <v>101347143.21</v>
      </c>
      <c r="AW1194" s="12">
        <f t="shared" si="377"/>
        <v>197814436.1</v>
      </c>
      <c r="AX1194" s="12">
        <f t="shared" si="378"/>
        <v>8895144.49999999</v>
      </c>
      <c r="AY1194" s="21">
        <f t="shared" si="379"/>
        <v>3204424218.75</v>
      </c>
    </row>
    <row r="1195" spans="1:51">
      <c r="A1195" s="5" t="s">
        <v>2437</v>
      </c>
      <c r="B1195" s="5" t="s">
        <v>2438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80"/>
        <v>3361074602.03</v>
      </c>
      <c r="AF1195" s="9">
        <f t="shared" si="381"/>
        <v>2053923652.22</v>
      </c>
      <c r="AG1195" s="9">
        <f t="shared" si="382"/>
        <v>1373236858.51</v>
      </c>
      <c r="AH1195" s="9">
        <f t="shared" si="383"/>
        <v>1369306746.28</v>
      </c>
      <c r="AI1195" s="9">
        <f t="shared" si="384"/>
        <v>1171005089.67</v>
      </c>
      <c r="AJ1195" s="12">
        <f t="shared" si="385"/>
        <v>2322879714.26</v>
      </c>
      <c r="AK1195" s="16">
        <f t="shared" si="386"/>
        <v>0.691112215378094</v>
      </c>
      <c r="AL1195" s="9">
        <f t="shared" si="387"/>
        <v>1032908459.91</v>
      </c>
      <c r="AM1195" s="16">
        <f t="shared" si="388"/>
        <v>0.00772663650914351</v>
      </c>
      <c r="AN1195" s="16">
        <f t="shared" si="389"/>
        <v>0.183008102613519</v>
      </c>
      <c r="AO1195" s="16">
        <f t="shared" si="390"/>
        <v>0.0590747694770233</v>
      </c>
      <c r="AP1195" s="16">
        <f t="shared" si="391"/>
        <v>0.0569694216797069</v>
      </c>
      <c r="AQ1195" s="12">
        <f t="shared" si="392"/>
        <v>1289971254.35</v>
      </c>
      <c r="AR1195" s="12">
        <f t="shared" si="393"/>
        <v>1107047704.29</v>
      </c>
      <c r="AS1195" s="12">
        <f>AR1195-VLOOKUP(A1195,[1]选股结果!$A$2:$BJ$3005,48,FALSE)*0.08</f>
        <v>459535385.4068</v>
      </c>
      <c r="AT1195" s="12">
        <f t="shared" si="374"/>
        <v>1091669597.74</v>
      </c>
      <c r="AU1195" s="12">
        <f t="shared" si="375"/>
        <v>1305349360.9</v>
      </c>
      <c r="AV1195" s="12">
        <f t="shared" si="376"/>
        <v>1259576079.68</v>
      </c>
      <c r="AW1195" s="12">
        <f t="shared" si="377"/>
        <v>1373236858.51</v>
      </c>
      <c r="AX1195" s="12">
        <f t="shared" si="378"/>
        <v>90341120.63</v>
      </c>
      <c r="AY1195" s="21">
        <f t="shared" si="379"/>
        <v>2069301758.77</v>
      </c>
    </row>
    <row r="1196" spans="1:51">
      <c r="A1196" s="5" t="s">
        <v>2439</v>
      </c>
      <c r="B1196" s="5" t="s">
        <v>2440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80"/>
        <v>3353437459.86</v>
      </c>
      <c r="AF1196" s="9">
        <f t="shared" si="381"/>
        <v>2723957654.45</v>
      </c>
      <c r="AG1196" s="9">
        <f t="shared" si="382"/>
        <v>625774823.59</v>
      </c>
      <c r="AH1196" s="9">
        <f t="shared" si="383"/>
        <v>626696588.12</v>
      </c>
      <c r="AI1196" s="9">
        <f t="shared" si="384"/>
        <v>502375314.5</v>
      </c>
      <c r="AJ1196" s="12">
        <f t="shared" si="385"/>
        <v>1599556566.61</v>
      </c>
      <c r="AK1196" s="16">
        <f t="shared" si="386"/>
        <v>0.476990129011316</v>
      </c>
      <c r="AL1196" s="9">
        <f t="shared" si="387"/>
        <v>516470853.37</v>
      </c>
      <c r="AM1196" s="16">
        <f t="shared" si="388"/>
        <v>0.0671819385918727</v>
      </c>
      <c r="AN1196" s="16">
        <f t="shared" si="389"/>
        <v>0</v>
      </c>
      <c r="AO1196" s="16">
        <f t="shared" si="390"/>
        <v>0.0871053037059456</v>
      </c>
      <c r="AP1196" s="16">
        <f t="shared" si="391"/>
        <v>0</v>
      </c>
      <c r="AQ1196" s="12">
        <f t="shared" si="392"/>
        <v>1083085713.24</v>
      </c>
      <c r="AR1196" s="12">
        <f t="shared" si="393"/>
        <v>506080296.32</v>
      </c>
      <c r="AS1196" s="12">
        <f>AR1196-VLOOKUP(A1196,[1]选股结果!$A$2:$BJ$3005,48,FALSE)*0.08</f>
        <v>-483041805.8208</v>
      </c>
      <c r="AT1196" s="12">
        <f t="shared" si="374"/>
        <v>958764439.62</v>
      </c>
      <c r="AU1196" s="12">
        <f t="shared" si="375"/>
        <v>630401569.94</v>
      </c>
      <c r="AV1196" s="12">
        <f t="shared" si="376"/>
        <v>650822498.13</v>
      </c>
      <c r="AW1196" s="12">
        <f t="shared" si="377"/>
        <v>625774823.59</v>
      </c>
      <c r="AX1196" s="12">
        <f t="shared" si="378"/>
        <v>-10756714.96</v>
      </c>
      <c r="AY1196" s="21">
        <f t="shared" si="379"/>
        <v>2271273511.15</v>
      </c>
    </row>
    <row r="1197" spans="1:51">
      <c r="A1197" s="5" t="s">
        <v>2441</v>
      </c>
      <c r="B1197" s="5" t="s">
        <v>2442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80"/>
        <v>3335533233.86</v>
      </c>
      <c r="AF1197" s="9">
        <f t="shared" si="381"/>
        <v>3324722096.29</v>
      </c>
      <c r="AG1197" s="9">
        <f t="shared" si="382"/>
        <v>46850823.4899997</v>
      </c>
      <c r="AH1197" s="9">
        <f t="shared" si="383"/>
        <v>47659475.7099997</v>
      </c>
      <c r="AI1197" s="9">
        <f t="shared" si="384"/>
        <v>24315307.0799997</v>
      </c>
      <c r="AJ1197" s="12">
        <f t="shared" si="385"/>
        <v>392771183.62</v>
      </c>
      <c r="AK1197" s="16">
        <f t="shared" si="386"/>
        <v>0.117753641196814</v>
      </c>
      <c r="AL1197" s="9">
        <f t="shared" si="387"/>
        <v>402580945.89</v>
      </c>
      <c r="AM1197" s="16">
        <f t="shared" si="388"/>
        <v>0.00427839271548358</v>
      </c>
      <c r="AN1197" s="16">
        <f t="shared" si="389"/>
        <v>0.012952503941927</v>
      </c>
      <c r="AO1197" s="16">
        <f t="shared" si="390"/>
        <v>0.0565170940485111</v>
      </c>
      <c r="AP1197" s="16">
        <f t="shared" si="391"/>
        <v>0.0457565708806863</v>
      </c>
      <c r="AQ1197" s="12">
        <f t="shared" si="392"/>
        <v>-9809762.26999956</v>
      </c>
      <c r="AR1197" s="12">
        <f t="shared" si="393"/>
        <v>-16502540.1799996</v>
      </c>
      <c r="AS1197" s="12">
        <f>AR1197-VLOOKUP(A1197,[1]选股结果!$A$2:$BJ$3005,48,FALSE)*0.08</f>
        <v>-295677075.1824</v>
      </c>
      <c r="AT1197" s="12">
        <f t="shared" si="374"/>
        <v>-33153930.8999996</v>
      </c>
      <c r="AU1197" s="12">
        <f t="shared" si="375"/>
        <v>6841628.45000044</v>
      </c>
      <c r="AV1197" s="12">
        <f t="shared" si="376"/>
        <v>-6667176.33999962</v>
      </c>
      <c r="AW1197" s="12">
        <f t="shared" si="377"/>
        <v>46850823.4899997</v>
      </c>
      <c r="AX1197" s="12">
        <f t="shared" si="378"/>
        <v>10384779.94</v>
      </c>
      <c r="AY1197" s="21">
        <f t="shared" si="379"/>
        <v>3341373487.01</v>
      </c>
    </row>
    <row r="1198" spans="1:51">
      <c r="A1198" s="5" t="s">
        <v>2443</v>
      </c>
      <c r="B1198" s="5" t="s">
        <v>2444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80"/>
        <v>3335438507.29</v>
      </c>
      <c r="AF1198" s="9">
        <f t="shared" si="381"/>
        <v>2759142485.88</v>
      </c>
      <c r="AG1198" s="9">
        <f t="shared" si="382"/>
        <v>566061991.76</v>
      </c>
      <c r="AH1198" s="9">
        <f t="shared" si="383"/>
        <v>577491277.73</v>
      </c>
      <c r="AI1198" s="9">
        <f t="shared" si="384"/>
        <v>445849804.34</v>
      </c>
      <c r="AJ1198" s="12">
        <f t="shared" si="385"/>
        <v>993735761.53</v>
      </c>
      <c r="AK1198" s="16">
        <f t="shared" si="386"/>
        <v>0.297932568493789</v>
      </c>
      <c r="AL1198" s="9">
        <f t="shared" si="387"/>
        <v>430137136.37</v>
      </c>
      <c r="AM1198" s="16">
        <f t="shared" si="388"/>
        <v>0.00737774766232872</v>
      </c>
      <c r="AN1198" s="16">
        <f t="shared" si="389"/>
        <v>0.0425020263573021</v>
      </c>
      <c r="AO1198" s="16">
        <f t="shared" si="390"/>
        <v>0.045035070813536</v>
      </c>
      <c r="AP1198" s="16">
        <f t="shared" si="391"/>
        <v>0.033619035975305</v>
      </c>
      <c r="AQ1198" s="12">
        <f t="shared" si="392"/>
        <v>563598625.16</v>
      </c>
      <c r="AR1198" s="12">
        <f t="shared" si="393"/>
        <v>443234267.19</v>
      </c>
      <c r="AS1198" s="12">
        <f>AR1198-VLOOKUP(A1198,[1]选股结果!$A$2:$BJ$3005,48,FALSE)*0.08</f>
        <v>197776728.1964</v>
      </c>
      <c r="AT1198" s="12">
        <f t="shared" si="374"/>
        <v>431957151.77</v>
      </c>
      <c r="AU1198" s="12">
        <f t="shared" si="375"/>
        <v>574875740.58</v>
      </c>
      <c r="AV1198" s="12">
        <f t="shared" si="376"/>
        <v>557067102.3</v>
      </c>
      <c r="AW1198" s="12">
        <f t="shared" si="377"/>
        <v>566061991.76</v>
      </c>
      <c r="AX1198" s="12">
        <f t="shared" si="378"/>
        <v>-2607869.65</v>
      </c>
      <c r="AY1198" s="21">
        <f t="shared" si="379"/>
        <v>2770419601.3</v>
      </c>
    </row>
    <row r="1199" spans="1:51">
      <c r="A1199" s="5" t="s">
        <v>2445</v>
      </c>
      <c r="B1199" s="5" t="s">
        <v>2446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80"/>
        <v>3332276203.3</v>
      </c>
      <c r="AF1199" s="9">
        <f t="shared" si="381"/>
        <v>3211507785.34</v>
      </c>
      <c r="AG1199" s="9">
        <f t="shared" si="382"/>
        <v>126732558.27</v>
      </c>
      <c r="AH1199" s="9">
        <f t="shared" si="383"/>
        <v>127050433.49</v>
      </c>
      <c r="AI1199" s="9">
        <f t="shared" si="384"/>
        <v>106122752.3</v>
      </c>
      <c r="AJ1199" s="12">
        <f t="shared" si="385"/>
        <v>379958733.34</v>
      </c>
      <c r="AK1199" s="16">
        <f t="shared" si="386"/>
        <v>0.114023781391147</v>
      </c>
      <c r="AL1199" s="9">
        <f t="shared" si="387"/>
        <v>258199468.01</v>
      </c>
      <c r="AM1199" s="16">
        <f t="shared" si="388"/>
        <v>0.00472786148230992</v>
      </c>
      <c r="AN1199" s="16">
        <f t="shared" si="389"/>
        <v>0.00124455441175403</v>
      </c>
      <c r="AO1199" s="16">
        <f t="shared" si="390"/>
        <v>0.041262320822576</v>
      </c>
      <c r="AP1199" s="16">
        <f t="shared" si="391"/>
        <v>0.0313542299034309</v>
      </c>
      <c r="AQ1199" s="12">
        <f t="shared" si="392"/>
        <v>121759265.33</v>
      </c>
      <c r="AR1199" s="12">
        <f t="shared" si="393"/>
        <v>103521412.07</v>
      </c>
      <c r="AS1199" s="12">
        <f>AR1199-VLOOKUP(A1199,[1]选股结果!$A$2:$BJ$3005,48,FALSE)*0.08</f>
        <v>-15114063.3708</v>
      </c>
      <c r="AT1199" s="12">
        <f t="shared" si="374"/>
        <v>100831584.14</v>
      </c>
      <c r="AU1199" s="12">
        <f t="shared" si="375"/>
        <v>124449093.26</v>
      </c>
      <c r="AV1199" s="12">
        <f t="shared" si="376"/>
        <v>121826829.94</v>
      </c>
      <c r="AW1199" s="12">
        <f t="shared" si="377"/>
        <v>126732558.27</v>
      </c>
      <c r="AX1199" s="12">
        <f t="shared" si="378"/>
        <v>724195.2</v>
      </c>
      <c r="AY1199" s="21">
        <f t="shared" si="379"/>
        <v>3214197613.27</v>
      </c>
    </row>
    <row r="1200" spans="1:51">
      <c r="A1200" s="5" t="s">
        <v>2447</v>
      </c>
      <c r="B1200" s="5" t="s">
        <v>2448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80"/>
        <v>3328257930.37</v>
      </c>
      <c r="AF1200" s="9">
        <f t="shared" si="381"/>
        <v>3267164783.3</v>
      </c>
      <c r="AG1200" s="9">
        <f t="shared" si="382"/>
        <v>59659359.2099997</v>
      </c>
      <c r="AH1200" s="9">
        <f t="shared" si="383"/>
        <v>61585932.8299997</v>
      </c>
      <c r="AI1200" s="9">
        <f t="shared" si="384"/>
        <v>62312790.4099997</v>
      </c>
      <c r="AJ1200" s="12">
        <f t="shared" si="385"/>
        <v>415791883.38</v>
      </c>
      <c r="AK1200" s="16">
        <f t="shared" si="386"/>
        <v>0.124927782665503</v>
      </c>
      <c r="AL1200" s="9">
        <f t="shared" si="387"/>
        <v>339451443.1</v>
      </c>
      <c r="AM1200" s="16">
        <f t="shared" si="388"/>
        <v>0.00579980705036706</v>
      </c>
      <c r="AN1200" s="16">
        <f t="shared" si="389"/>
        <v>0.0090586434827929</v>
      </c>
      <c r="AO1200" s="16">
        <f t="shared" si="390"/>
        <v>0.0344303459880168</v>
      </c>
      <c r="AP1200" s="16">
        <f t="shared" si="391"/>
        <v>0.0513135402703041</v>
      </c>
      <c r="AQ1200" s="12">
        <f t="shared" si="392"/>
        <v>76340440.2800001</v>
      </c>
      <c r="AR1200" s="12">
        <f t="shared" si="393"/>
        <v>57199086.7900001</v>
      </c>
      <c r="AS1200" s="12">
        <f>AR1200-VLOOKUP(A1200,[1]选股结果!$A$2:$BJ$3005,48,FALSE)*0.08</f>
        <v>-109223372.1308</v>
      </c>
      <c r="AT1200" s="12">
        <f t="shared" si="374"/>
        <v>77067297.8600001</v>
      </c>
      <c r="AU1200" s="12">
        <f t="shared" si="375"/>
        <v>56472229.2100001</v>
      </c>
      <c r="AV1200" s="12">
        <f t="shared" si="376"/>
        <v>55689269.2500001</v>
      </c>
      <c r="AW1200" s="12">
        <f t="shared" si="377"/>
        <v>59659359.2099997</v>
      </c>
      <c r="AX1200" s="12">
        <f t="shared" si="378"/>
        <v>5606183.85</v>
      </c>
      <c r="AY1200" s="21">
        <f t="shared" si="379"/>
        <v>3247296572.23</v>
      </c>
    </row>
    <row r="1201" spans="1:51">
      <c r="A1201" s="5" t="s">
        <v>2449</v>
      </c>
      <c r="B1201" s="5" t="s">
        <v>2450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80"/>
        <v>3325806741.94</v>
      </c>
      <c r="AF1201" s="9">
        <f t="shared" si="381"/>
        <v>2024651547.22</v>
      </c>
      <c r="AG1201" s="9">
        <f t="shared" si="382"/>
        <v>1255676872.54</v>
      </c>
      <c r="AH1201" s="9">
        <f t="shared" si="383"/>
        <v>1259606596.21</v>
      </c>
      <c r="AI1201" s="9">
        <f t="shared" si="384"/>
        <v>1115838258.21</v>
      </c>
      <c r="AJ1201" s="12">
        <f t="shared" si="385"/>
        <v>1547678694.47</v>
      </c>
      <c r="AK1201" s="16">
        <f t="shared" si="386"/>
        <v>0.465354367995301</v>
      </c>
      <c r="AL1201" s="9">
        <f t="shared" si="387"/>
        <v>130132646.64</v>
      </c>
      <c r="AM1201" s="16">
        <f t="shared" si="388"/>
        <v>0.00546254411024576</v>
      </c>
      <c r="AN1201" s="16">
        <f t="shared" si="389"/>
        <v>0.00425542452648481</v>
      </c>
      <c r="AO1201" s="16">
        <f t="shared" si="390"/>
        <v>0.0221971079224338</v>
      </c>
      <c r="AP1201" s="16">
        <f t="shared" si="391"/>
        <v>0.0177011896505026</v>
      </c>
      <c r="AQ1201" s="12">
        <f t="shared" si="392"/>
        <v>1417546047.83</v>
      </c>
      <c r="AR1201" s="12">
        <f t="shared" si="393"/>
        <v>1192268322.75</v>
      </c>
      <c r="AS1201" s="12">
        <f>AR1201-VLOOKUP(A1201,[1]选股结果!$A$2:$BJ$3005,48,FALSE)*0.08</f>
        <v>688889297.9036</v>
      </c>
      <c r="AT1201" s="12">
        <f t="shared" si="374"/>
        <v>1273777709.83</v>
      </c>
      <c r="AU1201" s="12">
        <f t="shared" si="375"/>
        <v>1336036660.75</v>
      </c>
      <c r="AV1201" s="12">
        <f t="shared" si="376"/>
        <v>1289220028.46</v>
      </c>
      <c r="AW1201" s="12">
        <f t="shared" si="377"/>
        <v>1255676872.54</v>
      </c>
      <c r="AX1201" s="12">
        <f t="shared" si="378"/>
        <v>166438.36</v>
      </c>
      <c r="AY1201" s="21">
        <f t="shared" si="379"/>
        <v>1943142160.14</v>
      </c>
    </row>
    <row r="1202" spans="1:51">
      <c r="A1202" s="5" t="s">
        <v>2451</v>
      </c>
      <c r="B1202" s="5" t="s">
        <v>2452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80"/>
        <v>3322966485.28</v>
      </c>
      <c r="AF1202" s="9">
        <f t="shared" si="381"/>
        <v>3278673544.05</v>
      </c>
      <c r="AG1202" s="9">
        <f t="shared" si="382"/>
        <v>67050386.6900005</v>
      </c>
      <c r="AH1202" s="9">
        <f t="shared" si="383"/>
        <v>63398145.6100005</v>
      </c>
      <c r="AI1202" s="9">
        <f t="shared" si="384"/>
        <v>49646195.5700005</v>
      </c>
      <c r="AJ1202" s="12">
        <f t="shared" si="385"/>
        <v>494573331.81</v>
      </c>
      <c r="AK1202" s="16">
        <f t="shared" si="386"/>
        <v>0.148834884131649</v>
      </c>
      <c r="AL1202" s="9">
        <f t="shared" si="387"/>
        <v>436506232.5</v>
      </c>
      <c r="AM1202" s="16">
        <f t="shared" si="388"/>
        <v>0.00544473801651222</v>
      </c>
      <c r="AN1202" s="16">
        <f t="shared" si="389"/>
        <v>0.0197826983242838</v>
      </c>
      <c r="AO1202" s="16">
        <f t="shared" si="390"/>
        <v>0.0641961127429262</v>
      </c>
      <c r="AP1202" s="16">
        <f t="shared" si="391"/>
        <v>0.0408377681271033</v>
      </c>
      <c r="AQ1202" s="12">
        <f t="shared" si="392"/>
        <v>58067099.3100004</v>
      </c>
      <c r="AR1202" s="12">
        <f t="shared" si="393"/>
        <v>26888750.1100004</v>
      </c>
      <c r="AS1202" s="12">
        <f>AR1202-VLOOKUP(A1202,[1]选股结果!$A$2:$BJ$3005,48,FALSE)*0.08</f>
        <v>-320590324.274</v>
      </c>
      <c r="AT1202" s="12">
        <f t="shared" si="374"/>
        <v>44315149.2700004</v>
      </c>
      <c r="AU1202" s="12">
        <f t="shared" si="375"/>
        <v>40640700.1500004</v>
      </c>
      <c r="AV1202" s="12">
        <f t="shared" si="376"/>
        <v>32306750.0300005</v>
      </c>
      <c r="AW1202" s="12">
        <f t="shared" si="377"/>
        <v>67050386.6900005</v>
      </c>
      <c r="AX1202" s="12">
        <f t="shared" si="378"/>
        <v>36569665.16</v>
      </c>
      <c r="AY1202" s="21">
        <f t="shared" si="379"/>
        <v>3261247144.89</v>
      </c>
    </row>
    <row r="1203" spans="1:51">
      <c r="A1203" s="5" t="s">
        <v>2453</v>
      </c>
      <c r="B1203" s="5" t="s">
        <v>2454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80"/>
        <v>3322173398.56</v>
      </c>
      <c r="AF1203" s="9">
        <f t="shared" si="381"/>
        <v>2984438560.91</v>
      </c>
      <c r="AG1203" s="9">
        <f t="shared" si="382"/>
        <v>323651469.39</v>
      </c>
      <c r="AH1203" s="9">
        <f t="shared" si="383"/>
        <v>320837604.35</v>
      </c>
      <c r="AI1203" s="9">
        <f t="shared" si="384"/>
        <v>290853157.79</v>
      </c>
      <c r="AJ1203" s="12">
        <f t="shared" si="385"/>
        <v>1207460344.18</v>
      </c>
      <c r="AK1203" s="16">
        <f t="shared" si="386"/>
        <v>0.363454943292055</v>
      </c>
      <c r="AL1203" s="9">
        <f t="shared" si="387"/>
        <v>884845863.41</v>
      </c>
      <c r="AM1203" s="16">
        <f t="shared" si="388"/>
        <v>0.00593392049570466</v>
      </c>
      <c r="AN1203" s="16">
        <f t="shared" si="389"/>
        <v>0.144722096702839</v>
      </c>
      <c r="AO1203" s="16">
        <f t="shared" si="390"/>
        <v>0.0493855393674259</v>
      </c>
      <c r="AP1203" s="16">
        <f t="shared" si="391"/>
        <v>0.0647222802377504</v>
      </c>
      <c r="AQ1203" s="12">
        <f t="shared" si="392"/>
        <v>322614480.77</v>
      </c>
      <c r="AR1203" s="12">
        <f t="shared" si="393"/>
        <v>302495903.21</v>
      </c>
      <c r="AS1203" s="12">
        <f>AR1203-VLOOKUP(A1203,[1]选股结果!$A$2:$BJ$3005,48,FALSE)*0.08</f>
        <v>114645985.674</v>
      </c>
      <c r="AT1203" s="12">
        <f t="shared" si="374"/>
        <v>292630034.21</v>
      </c>
      <c r="AU1203" s="12">
        <f t="shared" si="375"/>
        <v>332480349.77</v>
      </c>
      <c r="AV1203" s="12">
        <f t="shared" si="376"/>
        <v>295652452.25</v>
      </c>
      <c r="AW1203" s="12">
        <f t="shared" si="377"/>
        <v>323651469.39</v>
      </c>
      <c r="AX1203" s="12">
        <f t="shared" si="378"/>
        <v>5702027.46</v>
      </c>
      <c r="AY1203" s="21">
        <f t="shared" si="379"/>
        <v>2994304429.91</v>
      </c>
    </row>
    <row r="1204" spans="1:51">
      <c r="A1204" s="5" t="s">
        <v>2455</v>
      </c>
      <c r="B1204" s="5" t="s">
        <v>2456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80"/>
        <v>3318910748.65</v>
      </c>
      <c r="AF1204" s="9">
        <f t="shared" si="381"/>
        <v>3157528916.66</v>
      </c>
      <c r="AG1204" s="9">
        <f t="shared" si="382"/>
        <v>163966058.499999</v>
      </c>
      <c r="AH1204" s="9">
        <f t="shared" si="383"/>
        <v>161507517.859999</v>
      </c>
      <c r="AI1204" s="9">
        <f t="shared" si="384"/>
        <v>134270598.349999</v>
      </c>
      <c r="AJ1204" s="12">
        <f t="shared" si="385"/>
        <v>671961405.12</v>
      </c>
      <c r="AK1204" s="16">
        <f t="shared" si="386"/>
        <v>0.202464439694055</v>
      </c>
      <c r="AL1204" s="9">
        <f t="shared" si="387"/>
        <v>481390911.23</v>
      </c>
      <c r="AM1204" s="16">
        <f t="shared" si="388"/>
        <v>0.00707345190272114</v>
      </c>
      <c r="AN1204" s="16">
        <f t="shared" si="389"/>
        <v>0.0428681414038844</v>
      </c>
      <c r="AO1204" s="16">
        <f t="shared" si="390"/>
        <v>0.0614616044866446</v>
      </c>
      <c r="AP1204" s="16">
        <f t="shared" si="391"/>
        <v>0.0327542077635616</v>
      </c>
      <c r="AQ1204" s="12">
        <f t="shared" si="392"/>
        <v>190570493.89</v>
      </c>
      <c r="AR1204" s="12">
        <f t="shared" si="393"/>
        <v>131199564.05</v>
      </c>
      <c r="AS1204" s="12">
        <f>AR1204-VLOOKUP(A1204,[1]选股结果!$A$2:$BJ$3005,48,FALSE)*0.08</f>
        <v>-116618155.3908</v>
      </c>
      <c r="AT1204" s="12">
        <f t="shared" si="374"/>
        <v>163333574.38</v>
      </c>
      <c r="AU1204" s="12">
        <f t="shared" si="375"/>
        <v>158436483.56</v>
      </c>
      <c r="AV1204" s="12">
        <f t="shared" si="376"/>
        <v>159844362.23</v>
      </c>
      <c r="AW1204" s="12">
        <f t="shared" si="377"/>
        <v>163966058.499999</v>
      </c>
      <c r="AX1204" s="12">
        <f t="shared" si="378"/>
        <v>1681045.92</v>
      </c>
      <c r="AY1204" s="21">
        <f t="shared" si="379"/>
        <v>3125394906.33</v>
      </c>
    </row>
    <row r="1205" spans="1:51">
      <c r="A1205" s="5" t="s">
        <v>2457</v>
      </c>
      <c r="B1205" s="5" t="s">
        <v>2458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80"/>
        <v>3317191595.25</v>
      </c>
      <c r="AF1205" s="9">
        <f t="shared" si="381"/>
        <v>2754907395.14</v>
      </c>
      <c r="AG1205" s="9">
        <f t="shared" si="382"/>
        <v>549633947.33</v>
      </c>
      <c r="AH1205" s="9">
        <f t="shared" si="383"/>
        <v>544237292</v>
      </c>
      <c r="AI1205" s="9">
        <f t="shared" si="384"/>
        <v>452450973.39</v>
      </c>
      <c r="AJ1205" s="12">
        <f t="shared" si="385"/>
        <v>1960907240.54</v>
      </c>
      <c r="AK1205" s="16">
        <f t="shared" si="386"/>
        <v>0.591134754877557</v>
      </c>
      <c r="AL1205" s="9">
        <f t="shared" si="387"/>
        <v>1408947704.96</v>
      </c>
      <c r="AM1205" s="16">
        <f t="shared" si="388"/>
        <v>0.00882809186901759</v>
      </c>
      <c r="AN1205" s="16">
        <f t="shared" si="389"/>
        <v>0.281653567713078</v>
      </c>
      <c r="AO1205" s="16">
        <f t="shared" si="390"/>
        <v>0.0784616921231481</v>
      </c>
      <c r="AP1205" s="16">
        <f t="shared" si="391"/>
        <v>0.0472979694795638</v>
      </c>
      <c r="AQ1205" s="12">
        <f t="shared" si="392"/>
        <v>551959535.58</v>
      </c>
      <c r="AR1205" s="12">
        <f t="shared" si="393"/>
        <v>442302388.77</v>
      </c>
      <c r="AS1205" s="12">
        <f>AR1205-VLOOKUP(A1205,[1]选股结果!$A$2:$BJ$3005,48,FALSE)*0.08</f>
        <v>64688457.4004</v>
      </c>
      <c r="AT1205" s="12">
        <f t="shared" si="374"/>
        <v>460173216.97</v>
      </c>
      <c r="AU1205" s="12">
        <f t="shared" si="375"/>
        <v>534088707.38</v>
      </c>
      <c r="AV1205" s="12">
        <f t="shared" si="376"/>
        <v>538575567.06</v>
      </c>
      <c r="AW1205" s="12">
        <f t="shared" si="377"/>
        <v>549633947.33</v>
      </c>
      <c r="AX1205" s="12">
        <f t="shared" si="378"/>
        <v>3743203.89</v>
      </c>
      <c r="AY1205" s="21">
        <f t="shared" si="379"/>
        <v>2737036566.94</v>
      </c>
    </row>
    <row r="1206" spans="1:51">
      <c r="A1206" s="5" t="s">
        <v>2459</v>
      </c>
      <c r="B1206" s="5" t="s">
        <v>2460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80"/>
        <v>3308771612.67</v>
      </c>
      <c r="AF1206" s="9">
        <f t="shared" si="381"/>
        <v>2798539963.33</v>
      </c>
      <c r="AG1206" s="9">
        <f t="shared" si="382"/>
        <v>448729130.21</v>
      </c>
      <c r="AH1206" s="9">
        <f t="shared" si="383"/>
        <v>445342350.91</v>
      </c>
      <c r="AI1206" s="9">
        <f t="shared" si="384"/>
        <v>367608501.25</v>
      </c>
      <c r="AJ1206" s="12">
        <f t="shared" si="385"/>
        <v>908126024.61</v>
      </c>
      <c r="AK1206" s="16">
        <f t="shared" si="386"/>
        <v>0.27446017160344</v>
      </c>
      <c r="AL1206" s="9">
        <f t="shared" si="387"/>
        <v>376635618.03</v>
      </c>
      <c r="AM1206" s="16">
        <f t="shared" si="388"/>
        <v>0.0133633519432669</v>
      </c>
      <c r="AN1206" s="16">
        <f t="shared" si="389"/>
        <v>0.0259385393876563</v>
      </c>
      <c r="AO1206" s="16">
        <f t="shared" si="390"/>
        <v>0.0480098674238243</v>
      </c>
      <c r="AP1206" s="16">
        <f t="shared" si="391"/>
        <v>0.0254941046964347</v>
      </c>
      <c r="AQ1206" s="12">
        <f t="shared" si="392"/>
        <v>531490406.58</v>
      </c>
      <c r="AR1206" s="12">
        <f t="shared" si="393"/>
        <v>429111020.38</v>
      </c>
      <c r="AS1206" s="12">
        <f>AR1206-VLOOKUP(A1206,[1]选股结果!$A$2:$BJ$3005,48,FALSE)*0.08</f>
        <v>31799290.3528</v>
      </c>
      <c r="AT1206" s="12">
        <f t="shared" si="374"/>
        <v>453756556.92</v>
      </c>
      <c r="AU1206" s="12">
        <f t="shared" si="375"/>
        <v>506844870.04</v>
      </c>
      <c r="AV1206" s="12">
        <f t="shared" si="376"/>
        <v>468157186.74</v>
      </c>
      <c r="AW1206" s="12">
        <f t="shared" si="377"/>
        <v>448729130.21</v>
      </c>
      <c r="AX1206" s="12">
        <f t="shared" si="378"/>
        <v>-3510327.65</v>
      </c>
      <c r="AY1206" s="21">
        <f t="shared" si="379"/>
        <v>2773894426.79</v>
      </c>
    </row>
    <row r="1207" spans="1:51">
      <c r="A1207" s="5" t="s">
        <v>2461</v>
      </c>
      <c r="B1207" s="5" t="s">
        <v>2462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80"/>
        <v>3308221000</v>
      </c>
      <c r="AF1207" s="9">
        <f t="shared" si="381"/>
        <v>46245000</v>
      </c>
      <c r="AG1207" s="9">
        <f t="shared" si="382"/>
        <v>2707928000</v>
      </c>
      <c r="AH1207" s="9">
        <f t="shared" si="383"/>
        <v>2718598000</v>
      </c>
      <c r="AI1207" s="9">
        <f t="shared" si="384"/>
        <v>2540486000</v>
      </c>
      <c r="AJ1207" s="12">
        <f t="shared" si="385"/>
        <v>3308221000</v>
      </c>
      <c r="AK1207" s="16">
        <f t="shared" si="386"/>
        <v>1</v>
      </c>
      <c r="AL1207" s="9">
        <f t="shared" si="387"/>
        <v>35575000</v>
      </c>
      <c r="AM1207" s="16">
        <f t="shared" si="388"/>
        <v>0.0139788121773001</v>
      </c>
      <c r="AN1207" s="16">
        <f t="shared" si="389"/>
        <v>0</v>
      </c>
      <c r="AO1207" s="16">
        <f t="shared" si="390"/>
        <v>0</v>
      </c>
      <c r="AP1207" s="16">
        <f t="shared" si="391"/>
        <v>0</v>
      </c>
      <c r="AQ1207" s="12">
        <f t="shared" si="392"/>
        <v>3272646000</v>
      </c>
      <c r="AR1207" s="12">
        <f t="shared" si="393"/>
        <v>3094534000</v>
      </c>
      <c r="AS1207" s="12">
        <f>AR1207-VLOOKUP(A1207,[1]选股结果!$A$2:$BJ$3005,48,FALSE)*0.08</f>
        <v>1830094480</v>
      </c>
      <c r="AT1207" s="12">
        <f t="shared" si="374"/>
        <v>3094534000</v>
      </c>
      <c r="AU1207" s="12">
        <f t="shared" si="375"/>
        <v>3272646000</v>
      </c>
      <c r="AV1207" s="12">
        <f t="shared" si="376"/>
        <v>2433961000</v>
      </c>
      <c r="AW1207" s="12">
        <f t="shared" si="377"/>
        <v>2707928000</v>
      </c>
      <c r="AX1207" s="12">
        <f t="shared" si="378"/>
        <v>219167000</v>
      </c>
      <c r="AY1207" s="21">
        <f t="shared" si="379"/>
        <v>46245000</v>
      </c>
    </row>
    <row r="1208" spans="1:51">
      <c r="A1208" s="5" t="s">
        <v>2463</v>
      </c>
      <c r="B1208" s="5" t="s">
        <v>2464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80"/>
        <v>3307541848.67</v>
      </c>
      <c r="AF1208" s="9">
        <f t="shared" si="381"/>
        <v>2946856865.81</v>
      </c>
      <c r="AG1208" s="9">
        <f t="shared" si="382"/>
        <v>358217230.07</v>
      </c>
      <c r="AH1208" s="9">
        <f t="shared" si="383"/>
        <v>357938806.21</v>
      </c>
      <c r="AI1208" s="9">
        <f t="shared" si="384"/>
        <v>299572839.01</v>
      </c>
      <c r="AJ1208" s="12">
        <f t="shared" si="385"/>
        <v>524765812.32</v>
      </c>
      <c r="AK1208" s="16">
        <f t="shared" si="386"/>
        <v>0.158657346249758</v>
      </c>
      <c r="AL1208" s="9">
        <f t="shared" si="387"/>
        <v>166841841.05</v>
      </c>
      <c r="AM1208" s="16">
        <f t="shared" si="388"/>
        <v>0.00313412642811107</v>
      </c>
      <c r="AN1208" s="16">
        <f t="shared" si="389"/>
        <v>0.00587345259979452</v>
      </c>
      <c r="AO1208" s="16">
        <f t="shared" si="390"/>
        <v>0.0226052332096917</v>
      </c>
      <c r="AP1208" s="16">
        <f t="shared" si="391"/>
        <v>0.0175061708390124</v>
      </c>
      <c r="AQ1208" s="12">
        <f t="shared" si="392"/>
        <v>357923971.27</v>
      </c>
      <c r="AR1208" s="12">
        <f t="shared" si="393"/>
        <v>297940266.7</v>
      </c>
      <c r="AS1208" s="12">
        <f>AR1208-VLOOKUP(A1208,[1]选股结果!$A$2:$BJ$3005,48,FALSE)*0.08</f>
        <v>137328229.3352</v>
      </c>
      <c r="AT1208" s="12">
        <f t="shared" si="374"/>
        <v>299558004.07</v>
      </c>
      <c r="AU1208" s="12">
        <f t="shared" si="375"/>
        <v>356306233.9</v>
      </c>
      <c r="AV1208" s="12">
        <f t="shared" si="376"/>
        <v>348761377.6</v>
      </c>
      <c r="AW1208" s="12">
        <f t="shared" si="377"/>
        <v>358217230.07</v>
      </c>
      <c r="AX1208" s="12">
        <f t="shared" si="378"/>
        <v>2456230.62</v>
      </c>
      <c r="AY1208" s="21">
        <f t="shared" si="379"/>
        <v>2945239128.44</v>
      </c>
    </row>
    <row r="1209" spans="1:51">
      <c r="A1209" s="5" t="s">
        <v>2465</v>
      </c>
      <c r="B1209" s="5" t="s">
        <v>2466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80"/>
        <v>3301775381.74</v>
      </c>
      <c r="AF1209" s="9">
        <f t="shared" si="381"/>
        <v>2949103052.29</v>
      </c>
      <c r="AG1209" s="9">
        <f t="shared" si="382"/>
        <v>349192151.36</v>
      </c>
      <c r="AH1209" s="9">
        <f t="shared" si="383"/>
        <v>351877190.28</v>
      </c>
      <c r="AI1209" s="9">
        <f t="shared" si="384"/>
        <v>315808912.99</v>
      </c>
      <c r="AJ1209" s="12">
        <f t="shared" si="385"/>
        <v>939298438.25</v>
      </c>
      <c r="AK1209" s="16">
        <f t="shared" si="386"/>
        <v>0.284482840184907</v>
      </c>
      <c r="AL1209" s="9">
        <f t="shared" si="387"/>
        <v>542563836.42</v>
      </c>
      <c r="AM1209" s="16">
        <f t="shared" si="388"/>
        <v>0.00248871830756386</v>
      </c>
      <c r="AN1209" s="16">
        <f t="shared" si="389"/>
        <v>0.0852282580657267</v>
      </c>
      <c r="AO1209" s="16">
        <f t="shared" si="390"/>
        <v>0.0543881901455588</v>
      </c>
      <c r="AP1209" s="16">
        <f t="shared" si="391"/>
        <v>0.0216803485924219</v>
      </c>
      <c r="AQ1209" s="12">
        <f t="shared" si="392"/>
        <v>396734601.83</v>
      </c>
      <c r="AR1209" s="12">
        <f t="shared" si="393"/>
        <v>314823197.42</v>
      </c>
      <c r="AS1209" s="12">
        <f>AR1209-VLOOKUP(A1209,[1]选股结果!$A$2:$BJ$3005,48,FALSE)*0.08</f>
        <v>103359928.868</v>
      </c>
      <c r="AT1209" s="12">
        <f t="shared" si="374"/>
        <v>360666324.54</v>
      </c>
      <c r="AU1209" s="12">
        <f t="shared" si="375"/>
        <v>350891474.71</v>
      </c>
      <c r="AV1209" s="12">
        <f t="shared" si="376"/>
        <v>324508203.41</v>
      </c>
      <c r="AW1209" s="12">
        <f t="shared" si="377"/>
        <v>349192151.36</v>
      </c>
      <c r="AX1209" s="12">
        <f t="shared" si="378"/>
        <v>15022588.9</v>
      </c>
      <c r="AY1209" s="21">
        <f t="shared" si="379"/>
        <v>2903259925.17</v>
      </c>
    </row>
    <row r="1210" spans="1:51">
      <c r="A1210" s="5" t="s">
        <v>2467</v>
      </c>
      <c r="B1210" s="5" t="s">
        <v>2468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80"/>
        <v>3281742862.32</v>
      </c>
      <c r="AF1210" s="9">
        <f t="shared" si="381"/>
        <v>2297305860.24</v>
      </c>
      <c r="AG1210" s="9">
        <f t="shared" si="382"/>
        <v>982288292.54</v>
      </c>
      <c r="AH1210" s="9">
        <f t="shared" si="383"/>
        <v>983069645.77</v>
      </c>
      <c r="AI1210" s="9">
        <f t="shared" si="384"/>
        <v>843078897.15</v>
      </c>
      <c r="AJ1210" s="12">
        <f t="shared" si="385"/>
        <v>1238975597.87</v>
      </c>
      <c r="AK1210" s="16">
        <f t="shared" si="386"/>
        <v>0.377535855138302</v>
      </c>
      <c r="AL1210" s="9">
        <f t="shared" si="387"/>
        <v>244377666.45</v>
      </c>
      <c r="AM1210" s="16">
        <f t="shared" si="388"/>
        <v>0.00444714523114179</v>
      </c>
      <c r="AN1210" s="16">
        <f t="shared" si="389"/>
        <v>0.0107299452569256</v>
      </c>
      <c r="AO1210" s="16">
        <f t="shared" si="390"/>
        <v>0.0244553636640695</v>
      </c>
      <c r="AP1210" s="16">
        <f t="shared" si="391"/>
        <v>0.0348968682692706</v>
      </c>
      <c r="AQ1210" s="12">
        <f t="shared" si="392"/>
        <v>994597931.42</v>
      </c>
      <c r="AR1210" s="12">
        <f t="shared" si="393"/>
        <v>844654658.9</v>
      </c>
      <c r="AS1210" s="12">
        <f>AR1210-VLOOKUP(A1210,[1]选股结果!$A$2:$BJ$3005,48,FALSE)*0.08</f>
        <v>547011934.5328</v>
      </c>
      <c r="AT1210" s="12">
        <f t="shared" si="374"/>
        <v>854607182.8</v>
      </c>
      <c r="AU1210" s="12">
        <f t="shared" si="375"/>
        <v>984645407.52</v>
      </c>
      <c r="AV1210" s="12">
        <f t="shared" si="376"/>
        <v>956133034.97</v>
      </c>
      <c r="AW1210" s="12">
        <f t="shared" si="377"/>
        <v>982288292.54</v>
      </c>
      <c r="AX1210" s="12">
        <f t="shared" si="378"/>
        <v>5071061.44</v>
      </c>
      <c r="AY1210" s="21">
        <f t="shared" si="379"/>
        <v>2287353336.34</v>
      </c>
    </row>
    <row r="1211" spans="1:51">
      <c r="A1211" s="5" t="s">
        <v>2469</v>
      </c>
      <c r="B1211" s="5" t="s">
        <v>2470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80"/>
        <v>3281712502</v>
      </c>
      <c r="AF1211" s="9">
        <f t="shared" si="381"/>
        <v>3157344244</v>
      </c>
      <c r="AG1211" s="9">
        <f t="shared" si="382"/>
        <v>105517103</v>
      </c>
      <c r="AH1211" s="9">
        <f t="shared" si="383"/>
        <v>105869879</v>
      </c>
      <c r="AI1211" s="9">
        <f t="shared" si="384"/>
        <v>87980672</v>
      </c>
      <c r="AJ1211" s="12">
        <f t="shared" si="385"/>
        <v>481865305</v>
      </c>
      <c r="AK1211" s="16">
        <f t="shared" si="386"/>
        <v>0.146833491570737</v>
      </c>
      <c r="AL1211" s="9">
        <f t="shared" si="387"/>
        <v>375825967</v>
      </c>
      <c r="AM1211" s="16">
        <f t="shared" si="388"/>
        <v>0.00505311723372897</v>
      </c>
      <c r="AN1211" s="16">
        <f t="shared" si="389"/>
        <v>0.00582374689688768</v>
      </c>
      <c r="AO1211" s="16">
        <f t="shared" si="390"/>
        <v>0.0500935943961614</v>
      </c>
      <c r="AP1211" s="16">
        <f t="shared" si="391"/>
        <v>0.0424406412551735</v>
      </c>
      <c r="AQ1211" s="12">
        <f t="shared" si="392"/>
        <v>106039338</v>
      </c>
      <c r="AR1211" s="12">
        <f t="shared" si="393"/>
        <v>70018583</v>
      </c>
      <c r="AS1211" s="12">
        <f>AR1211-VLOOKUP(A1211,[1]选股结果!$A$2:$BJ$3005,48,FALSE)*0.08</f>
        <v>-215681168.84</v>
      </c>
      <c r="AT1211" s="12">
        <f t="shared" si="374"/>
        <v>88150131</v>
      </c>
      <c r="AU1211" s="12">
        <f t="shared" si="375"/>
        <v>87907790</v>
      </c>
      <c r="AV1211" s="12">
        <f t="shared" si="376"/>
        <v>83672967</v>
      </c>
      <c r="AW1211" s="12">
        <f t="shared" si="377"/>
        <v>105517103</v>
      </c>
      <c r="AX1211" s="12">
        <f t="shared" si="378"/>
        <v>9899419</v>
      </c>
      <c r="AY1211" s="21">
        <f t="shared" si="379"/>
        <v>3139212696</v>
      </c>
    </row>
    <row r="1212" spans="1:51">
      <c r="A1212" s="5" t="s">
        <v>2471</v>
      </c>
      <c r="B1212" s="5" t="s">
        <v>2472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80"/>
        <v>3279909564.24</v>
      </c>
      <c r="AF1212" s="9">
        <f t="shared" si="381"/>
        <v>3670377170.4</v>
      </c>
      <c r="AG1212" s="9">
        <f t="shared" si="382"/>
        <v>-391857173.51</v>
      </c>
      <c r="AH1212" s="9">
        <f t="shared" si="383"/>
        <v>-394136807.87</v>
      </c>
      <c r="AI1212" s="9">
        <f t="shared" si="384"/>
        <v>-377893006.32</v>
      </c>
      <c r="AJ1212" s="12">
        <f t="shared" si="385"/>
        <v>300420150.77</v>
      </c>
      <c r="AK1212" s="16">
        <f t="shared" si="386"/>
        <v>0.0915940348006551</v>
      </c>
      <c r="AL1212" s="9">
        <f t="shared" si="387"/>
        <v>402171388.84</v>
      </c>
      <c r="AM1212" s="16">
        <f t="shared" si="388"/>
        <v>0.00209714974613754</v>
      </c>
      <c r="AN1212" s="16">
        <f t="shared" si="389"/>
        <v>0.0596483825843938</v>
      </c>
      <c r="AO1212" s="16">
        <f t="shared" si="390"/>
        <v>0.0576416367424471</v>
      </c>
      <c r="AP1212" s="16">
        <f t="shared" si="391"/>
        <v>0.00253441036320956</v>
      </c>
      <c r="AQ1212" s="12">
        <f t="shared" si="392"/>
        <v>-101751238.07</v>
      </c>
      <c r="AR1212" s="12">
        <f t="shared" si="393"/>
        <v>-376503438.97</v>
      </c>
      <c r="AS1212" s="12">
        <f>AR1212-VLOOKUP(A1212,[1]选股结果!$A$2:$BJ$3005,48,FALSE)*0.08</f>
        <v>-667204342.066</v>
      </c>
      <c r="AT1212" s="12">
        <f t="shared" si="374"/>
        <v>-85507436.5200001</v>
      </c>
      <c r="AU1212" s="12">
        <f t="shared" si="375"/>
        <v>-392747240.52</v>
      </c>
      <c r="AV1212" s="12">
        <f t="shared" si="376"/>
        <v>-419791055.03</v>
      </c>
      <c r="AW1212" s="12">
        <f t="shared" si="377"/>
        <v>-391857173.51</v>
      </c>
      <c r="AX1212" s="12">
        <f t="shared" si="378"/>
        <v>0</v>
      </c>
      <c r="AY1212" s="21">
        <f t="shared" si="379"/>
        <v>3379381167.95</v>
      </c>
    </row>
    <row r="1213" spans="1:51">
      <c r="A1213" s="5" t="s">
        <v>2473</v>
      </c>
      <c r="B1213" s="5" t="s">
        <v>2474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80"/>
        <v>3278358159.02</v>
      </c>
      <c r="AF1213" s="9">
        <f t="shared" si="381"/>
        <v>3345009607.36</v>
      </c>
      <c r="AG1213" s="9">
        <f t="shared" si="382"/>
        <v>-217280679.61</v>
      </c>
      <c r="AH1213" s="9">
        <f t="shared" si="383"/>
        <v>-198649169.39</v>
      </c>
      <c r="AI1213" s="9">
        <f t="shared" si="384"/>
        <v>-175385006.17</v>
      </c>
      <c r="AJ1213" s="12">
        <f t="shared" si="385"/>
        <v>291162451.78</v>
      </c>
      <c r="AK1213" s="16">
        <f t="shared" si="386"/>
        <v>0.0888134967739576</v>
      </c>
      <c r="AL1213" s="9">
        <f t="shared" si="387"/>
        <v>265234143.98</v>
      </c>
      <c r="AM1213" s="16">
        <f t="shared" si="388"/>
        <v>0.003661978047447</v>
      </c>
      <c r="AN1213" s="16">
        <f t="shared" si="389"/>
        <v>0.0118661958678819</v>
      </c>
      <c r="AO1213" s="16">
        <f t="shared" si="390"/>
        <v>0.0369545121531857</v>
      </c>
      <c r="AP1213" s="16">
        <f t="shared" si="391"/>
        <v>0.030630842381791</v>
      </c>
      <c r="AQ1213" s="12">
        <f t="shared" si="392"/>
        <v>25928307.8000002</v>
      </c>
      <c r="AR1213" s="12">
        <f t="shared" si="393"/>
        <v>-36145514.9799998</v>
      </c>
      <c r="AS1213" s="12">
        <f>AR1213-VLOOKUP(A1213,[1]选股结果!$A$2:$BJ$3005,48,FALSE)*0.08</f>
        <v>-215956006.5392</v>
      </c>
      <c r="AT1213" s="12">
        <f t="shared" si="374"/>
        <v>49192471.0200002</v>
      </c>
      <c r="AU1213" s="12">
        <f t="shared" si="375"/>
        <v>-59409678.1999998</v>
      </c>
      <c r="AV1213" s="12">
        <f t="shared" si="376"/>
        <v>-226385455.88</v>
      </c>
      <c r="AW1213" s="12">
        <f t="shared" si="377"/>
        <v>-217280679.61</v>
      </c>
      <c r="AX1213" s="12">
        <f t="shared" si="378"/>
        <v>1254104.37</v>
      </c>
      <c r="AY1213" s="21">
        <f t="shared" si="379"/>
        <v>3259671621.36</v>
      </c>
    </row>
    <row r="1214" spans="1:51">
      <c r="A1214" s="5" t="s">
        <v>2475</v>
      </c>
      <c r="B1214" s="5" t="s">
        <v>2476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80"/>
        <v>3277357989.58</v>
      </c>
      <c r="AF1214" s="9">
        <f t="shared" si="381"/>
        <v>2749887127.87</v>
      </c>
      <c r="AG1214" s="9">
        <f t="shared" si="382"/>
        <v>482481356.26</v>
      </c>
      <c r="AH1214" s="9">
        <f t="shared" si="383"/>
        <v>480038755.58</v>
      </c>
      <c r="AI1214" s="9">
        <f t="shared" si="384"/>
        <v>346477000.12</v>
      </c>
      <c r="AJ1214" s="12">
        <f t="shared" si="385"/>
        <v>879600289.38</v>
      </c>
      <c r="AK1214" s="16">
        <f t="shared" si="386"/>
        <v>0.268387003243647</v>
      </c>
      <c r="AL1214" s="9">
        <f t="shared" si="387"/>
        <v>294445843.71</v>
      </c>
      <c r="AM1214" s="16">
        <f t="shared" si="388"/>
        <v>0.0050470955881508</v>
      </c>
      <c r="AN1214" s="16">
        <f t="shared" si="389"/>
        <v>0.0039540735651099</v>
      </c>
      <c r="AO1214" s="16">
        <f t="shared" si="390"/>
        <v>0.0625941666220874</v>
      </c>
      <c r="AP1214" s="16">
        <f t="shared" si="391"/>
        <v>0.0178844164007581</v>
      </c>
      <c r="AQ1214" s="12">
        <f t="shared" si="392"/>
        <v>585154445.67</v>
      </c>
      <c r="AR1214" s="12">
        <f t="shared" si="393"/>
        <v>392720443.24</v>
      </c>
      <c r="AS1214" s="12">
        <f>AR1214-VLOOKUP(A1214,[1]选股结果!$A$2:$BJ$3005,48,FALSE)*0.08</f>
        <v>-19510630.4704</v>
      </c>
      <c r="AT1214" s="12">
        <f t="shared" si="374"/>
        <v>451592690.21</v>
      </c>
      <c r="AU1214" s="12">
        <f t="shared" si="375"/>
        <v>526282198.7</v>
      </c>
      <c r="AV1214" s="12">
        <f t="shared" si="376"/>
        <v>486072149.9</v>
      </c>
      <c r="AW1214" s="12">
        <f t="shared" si="377"/>
        <v>482481356.26</v>
      </c>
      <c r="AX1214" s="12">
        <f t="shared" si="378"/>
        <v>0</v>
      </c>
      <c r="AY1214" s="21">
        <f t="shared" si="379"/>
        <v>2691014880.9</v>
      </c>
    </row>
    <row r="1215" spans="1:51">
      <c r="A1215" s="5" t="s">
        <v>2477</v>
      </c>
      <c r="B1215" s="5" t="s">
        <v>2478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80"/>
        <v>3272769509.2</v>
      </c>
      <c r="AF1215" s="9">
        <f t="shared" si="381"/>
        <v>2748780211.74</v>
      </c>
      <c r="AG1215" s="9">
        <f t="shared" si="382"/>
        <v>503169342.39</v>
      </c>
      <c r="AH1215" s="9">
        <f t="shared" si="383"/>
        <v>504108418.9</v>
      </c>
      <c r="AI1215" s="9">
        <f t="shared" si="384"/>
        <v>406407289.3</v>
      </c>
      <c r="AJ1215" s="12">
        <f t="shared" si="385"/>
        <v>1131021459.74</v>
      </c>
      <c r="AK1215" s="16">
        <f t="shared" si="386"/>
        <v>0.345585430492619</v>
      </c>
      <c r="AL1215" s="9">
        <f t="shared" si="387"/>
        <v>511254315.04</v>
      </c>
      <c r="AM1215" s="16">
        <f t="shared" si="388"/>
        <v>0.0071181483891588</v>
      </c>
      <c r="AN1215" s="16">
        <f t="shared" si="389"/>
        <v>0.0195862197719108</v>
      </c>
      <c r="AO1215" s="16">
        <f t="shared" si="390"/>
        <v>0.10094500022116</v>
      </c>
      <c r="AP1215" s="16">
        <f t="shared" si="391"/>
        <v>0.0290400038997039</v>
      </c>
      <c r="AQ1215" s="12">
        <f t="shared" si="392"/>
        <v>619767144.7</v>
      </c>
      <c r="AR1215" s="12">
        <f t="shared" si="393"/>
        <v>427842052.84</v>
      </c>
      <c r="AS1215" s="12">
        <f>AR1215-VLOOKUP(A1215,[1]选股结果!$A$2:$BJ$3005,48,FALSE)*0.08</f>
        <v>138536386.624</v>
      </c>
      <c r="AT1215" s="12">
        <f t="shared" si="374"/>
        <v>522066015.1</v>
      </c>
      <c r="AU1215" s="12">
        <f t="shared" si="375"/>
        <v>525543182.44</v>
      </c>
      <c r="AV1215" s="12">
        <f t="shared" si="376"/>
        <v>441460561.01</v>
      </c>
      <c r="AW1215" s="12">
        <f t="shared" si="377"/>
        <v>503169342.39</v>
      </c>
      <c r="AX1215" s="12">
        <f t="shared" si="378"/>
        <v>65850926.97</v>
      </c>
      <c r="AY1215" s="21">
        <f t="shared" si="379"/>
        <v>2654556249.48</v>
      </c>
    </row>
    <row r="1216" spans="1:51">
      <c r="A1216" s="5" t="s">
        <v>2479</v>
      </c>
      <c r="B1216" s="5" t="s">
        <v>2480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80"/>
        <v>3267141198.88</v>
      </c>
      <c r="AF1216" s="9">
        <f t="shared" si="381"/>
        <v>3253554569.3</v>
      </c>
      <c r="AG1216" s="9">
        <f t="shared" si="382"/>
        <v>278232106.47</v>
      </c>
      <c r="AH1216" s="9">
        <f t="shared" si="383"/>
        <v>274933438.88</v>
      </c>
      <c r="AI1216" s="9">
        <f t="shared" si="384"/>
        <v>273308988.61</v>
      </c>
      <c r="AJ1216" s="12">
        <f t="shared" si="385"/>
        <v>363900442.72</v>
      </c>
      <c r="AK1216" s="16">
        <f t="shared" si="386"/>
        <v>0.111381914820439</v>
      </c>
      <c r="AL1216" s="9">
        <f t="shared" si="387"/>
        <v>337941040.47</v>
      </c>
      <c r="AM1216" s="16">
        <f t="shared" si="388"/>
        <v>0.00215797173149937</v>
      </c>
      <c r="AN1216" s="16">
        <f t="shared" si="389"/>
        <v>0.0166798391323526</v>
      </c>
      <c r="AO1216" s="16">
        <f t="shared" si="390"/>
        <v>0.0423748506637729</v>
      </c>
      <c r="AP1216" s="16">
        <f t="shared" si="391"/>
        <v>0.0405141403118347</v>
      </c>
      <c r="AQ1216" s="12">
        <f t="shared" si="392"/>
        <v>25959402.2500002</v>
      </c>
      <c r="AR1216" s="12">
        <f t="shared" si="393"/>
        <v>6376964.16000024</v>
      </c>
      <c r="AS1216" s="12">
        <f>AR1216-VLOOKUP(A1216,[1]选股结果!$A$2:$BJ$3005,48,FALSE)*0.08</f>
        <v>-242085131.0304</v>
      </c>
      <c r="AT1216" s="12">
        <f t="shared" si="374"/>
        <v>24334951.9800002</v>
      </c>
      <c r="AU1216" s="12">
        <f t="shared" si="375"/>
        <v>8001414.43000024</v>
      </c>
      <c r="AV1216" s="12">
        <f t="shared" si="376"/>
        <v>17318599.5000002</v>
      </c>
      <c r="AW1216" s="12">
        <f t="shared" si="377"/>
        <v>278232106.47</v>
      </c>
      <c r="AX1216" s="12">
        <f t="shared" si="378"/>
        <v>10392122.19</v>
      </c>
      <c r="AY1216" s="21">
        <f t="shared" si="379"/>
        <v>3235596581.48</v>
      </c>
    </row>
    <row r="1217" spans="1:51">
      <c r="A1217" s="5" t="s">
        <v>2481</v>
      </c>
      <c r="B1217" s="5" t="s">
        <v>2482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80"/>
        <v>3266250974.72</v>
      </c>
      <c r="AF1217" s="9">
        <f t="shared" si="381"/>
        <v>3150298642.47</v>
      </c>
      <c r="AG1217" s="9">
        <f t="shared" si="382"/>
        <v>493672830.95</v>
      </c>
      <c r="AH1217" s="9">
        <f t="shared" si="383"/>
        <v>497836630.52</v>
      </c>
      <c r="AI1217" s="9">
        <f t="shared" si="384"/>
        <v>466006777.26</v>
      </c>
      <c r="AJ1217" s="12">
        <f t="shared" si="385"/>
        <v>664884630.02</v>
      </c>
      <c r="AK1217" s="16">
        <f t="shared" si="386"/>
        <v>0.203562015033764</v>
      </c>
      <c r="AL1217" s="9">
        <f t="shared" si="387"/>
        <v>381347842.29</v>
      </c>
      <c r="AM1217" s="16">
        <f t="shared" si="388"/>
        <v>0.00601416605522298</v>
      </c>
      <c r="AN1217" s="16">
        <f t="shared" si="389"/>
        <v>0.043148095492595</v>
      </c>
      <c r="AO1217" s="16">
        <f t="shared" si="390"/>
        <v>0.0399538760034161</v>
      </c>
      <c r="AP1217" s="16">
        <f t="shared" si="391"/>
        <v>0.0289126498394985</v>
      </c>
      <c r="AQ1217" s="12">
        <f t="shared" si="392"/>
        <v>283536787.73</v>
      </c>
      <c r="AR1217" s="12">
        <f t="shared" si="393"/>
        <v>88286278.56</v>
      </c>
      <c r="AS1217" s="12">
        <f>AR1217-VLOOKUP(A1217,[1]选股结果!$A$2:$BJ$3005,48,FALSE)*0.08</f>
        <v>-243353435.6352</v>
      </c>
      <c r="AT1217" s="12">
        <f t="shared" si="374"/>
        <v>251706934.47</v>
      </c>
      <c r="AU1217" s="12">
        <f t="shared" si="375"/>
        <v>120116131.82</v>
      </c>
      <c r="AV1217" s="12">
        <f t="shared" si="376"/>
        <v>149582179.5</v>
      </c>
      <c r="AW1217" s="12">
        <f t="shared" si="377"/>
        <v>493672830.95</v>
      </c>
      <c r="AX1217" s="12">
        <f t="shared" si="378"/>
        <v>345537449.95</v>
      </c>
      <c r="AY1217" s="21">
        <f t="shared" si="379"/>
        <v>2986877986.56</v>
      </c>
    </row>
    <row r="1218" spans="1:51">
      <c r="A1218" s="5" t="s">
        <v>2483</v>
      </c>
      <c r="B1218" s="5" t="s">
        <v>2484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80"/>
        <v>3264565000</v>
      </c>
      <c r="AF1218" s="9">
        <f t="shared" si="381"/>
        <v>2643707000</v>
      </c>
      <c r="AG1218" s="9">
        <f t="shared" si="382"/>
        <v>618782000</v>
      </c>
      <c r="AH1218" s="9">
        <f t="shared" si="383"/>
        <v>616042000</v>
      </c>
      <c r="AI1218" s="9">
        <f t="shared" si="384"/>
        <v>503978000</v>
      </c>
      <c r="AJ1218" s="12">
        <f t="shared" si="385"/>
        <v>982623000</v>
      </c>
      <c r="AK1218" s="16">
        <f t="shared" si="386"/>
        <v>0.300996610574456</v>
      </c>
      <c r="AL1218" s="9">
        <f t="shared" si="387"/>
        <v>186278000</v>
      </c>
      <c r="AM1218" s="16">
        <f t="shared" si="388"/>
        <v>0.00840510144536868</v>
      </c>
      <c r="AN1218" s="16">
        <f t="shared" si="389"/>
        <v>0.00694120043558636</v>
      </c>
      <c r="AO1218" s="16">
        <f t="shared" si="390"/>
        <v>0.0387521767831242</v>
      </c>
      <c r="AP1218" s="16">
        <f t="shared" si="391"/>
        <v>0.00212279430797059</v>
      </c>
      <c r="AQ1218" s="12">
        <f t="shared" si="392"/>
        <v>796345000</v>
      </c>
      <c r="AR1218" s="12">
        <f t="shared" si="393"/>
        <v>506054000</v>
      </c>
      <c r="AS1218" s="12">
        <f>AR1218-VLOOKUP(A1218,[1]选股结果!$A$2:$BJ$3005,48,FALSE)*0.08</f>
        <v>-54962480</v>
      </c>
      <c r="AT1218" s="12">
        <f t="shared" si="374"/>
        <v>684281000</v>
      </c>
      <c r="AU1218" s="12">
        <f t="shared" si="375"/>
        <v>618118000</v>
      </c>
      <c r="AV1218" s="12">
        <f t="shared" si="376"/>
        <v>559916000</v>
      </c>
      <c r="AW1218" s="12">
        <f t="shared" si="377"/>
        <v>618782000</v>
      </c>
      <c r="AX1218" s="12">
        <f t="shared" si="378"/>
        <v>0</v>
      </c>
      <c r="AY1218" s="21">
        <f t="shared" si="379"/>
        <v>2465480000</v>
      </c>
    </row>
    <row r="1219" spans="1:51">
      <c r="A1219" s="5" t="s">
        <v>2485</v>
      </c>
      <c r="B1219" s="5" t="s">
        <v>2486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80"/>
        <v>3263813828.88</v>
      </c>
      <c r="AF1219" s="9">
        <f t="shared" si="381"/>
        <v>3046894314.4</v>
      </c>
      <c r="AG1219" s="9">
        <f t="shared" si="382"/>
        <v>231049789.32</v>
      </c>
      <c r="AH1219" s="9">
        <f t="shared" si="383"/>
        <v>229170771.93</v>
      </c>
      <c r="AI1219" s="9">
        <f t="shared" si="384"/>
        <v>208225639.81</v>
      </c>
      <c r="AJ1219" s="12">
        <f t="shared" si="385"/>
        <v>702709347.55</v>
      </c>
      <c r="AK1219" s="16">
        <f t="shared" si="386"/>
        <v>0.215303134428822</v>
      </c>
      <c r="AL1219" s="9">
        <f t="shared" si="387"/>
        <v>465721242.11</v>
      </c>
      <c r="AM1219" s="16">
        <f t="shared" si="388"/>
        <v>0.00617655710065967</v>
      </c>
      <c r="AN1219" s="16">
        <f t="shared" si="389"/>
        <v>0.0424740421354152</v>
      </c>
      <c r="AO1219" s="16">
        <f t="shared" si="390"/>
        <v>0.0469871060576472</v>
      </c>
      <c r="AP1219" s="16">
        <f t="shared" si="391"/>
        <v>0.0455108631888395</v>
      </c>
      <c r="AQ1219" s="12">
        <f t="shared" si="392"/>
        <v>236988105.44</v>
      </c>
      <c r="AR1219" s="12">
        <f t="shared" si="393"/>
        <v>190935789.99</v>
      </c>
      <c r="AS1219" s="12">
        <f>AR1219-VLOOKUP(A1219,[1]选股结果!$A$2:$BJ$3005,48,FALSE)*0.08</f>
        <v>-100832324.0324</v>
      </c>
      <c r="AT1219" s="12">
        <f t="shared" ref="AT1219:AT1282" si="394">AQ1219-AD1219</f>
        <v>216042973.32</v>
      </c>
      <c r="AU1219" s="12">
        <f t="shared" ref="AU1219:AU1282" si="395">AQ1219-S1219</f>
        <v>211880922.11</v>
      </c>
      <c r="AV1219" s="12">
        <f t="shared" ref="AV1219:AV1282" si="396">AJ1219-O1219-P1219-Q1219-R1219-X1219-Y1219+Z1219-H1219</f>
        <v>223660291.62</v>
      </c>
      <c r="AW1219" s="12">
        <f t="shared" ref="AW1219:AW1282" si="397">AG1219</f>
        <v>231049789.32</v>
      </c>
      <c r="AX1219" s="12">
        <f t="shared" ref="AX1219:AX1282" si="398">T1219-U1219+V1219+W1219+AA1219</f>
        <v>-1107625.52</v>
      </c>
      <c r="AY1219" s="21">
        <f t="shared" ref="AY1219:AY1282" si="399">AF1219-S1219</f>
        <v>3021787131.07</v>
      </c>
    </row>
    <row r="1220" spans="1:51">
      <c r="A1220" s="5" t="s">
        <v>2487</v>
      </c>
      <c r="B1220" s="5" t="s">
        <v>2488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80"/>
        <v>3257820875.48</v>
      </c>
      <c r="AF1220" s="9">
        <f t="shared" si="381"/>
        <v>3012203952.67</v>
      </c>
      <c r="AG1220" s="9">
        <f t="shared" si="382"/>
        <v>211531690.07</v>
      </c>
      <c r="AH1220" s="9">
        <f t="shared" si="383"/>
        <v>211494817.29</v>
      </c>
      <c r="AI1220" s="9">
        <f t="shared" si="384"/>
        <v>170693139.11</v>
      </c>
      <c r="AJ1220" s="12">
        <f t="shared" si="385"/>
        <v>418867383.76</v>
      </c>
      <c r="AK1220" s="16">
        <f t="shared" si="386"/>
        <v>0.128572871182884</v>
      </c>
      <c r="AL1220" s="9">
        <f t="shared" si="387"/>
        <v>174016344.07</v>
      </c>
      <c r="AM1220" s="16">
        <f t="shared" si="388"/>
        <v>0.00232096330615045</v>
      </c>
      <c r="AN1220" s="16">
        <f t="shared" si="389"/>
        <v>0.0250915811901279</v>
      </c>
      <c r="AO1220" s="16">
        <f t="shared" si="390"/>
        <v>0.0187278852251233</v>
      </c>
      <c r="AP1220" s="16">
        <f t="shared" si="391"/>
        <v>0.00147559362645797</v>
      </c>
      <c r="AQ1220" s="12">
        <f t="shared" si="392"/>
        <v>244851039.69</v>
      </c>
      <c r="AR1220" s="12">
        <f t="shared" si="393"/>
        <v>185923375.43</v>
      </c>
      <c r="AS1220" s="12">
        <f>AR1220-VLOOKUP(A1220,[1]选股结果!$A$2:$BJ$3005,48,FALSE)*0.08</f>
        <v>26592637.9508</v>
      </c>
      <c r="AT1220" s="12">
        <f t="shared" si="394"/>
        <v>204049361.51</v>
      </c>
      <c r="AU1220" s="12">
        <f t="shared" si="395"/>
        <v>226725053.61</v>
      </c>
      <c r="AV1220" s="12">
        <f t="shared" si="396"/>
        <v>209905540.2</v>
      </c>
      <c r="AW1220" s="12">
        <f t="shared" si="397"/>
        <v>211531690.07</v>
      </c>
      <c r="AX1220" s="12">
        <f t="shared" si="398"/>
        <v>55173.6899999999</v>
      </c>
      <c r="AY1220" s="21">
        <f t="shared" si="399"/>
        <v>2994077966.59</v>
      </c>
    </row>
    <row r="1221" spans="1:51">
      <c r="A1221" s="5" t="s">
        <v>2489</v>
      </c>
      <c r="B1221" s="5" t="s">
        <v>2490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80"/>
        <v>3250780980.49</v>
      </c>
      <c r="AF1221" s="9">
        <f t="shared" si="381"/>
        <v>2911027150.86</v>
      </c>
      <c r="AG1221" s="9">
        <f t="shared" si="382"/>
        <v>320633276.05</v>
      </c>
      <c r="AH1221" s="9">
        <f t="shared" si="383"/>
        <v>240914168.76</v>
      </c>
      <c r="AI1221" s="9">
        <f t="shared" si="384"/>
        <v>221362761.77</v>
      </c>
      <c r="AJ1221" s="12">
        <f t="shared" si="385"/>
        <v>757322821.2</v>
      </c>
      <c r="AK1221" s="16">
        <f t="shared" si="386"/>
        <v>0.232966424297784</v>
      </c>
      <c r="AL1221" s="9">
        <f t="shared" si="387"/>
        <v>516948984.21</v>
      </c>
      <c r="AM1221" s="16">
        <f t="shared" si="388"/>
        <v>0.00247933194772941</v>
      </c>
      <c r="AN1221" s="16">
        <f t="shared" si="389"/>
        <v>0.0528959638566856</v>
      </c>
      <c r="AO1221" s="16">
        <f t="shared" si="390"/>
        <v>0.0424180120585101</v>
      </c>
      <c r="AP1221" s="16">
        <f t="shared" si="391"/>
        <v>0.0367066413936056</v>
      </c>
      <c r="AQ1221" s="12">
        <f t="shared" si="392"/>
        <v>240373836.99</v>
      </c>
      <c r="AR1221" s="12">
        <f t="shared" si="393"/>
        <v>240483315.35</v>
      </c>
      <c r="AS1221" s="12">
        <f>AR1221-VLOOKUP(A1221,[1]选股结果!$A$2:$BJ$3005,48,FALSE)*0.08</f>
        <v>-41701794.358</v>
      </c>
      <c r="AT1221" s="12">
        <f t="shared" si="394"/>
        <v>220822430</v>
      </c>
      <c r="AU1221" s="12">
        <f t="shared" si="395"/>
        <v>260034722.34</v>
      </c>
      <c r="AV1221" s="12">
        <f t="shared" si="396"/>
        <v>304762974.8</v>
      </c>
      <c r="AW1221" s="12">
        <f t="shared" si="397"/>
        <v>320633276.05</v>
      </c>
      <c r="AX1221" s="12">
        <f t="shared" si="398"/>
        <v>0</v>
      </c>
      <c r="AY1221" s="21">
        <f t="shared" si="399"/>
        <v>2930688036.21</v>
      </c>
    </row>
    <row r="1222" spans="1:51">
      <c r="A1222" s="5" t="s">
        <v>2491</v>
      </c>
      <c r="B1222" s="5" t="s">
        <v>2492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80"/>
        <v>3249495852.81</v>
      </c>
      <c r="AF1222" s="9">
        <f t="shared" si="381"/>
        <v>3140489028.14</v>
      </c>
      <c r="AG1222" s="9">
        <f t="shared" si="382"/>
        <v>328525478.57</v>
      </c>
      <c r="AH1222" s="9">
        <f t="shared" si="383"/>
        <v>327514271.03</v>
      </c>
      <c r="AI1222" s="9">
        <f t="shared" si="384"/>
        <v>256516751.54</v>
      </c>
      <c r="AJ1222" s="12">
        <f t="shared" si="385"/>
        <v>261635683.79</v>
      </c>
      <c r="AK1222" s="16">
        <f t="shared" si="386"/>
        <v>0.0805157771054703</v>
      </c>
      <c r="AL1222" s="9">
        <f t="shared" si="387"/>
        <v>165701813.01</v>
      </c>
      <c r="AM1222" s="16">
        <f t="shared" si="388"/>
        <v>0.00353404354711496</v>
      </c>
      <c r="AN1222" s="16">
        <f t="shared" si="389"/>
        <v>0.000722305494857093</v>
      </c>
      <c r="AO1222" s="16">
        <f t="shared" si="390"/>
        <v>0.0327443631503602</v>
      </c>
      <c r="AP1222" s="16">
        <f t="shared" si="391"/>
        <v>0.0131780509930393</v>
      </c>
      <c r="AQ1222" s="12">
        <f t="shared" si="392"/>
        <v>95933870.78</v>
      </c>
      <c r="AR1222" s="12">
        <f t="shared" si="393"/>
        <v>35363175.04</v>
      </c>
      <c r="AS1222" s="12">
        <f>AR1222-VLOOKUP(A1222,[1]选股结果!$A$2:$BJ$3005,48,FALSE)*0.08</f>
        <v>-184262404.6424</v>
      </c>
      <c r="AT1222" s="12">
        <f t="shared" si="394"/>
        <v>24936351.29</v>
      </c>
      <c r="AU1222" s="12">
        <f t="shared" si="395"/>
        <v>106360694.53</v>
      </c>
      <c r="AV1222" s="12">
        <f t="shared" si="396"/>
        <v>94376743.45</v>
      </c>
      <c r="AW1222" s="12">
        <f t="shared" si="397"/>
        <v>328525478.57</v>
      </c>
      <c r="AX1222" s="12">
        <f t="shared" si="398"/>
        <v>221522192.03</v>
      </c>
      <c r="AY1222" s="21">
        <f t="shared" si="399"/>
        <v>3150915851.89</v>
      </c>
    </row>
    <row r="1223" spans="1:51">
      <c r="A1223" s="5" t="s">
        <v>2493</v>
      </c>
      <c r="B1223" s="5" t="s">
        <v>2494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80"/>
        <v>3247139939.17</v>
      </c>
      <c r="AF1223" s="9">
        <f t="shared" si="381"/>
        <v>3083822353.14</v>
      </c>
      <c r="AG1223" s="9">
        <f t="shared" si="382"/>
        <v>215239138.64</v>
      </c>
      <c r="AH1223" s="9">
        <f t="shared" si="383"/>
        <v>217162306.8</v>
      </c>
      <c r="AI1223" s="9">
        <f t="shared" si="384"/>
        <v>190058068.22</v>
      </c>
      <c r="AJ1223" s="12">
        <f t="shared" si="385"/>
        <v>559088478.78</v>
      </c>
      <c r="AK1223" s="16">
        <f t="shared" si="386"/>
        <v>0.172178744758043</v>
      </c>
      <c r="AL1223" s="9">
        <f t="shared" si="387"/>
        <v>406566477.59</v>
      </c>
      <c r="AM1223" s="16">
        <f t="shared" si="388"/>
        <v>0.0109840147046809</v>
      </c>
      <c r="AN1223" s="16">
        <f t="shared" si="389"/>
        <v>0.03002782438287</v>
      </c>
      <c r="AO1223" s="16">
        <f t="shared" si="390"/>
        <v>0.0428155979029154</v>
      </c>
      <c r="AP1223" s="16">
        <f t="shared" si="391"/>
        <v>0.0389376858400252</v>
      </c>
      <c r="AQ1223" s="12">
        <f t="shared" si="392"/>
        <v>152522001.19</v>
      </c>
      <c r="AR1223" s="12">
        <f t="shared" si="393"/>
        <v>128282403.34</v>
      </c>
      <c r="AS1223" s="12">
        <f>AR1223-VLOOKUP(A1223,[1]选股结果!$A$2:$BJ$3005,48,FALSE)*0.08</f>
        <v>-333198014.3032</v>
      </c>
      <c r="AT1223" s="12">
        <f t="shared" si="394"/>
        <v>125417762.61</v>
      </c>
      <c r="AU1223" s="12">
        <f t="shared" si="395"/>
        <v>155386641.92</v>
      </c>
      <c r="AV1223" s="12">
        <f t="shared" si="396"/>
        <v>174779942.82</v>
      </c>
      <c r="AW1223" s="12">
        <f t="shared" si="397"/>
        <v>215239138.64</v>
      </c>
      <c r="AX1223" s="12">
        <f t="shared" si="398"/>
        <v>34738052.96</v>
      </c>
      <c r="AY1223" s="21">
        <f t="shared" si="399"/>
        <v>3086686993.87</v>
      </c>
    </row>
    <row r="1224" spans="1:51">
      <c r="A1224" s="5" t="s">
        <v>2495</v>
      </c>
      <c r="B1224" s="5" t="s">
        <v>2496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80"/>
        <v>3246080000</v>
      </c>
      <c r="AF1224" s="9">
        <f t="shared" si="381"/>
        <v>27260000</v>
      </c>
      <c r="AG1224" s="9">
        <f t="shared" si="382"/>
        <v>2651505000</v>
      </c>
      <c r="AH1224" s="9">
        <f t="shared" si="383"/>
        <v>2650220000</v>
      </c>
      <c r="AI1224" s="9">
        <f t="shared" si="384"/>
        <v>2512057000</v>
      </c>
      <c r="AJ1224" s="12">
        <f t="shared" si="385"/>
        <v>3246080000</v>
      </c>
      <c r="AK1224" s="16">
        <f t="shared" si="386"/>
        <v>1</v>
      </c>
      <c r="AL1224" s="9">
        <f t="shared" si="387"/>
        <v>28545000</v>
      </c>
      <c r="AM1224" s="16">
        <f t="shared" si="388"/>
        <v>0.00839782137223975</v>
      </c>
      <c r="AN1224" s="16">
        <f t="shared" si="389"/>
        <v>0</v>
      </c>
      <c r="AO1224" s="16">
        <f t="shared" si="390"/>
        <v>0</v>
      </c>
      <c r="AP1224" s="16">
        <f t="shared" si="391"/>
        <v>0</v>
      </c>
      <c r="AQ1224" s="12">
        <f t="shared" si="392"/>
        <v>3217535000</v>
      </c>
      <c r="AR1224" s="12">
        <f t="shared" si="393"/>
        <v>3079372000</v>
      </c>
      <c r="AS1224" s="12">
        <f>AR1224-VLOOKUP(A1224,[1]选股结果!$A$2:$BJ$3005,48,FALSE)*0.08</f>
        <v>1844615280</v>
      </c>
      <c r="AT1224" s="12">
        <f t="shared" si="394"/>
        <v>3079372000</v>
      </c>
      <c r="AU1224" s="12">
        <f t="shared" si="395"/>
        <v>3217535000</v>
      </c>
      <c r="AV1224" s="12">
        <f t="shared" si="396"/>
        <v>2187150000</v>
      </c>
      <c r="AW1224" s="12">
        <f t="shared" si="397"/>
        <v>2651505000</v>
      </c>
      <c r="AX1224" s="12">
        <f t="shared" si="398"/>
        <v>367266000</v>
      </c>
      <c r="AY1224" s="21">
        <f t="shared" si="399"/>
        <v>27260000</v>
      </c>
    </row>
    <row r="1225" spans="1:51">
      <c r="A1225" s="5" t="s">
        <v>2497</v>
      </c>
      <c r="B1225" s="5" t="s">
        <v>2498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80"/>
        <v>3244837522.22</v>
      </c>
      <c r="AF1225" s="9">
        <f t="shared" si="381"/>
        <v>3106170287.16</v>
      </c>
      <c r="AG1225" s="9">
        <f t="shared" si="382"/>
        <v>66433562.49</v>
      </c>
      <c r="AH1225" s="9">
        <f t="shared" si="383"/>
        <v>70386546.74</v>
      </c>
      <c r="AI1225" s="9">
        <f t="shared" si="384"/>
        <v>71348573.69</v>
      </c>
      <c r="AJ1225" s="12">
        <f t="shared" si="385"/>
        <v>474578944.21</v>
      </c>
      <c r="AK1225" s="16">
        <f t="shared" si="386"/>
        <v>0.146256612529958</v>
      </c>
      <c r="AL1225" s="9">
        <f t="shared" si="387"/>
        <v>323658299.5</v>
      </c>
      <c r="AM1225" s="16">
        <f t="shared" si="388"/>
        <v>0.00302474575469192</v>
      </c>
      <c r="AN1225" s="16">
        <f t="shared" si="389"/>
        <v>0.0238327959937702</v>
      </c>
      <c r="AO1225" s="16">
        <f t="shared" si="390"/>
        <v>0.0412045366784732</v>
      </c>
      <c r="AP1225" s="16">
        <f t="shared" si="391"/>
        <v>0.0243539129675542</v>
      </c>
      <c r="AQ1225" s="12">
        <f t="shared" si="392"/>
        <v>150920644.71</v>
      </c>
      <c r="AR1225" s="12">
        <f t="shared" si="393"/>
        <v>115845839.04</v>
      </c>
      <c r="AS1225" s="12">
        <f>AR1225-VLOOKUP(A1225,[1]选股结果!$A$2:$BJ$3005,48,FALSE)*0.08</f>
        <v>-52456781.94</v>
      </c>
      <c r="AT1225" s="12">
        <f t="shared" si="394"/>
        <v>151882671.66</v>
      </c>
      <c r="AU1225" s="12">
        <f t="shared" si="395"/>
        <v>114883812.09</v>
      </c>
      <c r="AV1225" s="12">
        <f t="shared" si="396"/>
        <v>74375557.0799996</v>
      </c>
      <c r="AW1225" s="12">
        <f t="shared" si="397"/>
        <v>66433562.49</v>
      </c>
      <c r="AX1225" s="12">
        <f t="shared" si="398"/>
        <v>-5491203.31</v>
      </c>
      <c r="AY1225" s="21">
        <f t="shared" si="399"/>
        <v>3070133454.54</v>
      </c>
    </row>
    <row r="1226" spans="1:51">
      <c r="A1226" s="5" t="s">
        <v>2499</v>
      </c>
      <c r="B1226" s="5" t="s">
        <v>2500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80"/>
        <v>3240338266.6</v>
      </c>
      <c r="AF1226" s="9">
        <f t="shared" si="381"/>
        <v>3151177623.63</v>
      </c>
      <c r="AG1226" s="9">
        <f t="shared" si="382"/>
        <v>79917047.7099998</v>
      </c>
      <c r="AH1226" s="9">
        <f t="shared" si="383"/>
        <v>75645194.0099998</v>
      </c>
      <c r="AI1226" s="9">
        <f t="shared" si="384"/>
        <v>44399965.5399998</v>
      </c>
      <c r="AJ1226" s="12">
        <f t="shared" si="385"/>
        <v>402269211.89</v>
      </c>
      <c r="AK1226" s="16">
        <f t="shared" si="386"/>
        <v>0.124144203102626</v>
      </c>
      <c r="AL1226" s="9">
        <f t="shared" si="387"/>
        <v>261029898.43</v>
      </c>
      <c r="AM1226" s="16">
        <f t="shared" si="388"/>
        <v>0.00378900248055973</v>
      </c>
      <c r="AN1226" s="16">
        <f t="shared" si="389"/>
        <v>0.0109707423963797</v>
      </c>
      <c r="AO1226" s="16">
        <f t="shared" si="390"/>
        <v>0.0299061942510345</v>
      </c>
      <c r="AP1226" s="16">
        <f t="shared" si="391"/>
        <v>0.0321702926155852</v>
      </c>
      <c r="AQ1226" s="12">
        <f t="shared" si="392"/>
        <v>141239313.46</v>
      </c>
      <c r="AR1226" s="12">
        <f t="shared" si="393"/>
        <v>45860898.0499999</v>
      </c>
      <c r="AS1226" s="12">
        <f>AR1226-VLOOKUP(A1226,[1]选股结果!$A$2:$BJ$3005,48,FALSE)*0.08</f>
        <v>-125567181.094</v>
      </c>
      <c r="AT1226" s="12">
        <f t="shared" si="394"/>
        <v>109994084.99</v>
      </c>
      <c r="AU1226" s="12">
        <f t="shared" si="395"/>
        <v>77106126.5199999</v>
      </c>
      <c r="AV1226" s="12">
        <f t="shared" si="396"/>
        <v>100799483.42</v>
      </c>
      <c r="AW1226" s="12">
        <f t="shared" si="397"/>
        <v>79917047.7099998</v>
      </c>
      <c r="AX1226" s="12">
        <f t="shared" si="398"/>
        <v>10469502.7</v>
      </c>
      <c r="AY1226" s="21">
        <f t="shared" si="399"/>
        <v>3087044436.69</v>
      </c>
    </row>
    <row r="1227" spans="1:51">
      <c r="A1227" s="5" t="s">
        <v>2501</v>
      </c>
      <c r="B1227" s="5" t="s">
        <v>2502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400">C1227</f>
        <v>3240120082.47</v>
      </c>
      <c r="AF1227" s="9">
        <f t="shared" ref="AF1227:AF1290" si="401">(G1227+O1227+P1227+Q1227+R1227)+S1227</f>
        <v>2780731366.26</v>
      </c>
      <c r="AG1227" s="9">
        <f t="shared" ref="AG1227:AG1290" si="402">AE1227-AF1227+T1227+V1227+W1227-X1227-Y1227+Z1227+AA1227</f>
        <v>509884767.18</v>
      </c>
      <c r="AH1227" s="9">
        <f t="shared" ref="AH1227:AH1290" si="403">AG1227+AB1227-AC1227</f>
        <v>525910716.11</v>
      </c>
      <c r="AI1227" s="9">
        <f t="shared" ref="AI1227:AI1290" si="404">AH1227-AD1227</f>
        <v>451084035.78</v>
      </c>
      <c r="AJ1227" s="12">
        <f t="shared" si="385"/>
        <v>775279647.82</v>
      </c>
      <c r="AK1227" s="16">
        <f t="shared" si="386"/>
        <v>0.239274973793252</v>
      </c>
      <c r="AL1227" s="9">
        <f t="shared" si="387"/>
        <v>347417478.98</v>
      </c>
      <c r="AM1227" s="16">
        <f t="shared" si="388"/>
        <v>0.00454292582847083</v>
      </c>
      <c r="AN1227" s="16">
        <f t="shared" si="389"/>
        <v>0.065210715569816</v>
      </c>
      <c r="AO1227" s="16">
        <f t="shared" si="390"/>
        <v>0.0368407245755544</v>
      </c>
      <c r="AP1227" s="16">
        <f t="shared" si="391"/>
        <v>0.00557537423928709</v>
      </c>
      <c r="AQ1227" s="12">
        <f t="shared" si="392"/>
        <v>427862168.84</v>
      </c>
      <c r="AR1227" s="12">
        <f t="shared" si="393"/>
        <v>400587984.81</v>
      </c>
      <c r="AS1227" s="12">
        <f>AR1227-VLOOKUP(A1227,[1]选股结果!$A$2:$BJ$3005,48,FALSE)*0.08</f>
        <v>90075987.498</v>
      </c>
      <c r="AT1227" s="12">
        <f t="shared" si="394"/>
        <v>353035488.51</v>
      </c>
      <c r="AU1227" s="12">
        <f t="shared" si="395"/>
        <v>475414665.14</v>
      </c>
      <c r="AV1227" s="12">
        <f t="shared" si="396"/>
        <v>406856682.27</v>
      </c>
      <c r="AW1227" s="12">
        <f t="shared" si="397"/>
        <v>509884767.18</v>
      </c>
      <c r="AX1227" s="12">
        <f t="shared" si="398"/>
        <v>2942500</v>
      </c>
      <c r="AY1227" s="21">
        <f t="shared" si="399"/>
        <v>2828283862.56</v>
      </c>
    </row>
    <row r="1228" spans="1:51">
      <c r="A1228" s="5" t="s">
        <v>2503</v>
      </c>
      <c r="B1228" s="5" t="s">
        <v>2504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400"/>
        <v>3235992820.39</v>
      </c>
      <c r="AF1228" s="9">
        <f t="shared" si="401"/>
        <v>2907370506.82</v>
      </c>
      <c r="AG1228" s="9">
        <f t="shared" si="402"/>
        <v>326668721.37</v>
      </c>
      <c r="AH1228" s="9">
        <f t="shared" si="403"/>
        <v>329816822.51</v>
      </c>
      <c r="AI1228" s="9">
        <f t="shared" si="404"/>
        <v>300013931.98</v>
      </c>
      <c r="AJ1228" s="12">
        <f t="shared" si="385"/>
        <v>790323210.94</v>
      </c>
      <c r="AK1228" s="16">
        <f t="shared" si="386"/>
        <v>0.244228975404448</v>
      </c>
      <c r="AL1228" s="9">
        <f t="shared" si="387"/>
        <v>303403944.63</v>
      </c>
      <c r="AM1228" s="16">
        <f t="shared" si="388"/>
        <v>0.00606216134238387</v>
      </c>
      <c r="AN1228" s="16">
        <f t="shared" si="389"/>
        <v>0.0090912917434886</v>
      </c>
      <c r="AO1228" s="16">
        <f t="shared" si="390"/>
        <v>0.0435777404237271</v>
      </c>
      <c r="AP1228" s="16">
        <f t="shared" si="391"/>
        <v>0.0347308737713624</v>
      </c>
      <c r="AQ1228" s="12">
        <f t="shared" si="392"/>
        <v>486919266.31</v>
      </c>
      <c r="AR1228" s="12">
        <f t="shared" si="393"/>
        <v>297858057.11</v>
      </c>
      <c r="AS1228" s="12">
        <f>AR1228-VLOOKUP(A1228,[1]选股结果!$A$2:$BJ$3005,48,FALSE)*0.08</f>
        <v>-2034192.80599999</v>
      </c>
      <c r="AT1228" s="12">
        <f t="shared" si="394"/>
        <v>457116375.78</v>
      </c>
      <c r="AU1228" s="12">
        <f t="shared" si="395"/>
        <v>327660947.64</v>
      </c>
      <c r="AV1228" s="12">
        <f t="shared" si="396"/>
        <v>316126935.72</v>
      </c>
      <c r="AW1228" s="12">
        <f t="shared" si="397"/>
        <v>326668721.37</v>
      </c>
      <c r="AX1228" s="12">
        <f t="shared" si="398"/>
        <v>6135662.05</v>
      </c>
      <c r="AY1228" s="21">
        <f t="shared" si="399"/>
        <v>2748112188.15</v>
      </c>
    </row>
    <row r="1229" spans="1:51">
      <c r="A1229" s="5" t="s">
        <v>2505</v>
      </c>
      <c r="B1229" s="5" t="s">
        <v>2506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400"/>
        <v>3235772579.89</v>
      </c>
      <c r="AF1229" s="9">
        <f t="shared" si="401"/>
        <v>3048301265.42</v>
      </c>
      <c r="AG1229" s="9">
        <f t="shared" si="402"/>
        <v>188119554.87</v>
      </c>
      <c r="AH1229" s="9">
        <f t="shared" si="403"/>
        <v>180725613.12</v>
      </c>
      <c r="AI1229" s="9">
        <f t="shared" si="404"/>
        <v>132062937.71</v>
      </c>
      <c r="AJ1229" s="12">
        <f t="shared" si="385"/>
        <v>634374754.81</v>
      </c>
      <c r="AK1229" s="16">
        <f t="shared" si="386"/>
        <v>0.196050476091112</v>
      </c>
      <c r="AL1229" s="9">
        <f t="shared" si="387"/>
        <v>393307887.97</v>
      </c>
      <c r="AM1229" s="16">
        <f t="shared" si="388"/>
        <v>0.00491005263742612</v>
      </c>
      <c r="AN1229" s="16">
        <f t="shared" si="389"/>
        <v>0.0534601648475186</v>
      </c>
      <c r="AO1229" s="16">
        <f t="shared" si="390"/>
        <v>0.0563059090346188</v>
      </c>
      <c r="AP1229" s="16">
        <f t="shared" si="391"/>
        <v>0.00458872806830719</v>
      </c>
      <c r="AQ1229" s="12">
        <f t="shared" si="392"/>
        <v>241066866.84</v>
      </c>
      <c r="AR1229" s="12">
        <f t="shared" si="393"/>
        <v>131414697.31</v>
      </c>
      <c r="AS1229" s="12">
        <f>AR1229-VLOOKUP(A1229,[1]选股结果!$A$2:$BJ$3005,48,FALSE)*0.08</f>
        <v>-15836398.4268</v>
      </c>
      <c r="AT1229" s="12">
        <f t="shared" si="394"/>
        <v>192404191.43</v>
      </c>
      <c r="AU1229" s="12">
        <f t="shared" si="395"/>
        <v>180077372.72</v>
      </c>
      <c r="AV1229" s="12">
        <f t="shared" si="396"/>
        <v>184878444.56</v>
      </c>
      <c r="AW1229" s="12">
        <f t="shared" si="397"/>
        <v>188119554.87</v>
      </c>
      <c r="AX1229" s="12">
        <f t="shared" si="398"/>
        <v>1095120</v>
      </c>
      <c r="AY1229" s="21">
        <f t="shared" si="399"/>
        <v>2987311771.3</v>
      </c>
    </row>
    <row r="1230" spans="1:51">
      <c r="A1230" s="5" t="s">
        <v>2507</v>
      </c>
      <c r="B1230" s="5" t="s">
        <v>2508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400"/>
        <v>3232481646.48</v>
      </c>
      <c r="AF1230" s="9">
        <f t="shared" si="401"/>
        <v>2766104405.3</v>
      </c>
      <c r="AG1230" s="9">
        <f t="shared" si="402"/>
        <v>448457480.16</v>
      </c>
      <c r="AH1230" s="9">
        <f t="shared" si="403"/>
        <v>447940371.52</v>
      </c>
      <c r="AI1230" s="9">
        <f t="shared" si="404"/>
        <v>382634562.54</v>
      </c>
      <c r="AJ1230" s="12">
        <f t="shared" si="385"/>
        <v>1096573067.19</v>
      </c>
      <c r="AK1230" s="16">
        <f t="shared" si="386"/>
        <v>0.339235666932281</v>
      </c>
      <c r="AL1230" s="9">
        <f t="shared" si="387"/>
        <v>589790250.3</v>
      </c>
      <c r="AM1230" s="16">
        <f t="shared" si="388"/>
        <v>0.00817278575696422</v>
      </c>
      <c r="AN1230" s="16">
        <f t="shared" si="389"/>
        <v>0.0684394040940361</v>
      </c>
      <c r="AO1230" s="16">
        <f t="shared" si="390"/>
        <v>0.0603076079464466</v>
      </c>
      <c r="AP1230" s="16">
        <f t="shared" si="391"/>
        <v>0.0454533439934596</v>
      </c>
      <c r="AQ1230" s="12">
        <f t="shared" si="392"/>
        <v>506782816.89</v>
      </c>
      <c r="AR1230" s="12">
        <f t="shared" si="393"/>
        <v>400799015.55</v>
      </c>
      <c r="AS1230" s="12">
        <f>AR1230-VLOOKUP(A1230,[1]选股结果!$A$2:$BJ$3005,48,FALSE)*0.08</f>
        <v>101687316.2772</v>
      </c>
      <c r="AT1230" s="12">
        <f t="shared" si="394"/>
        <v>441477007.91</v>
      </c>
      <c r="AU1230" s="12">
        <f t="shared" si="395"/>
        <v>466104824.53</v>
      </c>
      <c r="AV1230" s="12">
        <f t="shared" si="396"/>
        <v>443164574.23</v>
      </c>
      <c r="AW1230" s="12">
        <f t="shared" si="397"/>
        <v>448457480.16</v>
      </c>
      <c r="AX1230" s="12">
        <f t="shared" si="398"/>
        <v>2176528.91</v>
      </c>
      <c r="AY1230" s="21">
        <f t="shared" si="399"/>
        <v>2725426412.94</v>
      </c>
    </row>
    <row r="1231" spans="1:51">
      <c r="A1231" s="5" t="s">
        <v>2509</v>
      </c>
      <c r="B1231" s="5" t="s">
        <v>2510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400"/>
        <v>3231357033.46</v>
      </c>
      <c r="AF1231" s="9">
        <f t="shared" si="401"/>
        <v>3322460187.66</v>
      </c>
      <c r="AG1231" s="9">
        <f t="shared" si="402"/>
        <v>-82122797.8900008</v>
      </c>
      <c r="AH1231" s="9">
        <f t="shared" si="403"/>
        <v>-50043155.7000008</v>
      </c>
      <c r="AI1231" s="9">
        <f t="shared" si="404"/>
        <v>-79946204.5600008</v>
      </c>
      <c r="AJ1231" s="12">
        <f t="shared" si="385"/>
        <v>192648580.2</v>
      </c>
      <c r="AK1231" s="16">
        <f t="shared" si="386"/>
        <v>0.0596184755213261</v>
      </c>
      <c r="AL1231" s="9">
        <f t="shared" si="387"/>
        <v>201559864.89</v>
      </c>
      <c r="AM1231" s="16">
        <f t="shared" si="388"/>
        <v>0.00676349541498926</v>
      </c>
      <c r="AN1231" s="16">
        <f t="shared" si="389"/>
        <v>0.0187136142505587</v>
      </c>
      <c r="AO1231" s="16">
        <f t="shared" si="390"/>
        <v>0.0455607953239261</v>
      </c>
      <c r="AP1231" s="16">
        <f t="shared" si="391"/>
        <v>0.00126593041488204</v>
      </c>
      <c r="AQ1231" s="12">
        <f t="shared" si="392"/>
        <v>-8911284.69000021</v>
      </c>
      <c r="AR1231" s="12">
        <f t="shared" si="393"/>
        <v>-88926560.8700002</v>
      </c>
      <c r="AS1231" s="12">
        <f>AR1231-VLOOKUP(A1231,[1]选股结果!$A$2:$BJ$3005,48,FALSE)*0.08</f>
        <v>-275667866.4748</v>
      </c>
      <c r="AT1231" s="12">
        <f t="shared" si="394"/>
        <v>-38814333.5500002</v>
      </c>
      <c r="AU1231" s="12">
        <f t="shared" si="395"/>
        <v>-59023512.0100002</v>
      </c>
      <c r="AV1231" s="12">
        <f t="shared" si="396"/>
        <v>-53571055.3900002</v>
      </c>
      <c r="AW1231" s="12">
        <f t="shared" si="397"/>
        <v>-82122797.8900008</v>
      </c>
      <c r="AX1231" s="12">
        <f t="shared" si="398"/>
        <v>933698.94</v>
      </c>
      <c r="AY1231" s="21">
        <f t="shared" si="399"/>
        <v>3272347960.34</v>
      </c>
    </row>
    <row r="1232" spans="1:51">
      <c r="A1232" s="5" t="s">
        <v>2511</v>
      </c>
      <c r="B1232" s="5" t="s">
        <v>2512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400"/>
        <v>3229865043.44</v>
      </c>
      <c r="AF1232" s="9">
        <f t="shared" si="401"/>
        <v>3028750934.93</v>
      </c>
      <c r="AG1232" s="9">
        <f t="shared" si="402"/>
        <v>337225037.17</v>
      </c>
      <c r="AH1232" s="9">
        <f t="shared" si="403"/>
        <v>336316364.24</v>
      </c>
      <c r="AI1232" s="9">
        <f t="shared" si="404"/>
        <v>299039308.92</v>
      </c>
      <c r="AJ1232" s="12">
        <f t="shared" si="385"/>
        <v>921572879.65</v>
      </c>
      <c r="AK1232" s="16">
        <f t="shared" si="386"/>
        <v>0.285328602667705</v>
      </c>
      <c r="AL1232" s="9">
        <f t="shared" si="387"/>
        <v>723231705.29</v>
      </c>
      <c r="AM1232" s="16">
        <f t="shared" si="388"/>
        <v>0.00724441209007272</v>
      </c>
      <c r="AN1232" s="16">
        <f t="shared" si="389"/>
        <v>0.103419297028658</v>
      </c>
      <c r="AO1232" s="16">
        <f t="shared" si="390"/>
        <v>0.0767989207950967</v>
      </c>
      <c r="AP1232" s="16">
        <f t="shared" si="391"/>
        <v>0.0351623854100856</v>
      </c>
      <c r="AQ1232" s="12">
        <f t="shared" si="392"/>
        <v>198341174.36</v>
      </c>
      <c r="AR1232" s="12">
        <f t="shared" si="393"/>
        <v>159654102.69</v>
      </c>
      <c r="AS1232" s="12">
        <f>AR1232-VLOOKUP(A1232,[1]选股结果!$A$2:$BJ$3005,48,FALSE)*0.08</f>
        <v>-140451530.5852</v>
      </c>
      <c r="AT1232" s="12">
        <f t="shared" si="394"/>
        <v>161064119.04</v>
      </c>
      <c r="AU1232" s="12">
        <f t="shared" si="395"/>
        <v>196931158.01</v>
      </c>
      <c r="AV1232" s="12">
        <f t="shared" si="396"/>
        <v>314845145.59</v>
      </c>
      <c r="AW1232" s="12">
        <f t="shared" si="397"/>
        <v>337225037.17</v>
      </c>
      <c r="AX1232" s="12">
        <f t="shared" si="398"/>
        <v>18686577.3</v>
      </c>
      <c r="AY1232" s="21">
        <f t="shared" si="399"/>
        <v>3027340918.58</v>
      </c>
    </row>
    <row r="1233" spans="1:51">
      <c r="A1233" s="5" t="s">
        <v>2513</v>
      </c>
      <c r="B1233" s="5" t="s">
        <v>2514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400"/>
        <v>3225545813.15</v>
      </c>
      <c r="AF1233" s="9">
        <f t="shared" si="401"/>
        <v>3034250076.56</v>
      </c>
      <c r="AG1233" s="9">
        <f t="shared" si="402"/>
        <v>162255900.52</v>
      </c>
      <c r="AH1233" s="9">
        <f t="shared" si="403"/>
        <v>162898866.82</v>
      </c>
      <c r="AI1233" s="9">
        <f t="shared" si="404"/>
        <v>127660007.09</v>
      </c>
      <c r="AJ1233" s="12">
        <f t="shared" si="385"/>
        <v>441213523.72</v>
      </c>
      <c r="AK1233" s="16">
        <f t="shared" si="386"/>
        <v>0.136787244478515</v>
      </c>
      <c r="AL1233" s="9">
        <f t="shared" si="387"/>
        <v>221109179.83</v>
      </c>
      <c r="AM1233" s="16">
        <f t="shared" si="388"/>
        <v>0.00419647264187549</v>
      </c>
      <c r="AN1233" s="16">
        <f t="shared" si="389"/>
        <v>0.00425061058940923</v>
      </c>
      <c r="AO1233" s="16">
        <f t="shared" si="390"/>
        <v>0.0318506412995791</v>
      </c>
      <c r="AP1233" s="16">
        <f t="shared" si="391"/>
        <v>0.0253648526232218</v>
      </c>
      <c r="AQ1233" s="12">
        <f t="shared" si="392"/>
        <v>220104343.89</v>
      </c>
      <c r="AR1233" s="12">
        <f t="shared" si="393"/>
        <v>146745347.85</v>
      </c>
      <c r="AS1233" s="12">
        <f>AR1233-VLOOKUP(A1233,[1]选股结果!$A$2:$BJ$3005,48,FALSE)*0.08</f>
        <v>24218157.8532</v>
      </c>
      <c r="AT1233" s="12">
        <f t="shared" si="394"/>
        <v>184865484.16</v>
      </c>
      <c r="AU1233" s="12">
        <f t="shared" si="395"/>
        <v>181984207.58</v>
      </c>
      <c r="AV1233" s="12">
        <f t="shared" si="396"/>
        <v>161136994.33</v>
      </c>
      <c r="AW1233" s="12">
        <f t="shared" si="397"/>
        <v>162255900.52</v>
      </c>
      <c r="AX1233" s="12">
        <f t="shared" si="398"/>
        <v>414244.12</v>
      </c>
      <c r="AY1233" s="21">
        <f t="shared" si="399"/>
        <v>2996129940.25</v>
      </c>
    </row>
    <row r="1234" spans="1:51">
      <c r="A1234" s="5" t="s">
        <v>2515</v>
      </c>
      <c r="B1234" s="5" t="s">
        <v>2516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400"/>
        <v>3225232963.87</v>
      </c>
      <c r="AF1234" s="9">
        <f t="shared" si="401"/>
        <v>2601188905.89</v>
      </c>
      <c r="AG1234" s="9">
        <f t="shared" si="402"/>
        <v>615627223.33</v>
      </c>
      <c r="AH1234" s="9">
        <f t="shared" si="403"/>
        <v>615797089.25</v>
      </c>
      <c r="AI1234" s="9">
        <f t="shared" si="404"/>
        <v>517552392.74</v>
      </c>
      <c r="AJ1234" s="12">
        <f t="shared" si="385"/>
        <v>1181271996.03</v>
      </c>
      <c r="AK1234" s="16">
        <f t="shared" si="386"/>
        <v>0.366259432810886</v>
      </c>
      <c r="AL1234" s="9">
        <f t="shared" si="387"/>
        <v>550070212.22</v>
      </c>
      <c r="AM1234" s="16">
        <f t="shared" si="388"/>
        <v>0.00773303813690194</v>
      </c>
      <c r="AN1234" s="16">
        <f t="shared" si="389"/>
        <v>0.0338412428939813</v>
      </c>
      <c r="AO1234" s="16">
        <f t="shared" si="390"/>
        <v>0.0591613649021637</v>
      </c>
      <c r="AP1234" s="16">
        <f t="shared" si="391"/>
        <v>0.0659101935182157</v>
      </c>
      <c r="AQ1234" s="12">
        <f t="shared" si="392"/>
        <v>631201783.81</v>
      </c>
      <c r="AR1234" s="12">
        <f t="shared" si="393"/>
        <v>513200803.94</v>
      </c>
      <c r="AS1234" s="12">
        <f>AR1234-VLOOKUP(A1234,[1]选股结果!$A$2:$BJ$3005,48,FALSE)*0.08</f>
        <v>75097514.9544</v>
      </c>
      <c r="AT1234" s="12">
        <f t="shared" si="394"/>
        <v>532957087.3</v>
      </c>
      <c r="AU1234" s="12">
        <f t="shared" si="395"/>
        <v>611445500.45</v>
      </c>
      <c r="AV1234" s="12">
        <f t="shared" si="396"/>
        <v>615853198.11</v>
      </c>
      <c r="AW1234" s="12">
        <f t="shared" si="397"/>
        <v>615627223.33</v>
      </c>
      <c r="AX1234" s="12">
        <f t="shared" si="398"/>
        <v>4828899.22</v>
      </c>
      <c r="AY1234" s="21">
        <f t="shared" si="399"/>
        <v>2581432622.53</v>
      </c>
    </row>
    <row r="1235" spans="1:51">
      <c r="A1235" s="5" t="s">
        <v>2517</v>
      </c>
      <c r="B1235" s="5" t="s">
        <v>2518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400"/>
        <v>3216308580.46</v>
      </c>
      <c r="AF1235" s="9">
        <f t="shared" si="401"/>
        <v>3154509556.46</v>
      </c>
      <c r="AG1235" s="9">
        <f t="shared" si="402"/>
        <v>305359533.95</v>
      </c>
      <c r="AH1235" s="9">
        <f t="shared" si="403"/>
        <v>301292025.33</v>
      </c>
      <c r="AI1235" s="9">
        <f t="shared" si="404"/>
        <v>209732435.64</v>
      </c>
      <c r="AJ1235" s="12">
        <f t="shared" si="385"/>
        <v>491560415.22</v>
      </c>
      <c r="AK1235" s="16">
        <f t="shared" si="386"/>
        <v>0.152833723171455</v>
      </c>
      <c r="AL1235" s="9">
        <f t="shared" si="387"/>
        <v>336658458.73</v>
      </c>
      <c r="AM1235" s="16">
        <f t="shared" si="388"/>
        <v>0.00275678681575133</v>
      </c>
      <c r="AN1235" s="16">
        <f t="shared" si="389"/>
        <v>0.0546642788220446</v>
      </c>
      <c r="AO1235" s="16">
        <f t="shared" si="390"/>
        <v>0.0392061885280812</v>
      </c>
      <c r="AP1235" s="16">
        <f t="shared" si="391"/>
        <v>0.00679229112614423</v>
      </c>
      <c r="AQ1235" s="12">
        <f t="shared" si="392"/>
        <v>154901956.49</v>
      </c>
      <c r="AR1235" s="12">
        <f t="shared" si="393"/>
        <v>-33789853.5099998</v>
      </c>
      <c r="AS1235" s="12">
        <f>AR1235-VLOOKUP(A1235,[1]选股结果!$A$2:$BJ$3005,48,FALSE)*0.08</f>
        <v>-244243155.8244</v>
      </c>
      <c r="AT1235" s="12">
        <f t="shared" si="394"/>
        <v>63342366.8000003</v>
      </c>
      <c r="AU1235" s="12">
        <f t="shared" si="395"/>
        <v>57769736.1800002</v>
      </c>
      <c r="AV1235" s="12">
        <f t="shared" si="396"/>
        <v>48119347.9200003</v>
      </c>
      <c r="AW1235" s="12">
        <f t="shared" si="397"/>
        <v>305359533.95</v>
      </c>
      <c r="AX1235" s="12">
        <f t="shared" si="398"/>
        <v>0</v>
      </c>
      <c r="AY1235" s="21">
        <f t="shared" si="399"/>
        <v>3057377336.15</v>
      </c>
    </row>
    <row r="1236" spans="1:51">
      <c r="A1236" s="5" t="s">
        <v>2519</v>
      </c>
      <c r="B1236" s="5" t="s">
        <v>2520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400"/>
        <v>3213963506.95</v>
      </c>
      <c r="AF1236" s="9">
        <f t="shared" si="401"/>
        <v>3217239786.44</v>
      </c>
      <c r="AG1236" s="9">
        <f t="shared" si="402"/>
        <v>9478973.53000023</v>
      </c>
      <c r="AH1236" s="9">
        <f t="shared" si="403"/>
        <v>10053966.3000002</v>
      </c>
      <c r="AI1236" s="9">
        <f t="shared" si="404"/>
        <v>11421861.6600002</v>
      </c>
      <c r="AJ1236" s="12">
        <f t="shared" si="385"/>
        <v>345140377.5</v>
      </c>
      <c r="AK1236" s="16">
        <f t="shared" si="386"/>
        <v>0.107387771128594</v>
      </c>
      <c r="AL1236" s="9">
        <f t="shared" si="387"/>
        <v>283957509.18</v>
      </c>
      <c r="AM1236" s="16">
        <f t="shared" si="388"/>
        <v>0.00488808456786389</v>
      </c>
      <c r="AN1236" s="16">
        <f t="shared" si="389"/>
        <v>0.0246981839863295</v>
      </c>
      <c r="AO1236" s="16">
        <f t="shared" si="390"/>
        <v>0.0320564264271227</v>
      </c>
      <c r="AP1236" s="16">
        <f t="shared" si="391"/>
        <v>0.0256343594013564</v>
      </c>
      <c r="AQ1236" s="12">
        <f t="shared" si="392"/>
        <v>61182868.32</v>
      </c>
      <c r="AR1236" s="12">
        <f t="shared" si="393"/>
        <v>-5360625.53</v>
      </c>
      <c r="AS1236" s="12">
        <f>AR1236-VLOOKUP(A1236,[1]选股结果!$A$2:$BJ$3005,48,FALSE)*0.08</f>
        <v>-349972264.194</v>
      </c>
      <c r="AT1236" s="12">
        <f t="shared" si="394"/>
        <v>62550763.68</v>
      </c>
      <c r="AU1236" s="12">
        <f t="shared" si="395"/>
        <v>-6728520.89</v>
      </c>
      <c r="AV1236" s="12">
        <f t="shared" si="396"/>
        <v>6337485.15000001</v>
      </c>
      <c r="AW1236" s="12">
        <f t="shared" si="397"/>
        <v>9478973.53000023</v>
      </c>
      <c r="AX1236" s="12">
        <f t="shared" si="398"/>
        <v>-259594.459999999</v>
      </c>
      <c r="AY1236" s="21">
        <f t="shared" si="399"/>
        <v>3149328397.23</v>
      </c>
    </row>
    <row r="1237" spans="1:51">
      <c r="A1237" s="5" t="s">
        <v>2521</v>
      </c>
      <c r="B1237" s="5" t="s">
        <v>2522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400"/>
        <v>3213201476.59</v>
      </c>
      <c r="AF1237" s="9">
        <f t="shared" si="401"/>
        <v>2605167043.75</v>
      </c>
      <c r="AG1237" s="9">
        <f t="shared" si="402"/>
        <v>588407500.41</v>
      </c>
      <c r="AH1237" s="9">
        <f t="shared" si="403"/>
        <v>592411186.84</v>
      </c>
      <c r="AI1237" s="9">
        <f t="shared" si="404"/>
        <v>512974341.46</v>
      </c>
      <c r="AJ1237" s="12">
        <f t="shared" si="385"/>
        <v>994248676.94</v>
      </c>
      <c r="AK1237" s="16">
        <f t="shared" si="386"/>
        <v>0.309426185747662</v>
      </c>
      <c r="AL1237" s="9">
        <f t="shared" si="387"/>
        <v>382344509.26</v>
      </c>
      <c r="AM1237" s="16">
        <f t="shared" si="388"/>
        <v>0.00570907676771889</v>
      </c>
      <c r="AN1237" s="16">
        <f t="shared" si="389"/>
        <v>0.0171700290448484</v>
      </c>
      <c r="AO1237" s="16">
        <f t="shared" si="390"/>
        <v>0.0577854878172932</v>
      </c>
      <c r="AP1237" s="16">
        <f t="shared" si="391"/>
        <v>0.0330548527983116</v>
      </c>
      <c r="AQ1237" s="12">
        <f t="shared" si="392"/>
        <v>611904167.68</v>
      </c>
      <c r="AR1237" s="12">
        <f t="shared" si="393"/>
        <v>511656571.38</v>
      </c>
      <c r="AS1237" s="12">
        <f>AR1237-VLOOKUP(A1237,[1]选股结果!$A$2:$BJ$3005,48,FALSE)*0.08</f>
        <v>-3586988.15760005</v>
      </c>
      <c r="AT1237" s="12">
        <f t="shared" si="394"/>
        <v>532467322.3</v>
      </c>
      <c r="AU1237" s="12">
        <f t="shared" si="395"/>
        <v>591093416.76</v>
      </c>
      <c r="AV1237" s="12">
        <f t="shared" si="396"/>
        <v>585306384.27</v>
      </c>
      <c r="AW1237" s="12">
        <f t="shared" si="397"/>
        <v>588407500.41</v>
      </c>
      <c r="AX1237" s="12">
        <f t="shared" si="398"/>
        <v>1581555.04</v>
      </c>
      <c r="AY1237" s="21">
        <f t="shared" si="399"/>
        <v>2584356292.83</v>
      </c>
    </row>
    <row r="1238" spans="1:51">
      <c r="A1238" s="5" t="s">
        <v>2523</v>
      </c>
      <c r="B1238" s="5" t="s">
        <v>2524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400"/>
        <v>3210403664.42</v>
      </c>
      <c r="AF1238" s="9">
        <f t="shared" si="401"/>
        <v>3114344872.21</v>
      </c>
      <c r="AG1238" s="9">
        <f t="shared" si="402"/>
        <v>88676078.1400005</v>
      </c>
      <c r="AH1238" s="9">
        <f t="shared" si="403"/>
        <v>88510225.1100005</v>
      </c>
      <c r="AI1238" s="9">
        <f t="shared" si="404"/>
        <v>71163143.5900005</v>
      </c>
      <c r="AJ1238" s="12">
        <f t="shared" si="385"/>
        <v>385967069.57</v>
      </c>
      <c r="AK1238" s="16">
        <f t="shared" si="386"/>
        <v>0.120223844075299</v>
      </c>
      <c r="AL1238" s="9">
        <f t="shared" si="387"/>
        <v>282991272.31</v>
      </c>
      <c r="AM1238" s="16">
        <f t="shared" si="388"/>
        <v>0.00245793643255936</v>
      </c>
      <c r="AN1238" s="16">
        <f t="shared" si="389"/>
        <v>0.026044931086604</v>
      </c>
      <c r="AO1238" s="16">
        <f t="shared" si="390"/>
        <v>0.0523936168725961</v>
      </c>
      <c r="AP1238" s="16">
        <f t="shared" si="391"/>
        <v>0.00443654122621779</v>
      </c>
      <c r="AQ1238" s="12">
        <f t="shared" si="392"/>
        <v>102975797.26</v>
      </c>
      <c r="AR1238" s="12">
        <f t="shared" si="393"/>
        <v>69673896.5200002</v>
      </c>
      <c r="AS1238" s="12">
        <f>AR1238-VLOOKUP(A1238,[1]选股结果!$A$2:$BJ$3005,48,FALSE)*0.08</f>
        <v>-72590319.2671998</v>
      </c>
      <c r="AT1238" s="12">
        <f t="shared" si="394"/>
        <v>85628715.7400002</v>
      </c>
      <c r="AU1238" s="12">
        <f t="shared" si="395"/>
        <v>87020978.0400002</v>
      </c>
      <c r="AV1238" s="12">
        <f t="shared" si="396"/>
        <v>87578051.0400002</v>
      </c>
      <c r="AW1238" s="12">
        <f t="shared" si="397"/>
        <v>88676078.1400005</v>
      </c>
      <c r="AX1238" s="12">
        <f t="shared" si="398"/>
        <v>36038.34</v>
      </c>
      <c r="AY1238" s="21">
        <f t="shared" si="399"/>
        <v>3098390052.99</v>
      </c>
    </row>
    <row r="1239" spans="1:51">
      <c r="A1239" s="5" t="s">
        <v>2525</v>
      </c>
      <c r="B1239" s="5" t="s">
        <v>2526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400"/>
        <v>3207043297.2</v>
      </c>
      <c r="AF1239" s="9">
        <f t="shared" si="401"/>
        <v>2815133923.82</v>
      </c>
      <c r="AG1239" s="9">
        <f t="shared" si="402"/>
        <v>381861642.52</v>
      </c>
      <c r="AH1239" s="9">
        <f t="shared" si="403"/>
        <v>385499278.68</v>
      </c>
      <c r="AI1239" s="9">
        <f t="shared" si="404"/>
        <v>343385399.79</v>
      </c>
      <c r="AJ1239" s="12">
        <f t="shared" si="385"/>
        <v>727779123.65</v>
      </c>
      <c r="AK1239" s="16">
        <f t="shared" si="386"/>
        <v>0.226931493031419</v>
      </c>
      <c r="AL1239" s="9">
        <f t="shared" si="387"/>
        <v>323241987.86</v>
      </c>
      <c r="AM1239" s="16">
        <f t="shared" si="388"/>
        <v>0.00334776817306263</v>
      </c>
      <c r="AN1239" s="16">
        <f t="shared" si="389"/>
        <v>0.0260570542009706</v>
      </c>
      <c r="AO1239" s="16">
        <f t="shared" si="390"/>
        <v>0.0271920736698933</v>
      </c>
      <c r="AP1239" s="16">
        <f t="shared" si="391"/>
        <v>0.0446203163783092</v>
      </c>
      <c r="AQ1239" s="12">
        <f t="shared" si="392"/>
        <v>404537135.79</v>
      </c>
      <c r="AR1239" s="12">
        <f t="shared" si="393"/>
        <v>351161489.29</v>
      </c>
      <c r="AS1239" s="12">
        <f>AR1239-VLOOKUP(A1239,[1]选股结果!$A$2:$BJ$3005,48,FALSE)*0.08</f>
        <v>80000835.4156</v>
      </c>
      <c r="AT1239" s="12">
        <f t="shared" si="394"/>
        <v>362423256.9</v>
      </c>
      <c r="AU1239" s="12">
        <f t="shared" si="395"/>
        <v>393275368.18</v>
      </c>
      <c r="AV1239" s="12">
        <f t="shared" si="396"/>
        <v>368202307.91</v>
      </c>
      <c r="AW1239" s="12">
        <f t="shared" si="397"/>
        <v>381861642.52</v>
      </c>
      <c r="AX1239" s="12">
        <f t="shared" si="398"/>
        <v>18108223.32</v>
      </c>
      <c r="AY1239" s="21">
        <f t="shared" si="399"/>
        <v>2803872156.21</v>
      </c>
    </row>
    <row r="1240" spans="1:51">
      <c r="A1240" s="5" t="s">
        <v>2527</v>
      </c>
      <c r="B1240" s="5" t="s">
        <v>2528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400"/>
        <v>3206854113.16</v>
      </c>
      <c r="AF1240" s="9">
        <f t="shared" si="401"/>
        <v>2697775413.68</v>
      </c>
      <c r="AG1240" s="9">
        <f t="shared" si="402"/>
        <v>474419708.91</v>
      </c>
      <c r="AH1240" s="9">
        <f t="shared" si="403"/>
        <v>480387075.23</v>
      </c>
      <c r="AI1240" s="9">
        <f t="shared" si="404"/>
        <v>434289862.7</v>
      </c>
      <c r="AJ1240" s="12">
        <f t="shared" si="385"/>
        <v>1093906483.24</v>
      </c>
      <c r="AK1240" s="16">
        <f t="shared" si="386"/>
        <v>0.34111513796369</v>
      </c>
      <c r="AL1240" s="9">
        <f t="shared" si="387"/>
        <v>612176424.19</v>
      </c>
      <c r="AM1240" s="16">
        <f t="shared" si="388"/>
        <v>0.00288561386750502</v>
      </c>
      <c r="AN1240" s="16">
        <f t="shared" si="389"/>
        <v>0.0286664777866724</v>
      </c>
      <c r="AO1240" s="16">
        <f t="shared" si="390"/>
        <v>0.0751987993655164</v>
      </c>
      <c r="AP1240" s="16">
        <f t="shared" si="391"/>
        <v>0.0808847985773834</v>
      </c>
      <c r="AQ1240" s="12">
        <f t="shared" si="392"/>
        <v>481730059.05</v>
      </c>
      <c r="AR1240" s="12">
        <f t="shared" si="393"/>
        <v>452525345.72</v>
      </c>
      <c r="AS1240" s="12">
        <f>AR1240-VLOOKUP(A1240,[1]选股结果!$A$2:$BJ$3005,48,FALSE)*0.08</f>
        <v>-254992596.8056</v>
      </c>
      <c r="AT1240" s="12">
        <f t="shared" si="394"/>
        <v>435632846.52</v>
      </c>
      <c r="AU1240" s="12">
        <f t="shared" si="395"/>
        <v>498622558.25</v>
      </c>
      <c r="AV1240" s="12">
        <f t="shared" si="396"/>
        <v>351039727.77</v>
      </c>
      <c r="AW1240" s="12">
        <f t="shared" si="397"/>
        <v>474419708.91</v>
      </c>
      <c r="AX1240" s="12">
        <f t="shared" si="398"/>
        <v>64344809.98</v>
      </c>
      <c r="AY1240" s="21">
        <f t="shared" si="399"/>
        <v>2714667912.88</v>
      </c>
    </row>
    <row r="1241" spans="1:51">
      <c r="A1241" s="5" t="s">
        <v>2529</v>
      </c>
      <c r="B1241" s="5" t="s">
        <v>2530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400"/>
        <v>3206304559.4</v>
      </c>
      <c r="AF1241" s="9">
        <f t="shared" si="401"/>
        <v>2628621020.05</v>
      </c>
      <c r="AG1241" s="9">
        <f t="shared" si="402"/>
        <v>579178754.35</v>
      </c>
      <c r="AH1241" s="9">
        <f t="shared" si="403"/>
        <v>580432542.5</v>
      </c>
      <c r="AI1241" s="9">
        <f t="shared" si="404"/>
        <v>469955856.26</v>
      </c>
      <c r="AJ1241" s="12">
        <f t="shared" si="385"/>
        <v>733390946.78</v>
      </c>
      <c r="AK1241" s="16">
        <f t="shared" si="386"/>
        <v>0.228734024854221</v>
      </c>
      <c r="AL1241" s="9">
        <f t="shared" si="387"/>
        <v>160818670.26</v>
      </c>
      <c r="AM1241" s="16">
        <f t="shared" si="388"/>
        <v>0.00985995318109019</v>
      </c>
      <c r="AN1241" s="16">
        <f t="shared" si="389"/>
        <v>0.0047387663362969</v>
      </c>
      <c r="AO1241" s="16">
        <f t="shared" si="390"/>
        <v>0.0233085526142236</v>
      </c>
      <c r="AP1241" s="16">
        <f t="shared" si="391"/>
        <v>0.0126407826172272</v>
      </c>
      <c r="AQ1241" s="12">
        <f t="shared" si="392"/>
        <v>572572276.52</v>
      </c>
      <c r="AR1241" s="12">
        <f t="shared" si="393"/>
        <v>468460641.26</v>
      </c>
      <c r="AS1241" s="12">
        <f>AR1241-VLOOKUP(A1241,[1]选股结果!$A$2:$BJ$3005,48,FALSE)*0.08</f>
        <v>233634316.2224</v>
      </c>
      <c r="AT1241" s="12">
        <f t="shared" si="394"/>
        <v>462095590.28</v>
      </c>
      <c r="AU1241" s="12">
        <f t="shared" si="395"/>
        <v>578937327.5</v>
      </c>
      <c r="AV1241" s="12">
        <f t="shared" si="396"/>
        <v>560791991.5</v>
      </c>
      <c r="AW1241" s="12">
        <f t="shared" si="397"/>
        <v>579178754.35</v>
      </c>
      <c r="AX1241" s="12">
        <f t="shared" si="398"/>
        <v>2242384.77</v>
      </c>
      <c r="AY1241" s="21">
        <f t="shared" si="399"/>
        <v>2634986071.03</v>
      </c>
    </row>
    <row r="1242" spans="1:51">
      <c r="A1242" s="5" t="s">
        <v>2531</v>
      </c>
      <c r="B1242" s="5" t="s">
        <v>2532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400"/>
        <v>3203230547.43</v>
      </c>
      <c r="AF1242" s="9">
        <f t="shared" si="401"/>
        <v>2729597885.41</v>
      </c>
      <c r="AG1242" s="9">
        <f t="shared" si="402"/>
        <v>515012345.499999</v>
      </c>
      <c r="AH1242" s="9">
        <f t="shared" si="403"/>
        <v>504937506.969999</v>
      </c>
      <c r="AI1242" s="9">
        <f t="shared" si="404"/>
        <v>422689985.599999</v>
      </c>
      <c r="AJ1242" s="12">
        <f t="shared" si="385"/>
        <v>939230755.13</v>
      </c>
      <c r="AK1242" s="16">
        <f t="shared" si="386"/>
        <v>0.293213598341699</v>
      </c>
      <c r="AL1242" s="9">
        <f t="shared" si="387"/>
        <v>450459478.39</v>
      </c>
      <c r="AM1242" s="16">
        <f t="shared" si="388"/>
        <v>0.00439560263662467</v>
      </c>
      <c r="AN1242" s="16">
        <f t="shared" si="389"/>
        <v>0.0272314326610006</v>
      </c>
      <c r="AO1242" s="16">
        <f t="shared" si="390"/>
        <v>0.0631180159611718</v>
      </c>
      <c r="AP1242" s="16">
        <f t="shared" si="391"/>
        <v>0.0413587701941379</v>
      </c>
      <c r="AQ1242" s="12">
        <f t="shared" si="392"/>
        <v>488771276.74</v>
      </c>
      <c r="AR1242" s="12">
        <f t="shared" si="393"/>
        <v>376897580.76</v>
      </c>
      <c r="AS1242" s="12">
        <f>AR1242-VLOOKUP(A1242,[1]选股结果!$A$2:$BJ$3005,48,FALSE)*0.08</f>
        <v>53372389.6528</v>
      </c>
      <c r="AT1242" s="12">
        <f t="shared" si="394"/>
        <v>406523755.37</v>
      </c>
      <c r="AU1242" s="12">
        <f t="shared" si="395"/>
        <v>459145102.13</v>
      </c>
      <c r="AV1242" s="12">
        <f t="shared" si="396"/>
        <v>488298375</v>
      </c>
      <c r="AW1242" s="12">
        <f t="shared" si="397"/>
        <v>515012345.499999</v>
      </c>
      <c r="AX1242" s="12">
        <f t="shared" si="398"/>
        <v>49739888.84</v>
      </c>
      <c r="AY1242" s="21">
        <f t="shared" si="399"/>
        <v>2699971710.8</v>
      </c>
    </row>
    <row r="1243" spans="1:51">
      <c r="A1243" s="5" t="s">
        <v>2533</v>
      </c>
      <c r="B1243" s="5" t="s">
        <v>2534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400"/>
        <v>3190447333.22</v>
      </c>
      <c r="AF1243" s="9">
        <f t="shared" si="401"/>
        <v>3134391176.97</v>
      </c>
      <c r="AG1243" s="9">
        <f t="shared" si="402"/>
        <v>55996862.0599995</v>
      </c>
      <c r="AH1243" s="9">
        <f t="shared" si="403"/>
        <v>62152083.8899995</v>
      </c>
      <c r="AI1243" s="9">
        <f t="shared" si="404"/>
        <v>48992523.3599995</v>
      </c>
      <c r="AJ1243" s="12">
        <f t="shared" si="385"/>
        <v>168437995.54</v>
      </c>
      <c r="AK1243" s="16">
        <f t="shared" si="386"/>
        <v>0.0527944761181818</v>
      </c>
      <c r="AL1243" s="9">
        <f t="shared" si="387"/>
        <v>109428501.87</v>
      </c>
      <c r="AM1243" s="16">
        <f t="shared" si="388"/>
        <v>0.000451592945916418</v>
      </c>
      <c r="AN1243" s="16">
        <f t="shared" si="389"/>
        <v>0.0146943423675589</v>
      </c>
      <c r="AO1243" s="16">
        <f t="shared" si="390"/>
        <v>0.00702122968361043</v>
      </c>
      <c r="AP1243" s="16">
        <f t="shared" si="391"/>
        <v>0.0140608969729408</v>
      </c>
      <c r="AQ1243" s="12">
        <f t="shared" si="392"/>
        <v>59009493.67</v>
      </c>
      <c r="AR1243" s="12">
        <f t="shared" si="393"/>
        <v>49051817.55</v>
      </c>
      <c r="AS1243" s="12">
        <f>AR1243-VLOOKUP(A1243,[1]选股结果!$A$2:$BJ$3005,48,FALSE)*0.08</f>
        <v>-37971359.3988</v>
      </c>
      <c r="AT1243" s="12">
        <f t="shared" si="394"/>
        <v>45849933.14</v>
      </c>
      <c r="AU1243" s="12">
        <f t="shared" si="395"/>
        <v>62211378.08</v>
      </c>
      <c r="AV1243" s="12">
        <f t="shared" si="396"/>
        <v>48087119.6</v>
      </c>
      <c r="AW1243" s="12">
        <f t="shared" si="397"/>
        <v>55996862.0599995</v>
      </c>
      <c r="AX1243" s="12">
        <f t="shared" si="398"/>
        <v>4991718.41</v>
      </c>
      <c r="AY1243" s="21">
        <f t="shared" si="399"/>
        <v>3137593061.38</v>
      </c>
    </row>
    <row r="1244" spans="1:51">
      <c r="A1244" s="5" t="s">
        <v>2535</v>
      </c>
      <c r="B1244" s="5" t="s">
        <v>2536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400"/>
        <v>3185002470</v>
      </c>
      <c r="AF1244" s="9">
        <f t="shared" si="401"/>
        <v>2098817630</v>
      </c>
      <c r="AG1244" s="9">
        <f t="shared" si="402"/>
        <v>1349877310</v>
      </c>
      <c r="AH1244" s="9">
        <f t="shared" si="403"/>
        <v>1345919130</v>
      </c>
      <c r="AI1244" s="9">
        <f t="shared" si="404"/>
        <v>1071305400</v>
      </c>
      <c r="AJ1244" s="12">
        <f t="shared" si="385"/>
        <v>1590974890</v>
      </c>
      <c r="AK1244" s="16">
        <f t="shared" si="386"/>
        <v>0.499520771172275</v>
      </c>
      <c r="AL1244" s="9">
        <f t="shared" si="387"/>
        <v>553330060</v>
      </c>
      <c r="AM1244" s="16">
        <f t="shared" si="388"/>
        <v>0.0320456894339551</v>
      </c>
      <c r="AN1244" s="16">
        <f t="shared" si="389"/>
        <v>0.00319162389848947</v>
      </c>
      <c r="AO1244" s="16">
        <f t="shared" si="390"/>
        <v>0.0947872137756929</v>
      </c>
      <c r="AP1244" s="16">
        <f t="shared" si="391"/>
        <v>0.0119602638801093</v>
      </c>
      <c r="AQ1244" s="12">
        <f t="shared" si="392"/>
        <v>1037644830</v>
      </c>
      <c r="AR1244" s="12">
        <f t="shared" si="393"/>
        <v>710462960</v>
      </c>
      <c r="AS1244" s="12">
        <f>AR1244-VLOOKUP(A1244,[1]选股结果!$A$2:$BJ$3005,48,FALSE)*0.08</f>
        <v>253398213.6</v>
      </c>
      <c r="AT1244" s="12">
        <f t="shared" si="394"/>
        <v>763031100</v>
      </c>
      <c r="AU1244" s="12">
        <f t="shared" si="395"/>
        <v>985076690</v>
      </c>
      <c r="AV1244" s="12">
        <f t="shared" si="396"/>
        <v>984734160</v>
      </c>
      <c r="AW1244" s="12">
        <f t="shared" si="397"/>
        <v>1349877310</v>
      </c>
      <c r="AX1244" s="12">
        <f t="shared" si="398"/>
        <v>366486000</v>
      </c>
      <c r="AY1244" s="21">
        <f t="shared" si="399"/>
        <v>2046249490</v>
      </c>
    </row>
    <row r="1245" spans="1:51">
      <c r="A1245" s="5" t="s">
        <v>2537</v>
      </c>
      <c r="B1245" s="5" t="s">
        <v>2538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400"/>
        <v>3181490688.19</v>
      </c>
      <c r="AF1245" s="9">
        <f t="shared" si="401"/>
        <v>2211935483.11</v>
      </c>
      <c r="AG1245" s="9">
        <f t="shared" si="402"/>
        <v>966755296.75</v>
      </c>
      <c r="AH1245" s="9">
        <f t="shared" si="403"/>
        <v>975762850.88</v>
      </c>
      <c r="AI1245" s="9">
        <f t="shared" si="404"/>
        <v>758834192.61</v>
      </c>
      <c r="AJ1245" s="12">
        <f t="shared" si="385"/>
        <v>2096564846.44</v>
      </c>
      <c r="AK1245" s="16">
        <f t="shared" si="386"/>
        <v>0.658988207704851</v>
      </c>
      <c r="AL1245" s="9">
        <f t="shared" si="387"/>
        <v>1122420679.71</v>
      </c>
      <c r="AM1245" s="16">
        <f t="shared" si="388"/>
        <v>0.293964812363501</v>
      </c>
      <c r="AN1245" s="16">
        <f t="shared" si="389"/>
        <v>0.0121388303141542</v>
      </c>
      <c r="AO1245" s="16">
        <f t="shared" si="390"/>
        <v>0.0495293232964476</v>
      </c>
      <c r="AP1245" s="16">
        <f t="shared" si="391"/>
        <v>0</v>
      </c>
      <c r="AQ1245" s="12">
        <f t="shared" si="392"/>
        <v>974144166.73</v>
      </c>
      <c r="AR1245" s="12">
        <f t="shared" si="393"/>
        <v>761648836.76</v>
      </c>
      <c r="AS1245" s="12">
        <f>AR1245-VLOOKUP(A1245,[1]选股结果!$A$2:$BJ$3005,48,FALSE)*0.08</f>
        <v>421022129.7792</v>
      </c>
      <c r="AT1245" s="12">
        <f t="shared" si="394"/>
        <v>757215508.46</v>
      </c>
      <c r="AU1245" s="12">
        <f t="shared" si="395"/>
        <v>978577495.03</v>
      </c>
      <c r="AV1245" s="12">
        <f t="shared" si="396"/>
        <v>903547484.43</v>
      </c>
      <c r="AW1245" s="12">
        <f t="shared" si="397"/>
        <v>966755296.75</v>
      </c>
      <c r="AX1245" s="12">
        <f t="shared" si="398"/>
        <v>0</v>
      </c>
      <c r="AY1245" s="21">
        <f t="shared" si="399"/>
        <v>2216368811.41</v>
      </c>
    </row>
    <row r="1246" spans="1:51">
      <c r="A1246" s="5" t="s">
        <v>2539</v>
      </c>
      <c r="B1246" s="5" t="s">
        <v>2540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400"/>
        <v>3181273646.95</v>
      </c>
      <c r="AF1246" s="9">
        <f t="shared" si="401"/>
        <v>3138786161.14</v>
      </c>
      <c r="AG1246" s="9">
        <f t="shared" si="402"/>
        <v>28382160.7999995</v>
      </c>
      <c r="AH1246" s="9">
        <f t="shared" si="403"/>
        <v>29092507.4699995</v>
      </c>
      <c r="AI1246" s="9">
        <f t="shared" si="404"/>
        <v>44185327.0599995</v>
      </c>
      <c r="AJ1246" s="12">
        <f t="shared" ref="AJ1246:AJ1309" si="405">C1246-G1246</f>
        <v>600682675.99</v>
      </c>
      <c r="AK1246" s="16">
        <f t="shared" ref="AK1246:AK1309" si="406">AJ1246/C1246</f>
        <v>0.188818298157373</v>
      </c>
      <c r="AL1246" s="9">
        <f t="shared" ref="AL1246:AL1309" si="407">O1246+P1246+Q1246+R1246+Y1246-AB1246+AC1246</f>
        <v>419588587.66</v>
      </c>
      <c r="AM1246" s="16">
        <f t="shared" ref="AM1246:AM1309" si="408">O1246/C1246</f>
        <v>0.00298758000875282</v>
      </c>
      <c r="AN1246" s="16">
        <f t="shared" ref="AN1246:AN1309" si="409">P1246/C1246</f>
        <v>0.0127728030497964</v>
      </c>
      <c r="AO1246" s="16">
        <f t="shared" ref="AO1246:AO1309" si="410">Q1246/C1246</f>
        <v>0.0731966659401494</v>
      </c>
      <c r="AP1246" s="16">
        <f t="shared" ref="AP1246:AP1309" si="411">R1246/C1246</f>
        <v>0.041522036734137</v>
      </c>
      <c r="AQ1246" s="12">
        <f t="shared" ref="AQ1246:AQ1309" si="412">C1246-G1246-AL1246</f>
        <v>181094088.33</v>
      </c>
      <c r="AR1246" s="12">
        <f t="shared" ref="AR1246:AR1309" si="413">AQ1246-S1246-AD1246</f>
        <v>53081394.6599998</v>
      </c>
      <c r="AS1246" s="12">
        <f>AR1246-VLOOKUP(A1246,[1]选股结果!$A$2:$BJ$3005,48,FALSE)*0.08</f>
        <v>-335290809.4352</v>
      </c>
      <c r="AT1246" s="12">
        <f t="shared" si="394"/>
        <v>196186907.92</v>
      </c>
      <c r="AU1246" s="12">
        <f t="shared" si="395"/>
        <v>37988575.0699998</v>
      </c>
      <c r="AV1246" s="12">
        <f t="shared" si="396"/>
        <v>-72715097.0600002</v>
      </c>
      <c r="AW1246" s="12">
        <f t="shared" si="397"/>
        <v>28382160.7999995</v>
      </c>
      <c r="AX1246" s="12">
        <f t="shared" si="398"/>
        <v>18773176.59</v>
      </c>
      <c r="AY1246" s="21">
        <f t="shared" si="399"/>
        <v>2995680647.88</v>
      </c>
    </row>
    <row r="1247" spans="1:51">
      <c r="A1247" s="5" t="s">
        <v>2541</v>
      </c>
      <c r="B1247" s="5" t="s">
        <v>2542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400"/>
        <v>3180375844.26</v>
      </c>
      <c r="AF1247" s="9">
        <f t="shared" si="401"/>
        <v>1969851750.87</v>
      </c>
      <c r="AG1247" s="9">
        <f t="shared" si="402"/>
        <v>1247742372.51</v>
      </c>
      <c r="AH1247" s="9">
        <f t="shared" si="403"/>
        <v>1254888580.92</v>
      </c>
      <c r="AI1247" s="9">
        <f t="shared" si="404"/>
        <v>941881939.82</v>
      </c>
      <c r="AJ1247" s="12">
        <f t="shared" si="405"/>
        <v>2177694037.89</v>
      </c>
      <c r="AK1247" s="16">
        <f t="shared" si="406"/>
        <v>0.68472851780092</v>
      </c>
      <c r="AL1247" s="9">
        <f t="shared" si="407"/>
        <v>962746210.12</v>
      </c>
      <c r="AM1247" s="16">
        <f t="shared" si="408"/>
        <v>0.152312880159833</v>
      </c>
      <c r="AN1247" s="16">
        <f t="shared" si="409"/>
        <v>0.0988097579149861</v>
      </c>
      <c r="AO1247" s="16">
        <f t="shared" si="410"/>
        <v>0.0430743641375741</v>
      </c>
      <c r="AP1247" s="16">
        <f t="shared" si="411"/>
        <v>0.0107352767980616</v>
      </c>
      <c r="AQ1247" s="12">
        <f t="shared" si="412"/>
        <v>1214947827.77</v>
      </c>
      <c r="AR1247" s="12">
        <f t="shared" si="413"/>
        <v>904570496.47</v>
      </c>
      <c r="AS1247" s="12">
        <f>AR1247-VLOOKUP(A1247,[1]选股结果!$A$2:$BJ$3005,48,FALSE)*0.08</f>
        <v>461046111.4108</v>
      </c>
      <c r="AT1247" s="12">
        <f t="shared" si="394"/>
        <v>901941186.67</v>
      </c>
      <c r="AU1247" s="12">
        <f t="shared" si="395"/>
        <v>1217577137.57</v>
      </c>
      <c r="AV1247" s="12">
        <f t="shared" si="396"/>
        <v>1207998677.78</v>
      </c>
      <c r="AW1247" s="12">
        <f t="shared" si="397"/>
        <v>1247742372.51</v>
      </c>
      <c r="AX1247" s="12">
        <f t="shared" si="398"/>
        <v>37114384.93</v>
      </c>
      <c r="AY1247" s="21">
        <f t="shared" si="399"/>
        <v>1972481060.67</v>
      </c>
    </row>
    <row r="1248" spans="1:51">
      <c r="A1248" s="5" t="s">
        <v>2543</v>
      </c>
      <c r="B1248" s="5" t="s">
        <v>2544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400"/>
        <v>3180184328.87</v>
      </c>
      <c r="AF1248" s="9">
        <f t="shared" si="401"/>
        <v>2657794270.19</v>
      </c>
      <c r="AG1248" s="9">
        <f t="shared" si="402"/>
        <v>503665038.030001</v>
      </c>
      <c r="AH1248" s="9">
        <f t="shared" si="403"/>
        <v>504590399.340001</v>
      </c>
      <c r="AI1248" s="9">
        <f t="shared" si="404"/>
        <v>426438233.500001</v>
      </c>
      <c r="AJ1248" s="12">
        <f t="shared" si="405"/>
        <v>760620818.21</v>
      </c>
      <c r="AK1248" s="16">
        <f t="shared" si="406"/>
        <v>0.239175072748147</v>
      </c>
      <c r="AL1248" s="9">
        <f t="shared" si="407"/>
        <v>241569919.17</v>
      </c>
      <c r="AM1248" s="16">
        <f t="shared" si="408"/>
        <v>0.00566307458863533</v>
      </c>
      <c r="AN1248" s="16">
        <f t="shared" si="409"/>
        <v>0.00624496308585258</v>
      </c>
      <c r="AO1248" s="16">
        <f t="shared" si="410"/>
        <v>0.0231540180867956</v>
      </c>
      <c r="AP1248" s="16">
        <f t="shared" si="411"/>
        <v>0.0366038575761935</v>
      </c>
      <c r="AQ1248" s="12">
        <f t="shared" si="412"/>
        <v>519050899.04</v>
      </c>
      <c r="AR1248" s="12">
        <f t="shared" si="413"/>
        <v>430578788.18</v>
      </c>
      <c r="AS1248" s="12">
        <f>AR1248-VLOOKUP(A1248,[1]选股结果!$A$2:$BJ$3005,48,FALSE)*0.08</f>
        <v>202266318.9704</v>
      </c>
      <c r="AT1248" s="12">
        <f t="shared" si="394"/>
        <v>440898733.2</v>
      </c>
      <c r="AU1248" s="12">
        <f t="shared" si="395"/>
        <v>508730954.02</v>
      </c>
      <c r="AV1248" s="12">
        <f t="shared" si="396"/>
        <v>513579148.41</v>
      </c>
      <c r="AW1248" s="12">
        <f t="shared" si="397"/>
        <v>503665038.030001</v>
      </c>
      <c r="AX1248" s="12">
        <f t="shared" si="398"/>
        <v>405834.64</v>
      </c>
      <c r="AY1248" s="21">
        <f t="shared" si="399"/>
        <v>2647474325.17</v>
      </c>
    </row>
    <row r="1249" spans="1:51">
      <c r="A1249" s="5" t="s">
        <v>2545</v>
      </c>
      <c r="B1249" s="5" t="s">
        <v>2546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400"/>
        <v>3176632821.31</v>
      </c>
      <c r="AF1249" s="9">
        <f t="shared" si="401"/>
        <v>3391205460.62</v>
      </c>
      <c r="AG1249" s="9">
        <f t="shared" si="402"/>
        <v>-414746137.94</v>
      </c>
      <c r="AH1249" s="9">
        <f t="shared" si="403"/>
        <v>-397441819.58</v>
      </c>
      <c r="AI1249" s="9">
        <f t="shared" si="404"/>
        <v>-400971000.29</v>
      </c>
      <c r="AJ1249" s="12">
        <f t="shared" si="405"/>
        <v>299597352.26</v>
      </c>
      <c r="AK1249" s="16">
        <f t="shared" si="406"/>
        <v>0.0943128680942262</v>
      </c>
      <c r="AL1249" s="9">
        <f t="shared" si="407"/>
        <v>388128050.06</v>
      </c>
      <c r="AM1249" s="16">
        <f t="shared" si="408"/>
        <v>0.00361591584426907</v>
      </c>
      <c r="AN1249" s="16">
        <f t="shared" si="409"/>
        <v>0.0209965934219915</v>
      </c>
      <c r="AO1249" s="16">
        <f t="shared" si="410"/>
        <v>0.0821335734208038</v>
      </c>
      <c r="AP1249" s="16">
        <f t="shared" si="411"/>
        <v>0.0199638586350208</v>
      </c>
      <c r="AQ1249" s="12">
        <f t="shared" si="412"/>
        <v>-88530697.8000003</v>
      </c>
      <c r="AR1249" s="12">
        <f t="shared" si="413"/>
        <v>-203718911.69</v>
      </c>
      <c r="AS1249" s="12">
        <f>AR1249-VLOOKUP(A1249,[1]选股结果!$A$2:$BJ$3005,48,FALSE)*0.08</f>
        <v>-513493777.1924</v>
      </c>
      <c r="AT1249" s="12">
        <f t="shared" si="394"/>
        <v>-92059878.5100002</v>
      </c>
      <c r="AU1249" s="12">
        <f t="shared" si="395"/>
        <v>-200189730.98</v>
      </c>
      <c r="AV1249" s="12">
        <f t="shared" si="396"/>
        <v>-309053045.22</v>
      </c>
      <c r="AW1249" s="12">
        <f t="shared" si="397"/>
        <v>-414746137.94</v>
      </c>
      <c r="AX1249" s="12">
        <f t="shared" si="398"/>
        <v>-102473945.99</v>
      </c>
      <c r="AY1249" s="21">
        <f t="shared" si="399"/>
        <v>3279546427.44</v>
      </c>
    </row>
    <row r="1250" spans="1:51">
      <c r="A1250" s="5" t="s">
        <v>2547</v>
      </c>
      <c r="B1250" s="5" t="s">
        <v>2548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400"/>
        <v>3169981918.23</v>
      </c>
      <c r="AF1250" s="9">
        <f t="shared" si="401"/>
        <v>2828280129.58</v>
      </c>
      <c r="AG1250" s="9">
        <f t="shared" si="402"/>
        <v>281145536.77</v>
      </c>
      <c r="AH1250" s="9">
        <f t="shared" si="403"/>
        <v>283262387.25</v>
      </c>
      <c r="AI1250" s="9">
        <f t="shared" si="404"/>
        <v>239074295.99</v>
      </c>
      <c r="AJ1250" s="12">
        <f t="shared" si="405"/>
        <v>563025645.12</v>
      </c>
      <c r="AK1250" s="16">
        <f t="shared" si="406"/>
        <v>0.177611626704285</v>
      </c>
      <c r="AL1250" s="9">
        <f t="shared" si="407"/>
        <v>303438022.73</v>
      </c>
      <c r="AM1250" s="16">
        <f t="shared" si="408"/>
        <v>0.00512324190450529</v>
      </c>
      <c r="AN1250" s="16">
        <f t="shared" si="409"/>
        <v>0.00833271727769</v>
      </c>
      <c r="AO1250" s="16">
        <f t="shared" si="410"/>
        <v>0.0291199921328076</v>
      </c>
      <c r="AP1250" s="16">
        <f t="shared" si="411"/>
        <v>0.0294312547505297</v>
      </c>
      <c r="AQ1250" s="12">
        <f t="shared" si="412"/>
        <v>259587622.39</v>
      </c>
      <c r="AR1250" s="12">
        <f t="shared" si="413"/>
        <v>222337215.87</v>
      </c>
      <c r="AS1250" s="12">
        <f>AR1250-VLOOKUP(A1250,[1]选股结果!$A$2:$BJ$3005,48,FALSE)*0.08</f>
        <v>-8842813.9892</v>
      </c>
      <c r="AT1250" s="12">
        <f t="shared" si="394"/>
        <v>215399531.13</v>
      </c>
      <c r="AU1250" s="12">
        <f t="shared" si="395"/>
        <v>266525307.13</v>
      </c>
      <c r="AV1250" s="12">
        <f t="shared" si="396"/>
        <v>255866954.35</v>
      </c>
      <c r="AW1250" s="12">
        <f t="shared" si="397"/>
        <v>281145536.77</v>
      </c>
      <c r="AX1250" s="12">
        <f t="shared" si="398"/>
        <v>12342830.43</v>
      </c>
      <c r="AY1250" s="21">
        <f t="shared" si="399"/>
        <v>2835217814.32</v>
      </c>
    </row>
    <row r="1251" spans="1:51">
      <c r="A1251" s="5" t="s">
        <v>2549</v>
      </c>
      <c r="B1251" s="5" t="s">
        <v>2550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400"/>
        <v>3162815560.97</v>
      </c>
      <c r="AF1251" s="9">
        <f t="shared" si="401"/>
        <v>2971526888.26</v>
      </c>
      <c r="AG1251" s="9">
        <f t="shared" si="402"/>
        <v>169343740.499999</v>
      </c>
      <c r="AH1251" s="9">
        <f t="shared" si="403"/>
        <v>185616063.349999</v>
      </c>
      <c r="AI1251" s="9">
        <f t="shared" si="404"/>
        <v>117982153.299999</v>
      </c>
      <c r="AJ1251" s="12">
        <f t="shared" si="405"/>
        <v>658718564.64</v>
      </c>
      <c r="AK1251" s="16">
        <f t="shared" si="406"/>
        <v>0.208269673631547</v>
      </c>
      <c r="AL1251" s="9">
        <f t="shared" si="407"/>
        <v>250202169.6</v>
      </c>
      <c r="AM1251" s="16">
        <f t="shared" si="408"/>
        <v>0.0103655716838403</v>
      </c>
      <c r="AN1251" s="16">
        <f t="shared" si="409"/>
        <v>0.00769125740058629</v>
      </c>
      <c r="AO1251" s="16">
        <f t="shared" si="410"/>
        <v>0.0531875982197356</v>
      </c>
      <c r="AP1251" s="16">
        <f t="shared" si="411"/>
        <v>0.0128315676325917</v>
      </c>
      <c r="AQ1251" s="12">
        <f t="shared" si="412"/>
        <v>408516395.04</v>
      </c>
      <c r="AR1251" s="12">
        <f t="shared" si="413"/>
        <v>139369458.15</v>
      </c>
      <c r="AS1251" s="12">
        <f>AR1251-VLOOKUP(A1251,[1]选股结果!$A$2:$BJ$3005,48,FALSE)*0.08</f>
        <v>-243544923.666</v>
      </c>
      <c r="AT1251" s="12">
        <f t="shared" si="394"/>
        <v>340882484.99</v>
      </c>
      <c r="AU1251" s="12">
        <f t="shared" si="395"/>
        <v>207003368.2</v>
      </c>
      <c r="AV1251" s="12">
        <f t="shared" si="396"/>
        <v>170349560.07</v>
      </c>
      <c r="AW1251" s="12">
        <f t="shared" si="397"/>
        <v>169343740.499999</v>
      </c>
      <c r="AX1251" s="12">
        <f t="shared" si="398"/>
        <v>-3033232.97</v>
      </c>
      <c r="AY1251" s="21">
        <f t="shared" si="399"/>
        <v>2770013861.42</v>
      </c>
    </row>
    <row r="1252" spans="1:51">
      <c r="A1252" s="5" t="s">
        <v>2551</v>
      </c>
      <c r="B1252" s="5" t="s">
        <v>2552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400"/>
        <v>3151769457.1</v>
      </c>
      <c r="AF1252" s="9">
        <f t="shared" si="401"/>
        <v>3209751349.89</v>
      </c>
      <c r="AG1252" s="9">
        <f t="shared" si="402"/>
        <v>-24243458.07</v>
      </c>
      <c r="AH1252" s="9">
        <f t="shared" si="403"/>
        <v>-20606411.51</v>
      </c>
      <c r="AI1252" s="9">
        <f t="shared" si="404"/>
        <v>-43608567.06</v>
      </c>
      <c r="AJ1252" s="12">
        <f t="shared" si="405"/>
        <v>402808231.18</v>
      </c>
      <c r="AK1252" s="16">
        <f t="shared" si="406"/>
        <v>0.127803837388104</v>
      </c>
      <c r="AL1252" s="9">
        <f t="shared" si="407"/>
        <v>376279842.08</v>
      </c>
      <c r="AM1252" s="16">
        <f t="shared" si="408"/>
        <v>0.00499921727920345</v>
      </c>
      <c r="AN1252" s="16">
        <f t="shared" si="409"/>
        <v>0.0329222670637448</v>
      </c>
      <c r="AO1252" s="16">
        <f t="shared" si="410"/>
        <v>0.0325571083312723</v>
      </c>
      <c r="AP1252" s="16">
        <f t="shared" si="411"/>
        <v>0.0490016043407263</v>
      </c>
      <c r="AQ1252" s="12">
        <f t="shared" si="412"/>
        <v>26528389.0999998</v>
      </c>
      <c r="AR1252" s="12">
        <f t="shared" si="413"/>
        <v>-80689854.7400002</v>
      </c>
      <c r="AS1252" s="12">
        <f>AR1252-VLOOKUP(A1252,[1]选股结果!$A$2:$BJ$3005,48,FALSE)*0.08</f>
        <v>-320203189.9816</v>
      </c>
      <c r="AT1252" s="12">
        <f t="shared" si="394"/>
        <v>3526233.54999984</v>
      </c>
      <c r="AU1252" s="12">
        <f t="shared" si="395"/>
        <v>-57687699.1900002</v>
      </c>
      <c r="AV1252" s="12">
        <f t="shared" si="396"/>
        <v>-67448420.8200002</v>
      </c>
      <c r="AW1252" s="12">
        <f t="shared" si="397"/>
        <v>-24243458.07</v>
      </c>
      <c r="AX1252" s="12">
        <f t="shared" si="398"/>
        <v>31747653.18</v>
      </c>
      <c r="AY1252" s="21">
        <f t="shared" si="399"/>
        <v>3125535261.6</v>
      </c>
    </row>
    <row r="1253" spans="1:51">
      <c r="A1253" s="5" t="s">
        <v>2553</v>
      </c>
      <c r="B1253" s="5" t="s">
        <v>2554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400"/>
        <v>3144456103.33</v>
      </c>
      <c r="AF1253" s="9">
        <f t="shared" si="401"/>
        <v>2982910846.52</v>
      </c>
      <c r="AG1253" s="9">
        <f t="shared" si="402"/>
        <v>161703037.58</v>
      </c>
      <c r="AH1253" s="9">
        <f t="shared" si="403"/>
        <v>162730083.16</v>
      </c>
      <c r="AI1253" s="9">
        <f t="shared" si="404"/>
        <v>142965550.91</v>
      </c>
      <c r="AJ1253" s="12">
        <f t="shared" si="405"/>
        <v>1188545173.47</v>
      </c>
      <c r="AK1253" s="16">
        <f t="shared" si="406"/>
        <v>0.37798116253279</v>
      </c>
      <c r="AL1253" s="9">
        <f t="shared" si="407"/>
        <v>1041606230.81</v>
      </c>
      <c r="AM1253" s="16">
        <f t="shared" si="408"/>
        <v>0.00437013179336403</v>
      </c>
      <c r="AN1253" s="16">
        <f t="shared" si="409"/>
        <v>0.243954814664969</v>
      </c>
      <c r="AO1253" s="16">
        <f t="shared" si="410"/>
        <v>0.0740628466695308</v>
      </c>
      <c r="AP1253" s="16">
        <f t="shared" si="411"/>
        <v>0.00919046464646008</v>
      </c>
      <c r="AQ1253" s="12">
        <f t="shared" si="412"/>
        <v>146938942.66</v>
      </c>
      <c r="AR1253" s="12">
        <f t="shared" si="413"/>
        <v>142807770.14</v>
      </c>
      <c r="AS1253" s="12">
        <f>AR1253-VLOOKUP(A1253,[1]选股结果!$A$2:$BJ$3005,48,FALSE)*0.08</f>
        <v>-233485551.672</v>
      </c>
      <c r="AT1253" s="12">
        <f t="shared" si="394"/>
        <v>127174410.41</v>
      </c>
      <c r="AU1253" s="12">
        <f t="shared" si="395"/>
        <v>162572302.39</v>
      </c>
      <c r="AV1253" s="12">
        <f t="shared" si="396"/>
        <v>129746179.29</v>
      </c>
      <c r="AW1253" s="12">
        <f t="shared" si="397"/>
        <v>161703037.58</v>
      </c>
      <c r="AX1253" s="12">
        <f t="shared" si="398"/>
        <v>0</v>
      </c>
      <c r="AY1253" s="21">
        <f t="shared" si="399"/>
        <v>2998544206.25</v>
      </c>
    </row>
    <row r="1254" spans="1:51">
      <c r="A1254" s="5" t="s">
        <v>2555</v>
      </c>
      <c r="B1254" s="5" t="s">
        <v>2556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400"/>
        <v>3137436711.33</v>
      </c>
      <c r="AF1254" s="9">
        <f t="shared" si="401"/>
        <v>2986312030.47</v>
      </c>
      <c r="AG1254" s="9">
        <f t="shared" si="402"/>
        <v>155697454.76</v>
      </c>
      <c r="AH1254" s="9">
        <f t="shared" si="403"/>
        <v>155130064.06</v>
      </c>
      <c r="AI1254" s="9">
        <f t="shared" si="404"/>
        <v>141091863.85</v>
      </c>
      <c r="AJ1254" s="12">
        <f t="shared" si="405"/>
        <v>321707542.78</v>
      </c>
      <c r="AK1254" s="16">
        <f t="shared" si="406"/>
        <v>0.102538336986445</v>
      </c>
      <c r="AL1254" s="9">
        <f t="shared" si="407"/>
        <v>130571466.3</v>
      </c>
      <c r="AM1254" s="16">
        <f t="shared" si="408"/>
        <v>0.00355431883923891</v>
      </c>
      <c r="AN1254" s="16">
        <f t="shared" si="409"/>
        <v>0.00855491824682002</v>
      </c>
      <c r="AO1254" s="16">
        <f t="shared" si="410"/>
        <v>0.0159694154208965</v>
      </c>
      <c r="AP1254" s="16">
        <f t="shared" si="411"/>
        <v>0.0133798017242569</v>
      </c>
      <c r="AQ1254" s="12">
        <f t="shared" si="412"/>
        <v>191136076.48</v>
      </c>
      <c r="AR1254" s="12">
        <f t="shared" si="413"/>
        <v>136588290.65</v>
      </c>
      <c r="AS1254" s="12">
        <f>AR1254-VLOOKUP(A1254,[1]选股结果!$A$2:$BJ$3005,48,FALSE)*0.08</f>
        <v>-13975484.9292</v>
      </c>
      <c r="AT1254" s="12">
        <f t="shared" si="394"/>
        <v>177097876.27</v>
      </c>
      <c r="AU1254" s="12">
        <f t="shared" si="395"/>
        <v>150626490.86</v>
      </c>
      <c r="AV1254" s="12">
        <f t="shared" si="396"/>
        <v>155758458.2</v>
      </c>
      <c r="AW1254" s="12">
        <f t="shared" si="397"/>
        <v>155697454.76</v>
      </c>
      <c r="AX1254" s="12">
        <f t="shared" si="398"/>
        <v>-114262.51</v>
      </c>
      <c r="AY1254" s="21">
        <f t="shared" si="399"/>
        <v>2945802444.85</v>
      </c>
    </row>
    <row r="1255" spans="1:51">
      <c r="A1255" s="5" t="s">
        <v>2557</v>
      </c>
      <c r="B1255" s="5" t="s">
        <v>2558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400"/>
        <v>3135495570.35</v>
      </c>
      <c r="AF1255" s="9">
        <f t="shared" si="401"/>
        <v>3003578014.95</v>
      </c>
      <c r="AG1255" s="9">
        <f t="shared" si="402"/>
        <v>113184390.64</v>
      </c>
      <c r="AH1255" s="9">
        <f t="shared" si="403"/>
        <v>114043214.07</v>
      </c>
      <c r="AI1255" s="9">
        <f t="shared" si="404"/>
        <v>85506703.43</v>
      </c>
      <c r="AJ1255" s="12">
        <f t="shared" si="405"/>
        <v>258496525.14</v>
      </c>
      <c r="AK1255" s="16">
        <f t="shared" si="406"/>
        <v>0.0824419997860642</v>
      </c>
      <c r="AL1255" s="9">
        <f t="shared" si="407"/>
        <v>77974350.74</v>
      </c>
      <c r="AM1255" s="16">
        <f t="shared" si="408"/>
        <v>0.0014288728239217</v>
      </c>
      <c r="AN1255" s="16">
        <f t="shared" si="409"/>
        <v>0.00507271537884027</v>
      </c>
      <c r="AO1255" s="16">
        <f t="shared" si="410"/>
        <v>0.0191302517621814</v>
      </c>
      <c r="AP1255" s="16">
        <f t="shared" si="411"/>
        <v>0</v>
      </c>
      <c r="AQ1255" s="12">
        <f t="shared" si="412"/>
        <v>180522174.4</v>
      </c>
      <c r="AR1255" s="12">
        <f t="shared" si="413"/>
        <v>105775214.69</v>
      </c>
      <c r="AS1255" s="12">
        <f>AR1255-VLOOKUP(A1255,[1]选股结果!$A$2:$BJ$3005,48,FALSE)*0.08</f>
        <v>-53735467.1972</v>
      </c>
      <c r="AT1255" s="12">
        <f t="shared" si="394"/>
        <v>151985663.76</v>
      </c>
      <c r="AU1255" s="12">
        <f t="shared" si="395"/>
        <v>134311725.33</v>
      </c>
      <c r="AV1255" s="12">
        <f t="shared" si="396"/>
        <v>110714357.99</v>
      </c>
      <c r="AW1255" s="12">
        <f t="shared" si="397"/>
        <v>113184390.64</v>
      </c>
      <c r="AX1255" s="12">
        <f t="shared" si="398"/>
        <v>694856.62</v>
      </c>
      <c r="AY1255" s="21">
        <f t="shared" si="399"/>
        <v>2957367565.88</v>
      </c>
    </row>
    <row r="1256" spans="1:51">
      <c r="A1256" s="5" t="s">
        <v>2559</v>
      </c>
      <c r="B1256" s="5" t="s">
        <v>2560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400"/>
        <v>3130771470.28</v>
      </c>
      <c r="AF1256" s="9">
        <f t="shared" si="401"/>
        <v>2959105753.16</v>
      </c>
      <c r="AG1256" s="9">
        <f t="shared" si="402"/>
        <v>188762114.76</v>
      </c>
      <c r="AH1256" s="9">
        <f t="shared" si="403"/>
        <v>187119535.3</v>
      </c>
      <c r="AI1256" s="9">
        <f t="shared" si="404"/>
        <v>193407759.54</v>
      </c>
      <c r="AJ1256" s="12">
        <f t="shared" si="405"/>
        <v>718691094.06</v>
      </c>
      <c r="AK1256" s="16">
        <f t="shared" si="406"/>
        <v>0.229557187703555</v>
      </c>
      <c r="AL1256" s="9">
        <f t="shared" si="407"/>
        <v>564326688.98</v>
      </c>
      <c r="AM1256" s="16">
        <f t="shared" si="408"/>
        <v>0.0034685151768771</v>
      </c>
      <c r="AN1256" s="16">
        <f t="shared" si="409"/>
        <v>0.0556559538420785</v>
      </c>
      <c r="AO1256" s="16">
        <f t="shared" si="410"/>
        <v>0.0363227348560927</v>
      </c>
      <c r="AP1256" s="16">
        <f t="shared" si="411"/>
        <v>0.0778284162044597</v>
      </c>
      <c r="AQ1256" s="12">
        <f t="shared" si="412"/>
        <v>154364405.08</v>
      </c>
      <c r="AR1256" s="12">
        <f t="shared" si="413"/>
        <v>156113620.22</v>
      </c>
      <c r="AS1256" s="12">
        <f>AR1256-VLOOKUP(A1256,[1]选股结果!$A$2:$BJ$3005,48,FALSE)*0.08</f>
        <v>-143766421.4344</v>
      </c>
      <c r="AT1256" s="12">
        <f t="shared" si="394"/>
        <v>160652629.32</v>
      </c>
      <c r="AU1256" s="12">
        <f t="shared" si="395"/>
        <v>149825395.98</v>
      </c>
      <c r="AV1256" s="12">
        <f t="shared" si="396"/>
        <v>151094451.59</v>
      </c>
      <c r="AW1256" s="12">
        <f t="shared" si="397"/>
        <v>188762114.76</v>
      </c>
      <c r="AX1256" s="12">
        <f t="shared" si="398"/>
        <v>21885454.89</v>
      </c>
      <c r="AY1256" s="21">
        <f t="shared" si="399"/>
        <v>2954566744.06</v>
      </c>
    </row>
    <row r="1257" spans="1:51">
      <c r="A1257" s="5" t="s">
        <v>2561</v>
      </c>
      <c r="B1257" s="5" t="s">
        <v>2562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400"/>
        <v>3130664784.46</v>
      </c>
      <c r="AF1257" s="9">
        <f t="shared" si="401"/>
        <v>2535577838.59</v>
      </c>
      <c r="AG1257" s="9">
        <f t="shared" si="402"/>
        <v>606214982.76</v>
      </c>
      <c r="AH1257" s="9">
        <f t="shared" si="403"/>
        <v>605469049.32</v>
      </c>
      <c r="AI1257" s="9">
        <f t="shared" si="404"/>
        <v>453763492.44</v>
      </c>
      <c r="AJ1257" s="12">
        <f t="shared" si="405"/>
        <v>775772015.97</v>
      </c>
      <c r="AK1257" s="16">
        <f t="shared" si="406"/>
        <v>0.247797854251525</v>
      </c>
      <c r="AL1257" s="9">
        <f t="shared" si="407"/>
        <v>134835212.27</v>
      </c>
      <c r="AM1257" s="16">
        <f t="shared" si="408"/>
        <v>0.00397681621865098</v>
      </c>
      <c r="AN1257" s="16">
        <f t="shared" si="409"/>
        <v>0.0101624811471113</v>
      </c>
      <c r="AO1257" s="16">
        <f t="shared" si="410"/>
        <v>0.0278438510960015</v>
      </c>
      <c r="AP1257" s="16">
        <f t="shared" si="411"/>
        <v>0.000847779811231946</v>
      </c>
      <c r="AQ1257" s="12">
        <f t="shared" si="412"/>
        <v>640936803.7</v>
      </c>
      <c r="AR1257" s="12">
        <f t="shared" si="413"/>
        <v>442635455.55</v>
      </c>
      <c r="AS1257" s="12">
        <f>AR1257-VLOOKUP(A1257,[1]选股结果!$A$2:$BJ$3005,48,FALSE)*0.08</f>
        <v>137571334.378</v>
      </c>
      <c r="AT1257" s="12">
        <f t="shared" si="394"/>
        <v>489231246.82</v>
      </c>
      <c r="AU1257" s="12">
        <f t="shared" si="395"/>
        <v>594341012.43</v>
      </c>
      <c r="AV1257" s="12">
        <f t="shared" si="396"/>
        <v>575221700.17</v>
      </c>
      <c r="AW1257" s="12">
        <f t="shared" si="397"/>
        <v>606214982.76</v>
      </c>
      <c r="AX1257" s="12">
        <f t="shared" si="398"/>
        <v>23297928.85</v>
      </c>
      <c r="AY1257" s="21">
        <f t="shared" si="399"/>
        <v>2488982047.32</v>
      </c>
    </row>
    <row r="1258" spans="1:51">
      <c r="A1258" s="5" t="s">
        <v>2563</v>
      </c>
      <c r="B1258" s="5" t="s">
        <v>2564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400"/>
        <v>3123176349.12</v>
      </c>
      <c r="AF1258" s="9">
        <f t="shared" si="401"/>
        <v>3420453187.13</v>
      </c>
      <c r="AG1258" s="9">
        <f t="shared" si="402"/>
        <v>-634882451.21</v>
      </c>
      <c r="AH1258" s="9">
        <f t="shared" si="403"/>
        <v>-638713598.68</v>
      </c>
      <c r="AI1258" s="9">
        <f t="shared" si="404"/>
        <v>-636202736.64</v>
      </c>
      <c r="AJ1258" s="12">
        <f t="shared" si="405"/>
        <v>68224181.98</v>
      </c>
      <c r="AK1258" s="16">
        <f t="shared" si="406"/>
        <v>0.0218444859827474</v>
      </c>
      <c r="AL1258" s="9">
        <f t="shared" si="407"/>
        <v>639057220.93</v>
      </c>
      <c r="AM1258" s="16">
        <f t="shared" si="408"/>
        <v>0.0022149463676456</v>
      </c>
      <c r="AN1258" s="16">
        <f t="shared" si="409"/>
        <v>0.00328801628281203</v>
      </c>
      <c r="AO1258" s="16">
        <f t="shared" si="410"/>
        <v>0.0679229565758502</v>
      </c>
      <c r="AP1258" s="16">
        <f t="shared" si="411"/>
        <v>0.0280132956804222</v>
      </c>
      <c r="AQ1258" s="12">
        <f t="shared" si="412"/>
        <v>-570833038.95</v>
      </c>
      <c r="AR1258" s="12">
        <f t="shared" si="413"/>
        <v>-617010640.03</v>
      </c>
      <c r="AS1258" s="12">
        <f>AR1258-VLOOKUP(A1258,[1]选股结果!$A$2:$BJ$3005,48,FALSE)*0.08</f>
        <v>-749428307.3916</v>
      </c>
      <c r="AT1258" s="12">
        <f t="shared" si="394"/>
        <v>-568322176.91</v>
      </c>
      <c r="AU1258" s="12">
        <f t="shared" si="395"/>
        <v>-619521502.07</v>
      </c>
      <c r="AV1258" s="12">
        <f t="shared" si="396"/>
        <v>-637257952</v>
      </c>
      <c r="AW1258" s="12">
        <f t="shared" si="397"/>
        <v>-634882451.21</v>
      </c>
      <c r="AX1258" s="12">
        <f t="shared" si="398"/>
        <v>-177206.44</v>
      </c>
      <c r="AY1258" s="21">
        <f t="shared" si="399"/>
        <v>3371764724.01</v>
      </c>
    </row>
    <row r="1259" spans="1:51">
      <c r="A1259" s="5" t="s">
        <v>2565</v>
      </c>
      <c r="B1259" s="5" t="s">
        <v>2566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400"/>
        <v>3122139886.35</v>
      </c>
      <c r="AF1259" s="9">
        <f t="shared" si="401"/>
        <v>2583168651.39</v>
      </c>
      <c r="AG1259" s="9">
        <f t="shared" si="402"/>
        <v>455007231.91</v>
      </c>
      <c r="AH1259" s="9">
        <f t="shared" si="403"/>
        <v>346225757.57</v>
      </c>
      <c r="AI1259" s="9">
        <f t="shared" si="404"/>
        <v>248823287.77</v>
      </c>
      <c r="AJ1259" s="12">
        <f t="shared" si="405"/>
        <v>896440677.4</v>
      </c>
      <c r="AK1259" s="16">
        <f t="shared" si="406"/>
        <v>0.287123802914546</v>
      </c>
      <c r="AL1259" s="9">
        <f t="shared" si="407"/>
        <v>477147617.98</v>
      </c>
      <c r="AM1259" s="16">
        <f t="shared" si="408"/>
        <v>0.0168975747949834</v>
      </c>
      <c r="AN1259" s="16">
        <f t="shared" si="409"/>
        <v>0.0107342486243241</v>
      </c>
      <c r="AO1259" s="16">
        <f t="shared" si="410"/>
        <v>0.0657077536586079</v>
      </c>
      <c r="AP1259" s="16">
        <f t="shared" si="411"/>
        <v>0</v>
      </c>
      <c r="AQ1259" s="12">
        <f t="shared" si="412"/>
        <v>419293059.42</v>
      </c>
      <c r="AR1259" s="12">
        <f t="shared" si="413"/>
        <v>255840363.75</v>
      </c>
      <c r="AS1259" s="12">
        <f>AR1259-VLOOKUP(A1259,[1]选股结果!$A$2:$BJ$3005,48,FALSE)*0.08</f>
        <v>-142634513.0212</v>
      </c>
      <c r="AT1259" s="12">
        <f t="shared" si="394"/>
        <v>321890589.62</v>
      </c>
      <c r="AU1259" s="12">
        <f t="shared" si="395"/>
        <v>353242833.55</v>
      </c>
      <c r="AV1259" s="12">
        <f t="shared" si="396"/>
        <v>447470190.89</v>
      </c>
      <c r="AW1259" s="12">
        <f t="shared" si="397"/>
        <v>455007231.91</v>
      </c>
      <c r="AX1259" s="12">
        <f t="shared" si="398"/>
        <v>1781647.27</v>
      </c>
      <c r="AY1259" s="21">
        <f t="shared" si="399"/>
        <v>2517118425.52</v>
      </c>
    </row>
    <row r="1260" spans="1:51">
      <c r="A1260" s="5" t="s">
        <v>2567</v>
      </c>
      <c r="B1260" s="5" t="s">
        <v>2568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400"/>
        <v>3120878201.92</v>
      </c>
      <c r="AF1260" s="9">
        <f t="shared" si="401"/>
        <v>3034771749.61</v>
      </c>
      <c r="AG1260" s="9">
        <f t="shared" si="402"/>
        <v>563576349.63</v>
      </c>
      <c r="AH1260" s="9">
        <f t="shared" si="403"/>
        <v>563976311.17</v>
      </c>
      <c r="AI1260" s="9">
        <f t="shared" si="404"/>
        <v>511223987.5</v>
      </c>
      <c r="AJ1260" s="12">
        <f t="shared" si="405"/>
        <v>2239900646.5</v>
      </c>
      <c r="AK1260" s="16">
        <f t="shared" si="406"/>
        <v>0.717714855107767</v>
      </c>
      <c r="AL1260" s="9">
        <f t="shared" si="407"/>
        <v>2158495559.73</v>
      </c>
      <c r="AM1260" s="16">
        <f t="shared" si="408"/>
        <v>0.00938103595071042</v>
      </c>
      <c r="AN1260" s="16">
        <f t="shared" si="409"/>
        <v>0.133734718305645</v>
      </c>
      <c r="AO1260" s="16">
        <f t="shared" si="410"/>
        <v>0.124240047644749</v>
      </c>
      <c r="AP1260" s="16">
        <f t="shared" si="411"/>
        <v>0.424238919659044</v>
      </c>
      <c r="AQ1260" s="12">
        <f t="shared" si="412"/>
        <v>81405086.77</v>
      </c>
      <c r="AR1260" s="12">
        <f t="shared" si="413"/>
        <v>33241459.99</v>
      </c>
      <c r="AS1260" s="12">
        <f>AR1260-VLOOKUP(A1260,[1]选股结果!$A$2:$BJ$3005,48,FALSE)*0.08</f>
        <v>-324316507.354</v>
      </c>
      <c r="AT1260" s="12">
        <f t="shared" si="394"/>
        <v>28652763.1</v>
      </c>
      <c r="AU1260" s="12">
        <f t="shared" si="395"/>
        <v>85993783.66</v>
      </c>
      <c r="AV1260" s="12">
        <f t="shared" si="396"/>
        <v>52147265.7299998</v>
      </c>
      <c r="AW1260" s="12">
        <f t="shared" si="397"/>
        <v>563576349.63</v>
      </c>
      <c r="AX1260" s="12">
        <f t="shared" si="398"/>
        <v>447776732.4</v>
      </c>
      <c r="AY1260" s="21">
        <f t="shared" si="399"/>
        <v>3039360446.5</v>
      </c>
    </row>
    <row r="1261" spans="1:51">
      <c r="A1261" s="5" t="s">
        <v>2569</v>
      </c>
      <c r="B1261" s="5" t="s">
        <v>2570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400"/>
        <v>3108922495.2</v>
      </c>
      <c r="AF1261" s="9">
        <f t="shared" si="401"/>
        <v>2976690812.36</v>
      </c>
      <c r="AG1261" s="9">
        <f t="shared" si="402"/>
        <v>114086963.81</v>
      </c>
      <c r="AH1261" s="9">
        <f t="shared" si="403"/>
        <v>115096844.02</v>
      </c>
      <c r="AI1261" s="9">
        <f t="shared" si="404"/>
        <v>72087591.38</v>
      </c>
      <c r="AJ1261" s="12">
        <f t="shared" si="405"/>
        <v>475947904.86</v>
      </c>
      <c r="AK1261" s="16">
        <f t="shared" si="406"/>
        <v>0.153090952120819</v>
      </c>
      <c r="AL1261" s="9">
        <f t="shared" si="407"/>
        <v>288510207.8</v>
      </c>
      <c r="AM1261" s="16">
        <f t="shared" si="408"/>
        <v>0.00644526339300425</v>
      </c>
      <c r="AN1261" s="16">
        <f t="shared" si="409"/>
        <v>0.00853762667322219</v>
      </c>
      <c r="AO1261" s="16">
        <f t="shared" si="410"/>
        <v>0.0633701476264451</v>
      </c>
      <c r="AP1261" s="16">
        <f t="shared" si="411"/>
        <v>0.0112632172735292</v>
      </c>
      <c r="AQ1261" s="12">
        <f t="shared" si="412"/>
        <v>187437697.06</v>
      </c>
      <c r="AR1261" s="12">
        <f t="shared" si="413"/>
        <v>79322213.3999996</v>
      </c>
      <c r="AS1261" s="12">
        <f>AR1261-VLOOKUP(A1261,[1]选股结果!$A$2:$BJ$3005,48,FALSE)*0.08</f>
        <v>-332127496.6976</v>
      </c>
      <c r="AT1261" s="12">
        <f t="shared" si="394"/>
        <v>144428444.42</v>
      </c>
      <c r="AU1261" s="12">
        <f t="shared" si="395"/>
        <v>122331466.04</v>
      </c>
      <c r="AV1261" s="12">
        <f t="shared" si="396"/>
        <v>104980118.84</v>
      </c>
      <c r="AW1261" s="12">
        <f t="shared" si="397"/>
        <v>114086963.81</v>
      </c>
      <c r="AX1261" s="12">
        <f t="shared" si="398"/>
        <v>24225601.28</v>
      </c>
      <c r="AY1261" s="21">
        <f t="shared" si="399"/>
        <v>2911584581.34</v>
      </c>
    </row>
    <row r="1262" spans="1:51">
      <c r="A1262" s="5" t="s">
        <v>2571</v>
      </c>
      <c r="B1262" s="5" t="s">
        <v>2572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400"/>
        <v>3106210383.73</v>
      </c>
      <c r="AF1262" s="9">
        <f t="shared" si="401"/>
        <v>3532531863.35</v>
      </c>
      <c r="AG1262" s="9">
        <f t="shared" si="402"/>
        <v>-272870705.08</v>
      </c>
      <c r="AH1262" s="9">
        <f t="shared" si="403"/>
        <v>-273607654.32</v>
      </c>
      <c r="AI1262" s="9">
        <f t="shared" si="404"/>
        <v>-298801542.41</v>
      </c>
      <c r="AJ1262" s="12">
        <f t="shared" si="405"/>
        <v>181288772.84</v>
      </c>
      <c r="AK1262" s="16">
        <f t="shared" si="406"/>
        <v>0.0583633271556787</v>
      </c>
      <c r="AL1262" s="9">
        <f t="shared" si="407"/>
        <v>491521936.24</v>
      </c>
      <c r="AM1262" s="16">
        <f t="shared" si="408"/>
        <v>0.00696853471142137</v>
      </c>
      <c r="AN1262" s="16">
        <f t="shared" si="409"/>
        <v>0.0511176372604006</v>
      </c>
      <c r="AO1262" s="16">
        <f t="shared" si="410"/>
        <v>0.0483690757512643</v>
      </c>
      <c r="AP1262" s="16">
        <f t="shared" si="411"/>
        <v>0.0495870118028002</v>
      </c>
      <c r="AQ1262" s="12">
        <f t="shared" si="412"/>
        <v>-310233163.4</v>
      </c>
      <c r="AR1262" s="12">
        <f t="shared" si="413"/>
        <v>-458337217.11</v>
      </c>
      <c r="AS1262" s="12">
        <f>AR1262-VLOOKUP(A1262,[1]选股结果!$A$2:$BJ$3005,48,FALSE)*0.08</f>
        <v>-714524382.7116</v>
      </c>
      <c r="AT1262" s="12">
        <f t="shared" si="394"/>
        <v>-335427051.49</v>
      </c>
      <c r="AU1262" s="12">
        <f t="shared" si="395"/>
        <v>-433143329.02</v>
      </c>
      <c r="AV1262" s="12">
        <f t="shared" si="396"/>
        <v>-443848595.8</v>
      </c>
      <c r="AW1262" s="12">
        <f t="shared" si="397"/>
        <v>-272870705.08</v>
      </c>
      <c r="AX1262" s="12">
        <f t="shared" si="398"/>
        <v>167856502.65</v>
      </c>
      <c r="AY1262" s="21">
        <f t="shared" si="399"/>
        <v>3409621697.73</v>
      </c>
    </row>
    <row r="1263" spans="1:51">
      <c r="A1263" s="5" t="s">
        <v>2573</v>
      </c>
      <c r="B1263" s="5" t="s">
        <v>2574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400"/>
        <v>3103662800.82</v>
      </c>
      <c r="AF1263" s="9">
        <f t="shared" si="401"/>
        <v>3082973113.01</v>
      </c>
      <c r="AG1263" s="9">
        <f t="shared" si="402"/>
        <v>-13555018.6100001</v>
      </c>
      <c r="AH1263" s="9">
        <f t="shared" si="403"/>
        <v>-15036559.2100001</v>
      </c>
      <c r="AI1263" s="9">
        <f t="shared" si="404"/>
        <v>-23570995.8400001</v>
      </c>
      <c r="AJ1263" s="12">
        <f t="shared" si="405"/>
        <v>553819450.11</v>
      </c>
      <c r="AK1263" s="16">
        <f t="shared" si="406"/>
        <v>0.178440599269895</v>
      </c>
      <c r="AL1263" s="9">
        <f t="shared" si="407"/>
        <v>465502419.82</v>
      </c>
      <c r="AM1263" s="16">
        <f t="shared" si="408"/>
        <v>0.00296594927050964</v>
      </c>
      <c r="AN1263" s="16">
        <f t="shared" si="409"/>
        <v>0.037194777915146</v>
      </c>
      <c r="AO1263" s="16">
        <f t="shared" si="410"/>
        <v>0.0486302758405724</v>
      </c>
      <c r="AP1263" s="16">
        <f t="shared" si="411"/>
        <v>0.0580375998263758</v>
      </c>
      <c r="AQ1263" s="12">
        <f t="shared" si="412"/>
        <v>88317030.2900001</v>
      </c>
      <c r="AR1263" s="12">
        <f t="shared" si="413"/>
        <v>2359304.13000014</v>
      </c>
      <c r="AS1263" s="12">
        <f>AR1263-VLOOKUP(A1263,[1]选股结果!$A$2:$BJ$3005,48,FALSE)*0.08</f>
        <v>-208229553.3036</v>
      </c>
      <c r="AT1263" s="12">
        <f t="shared" si="394"/>
        <v>79782593.6600001</v>
      </c>
      <c r="AU1263" s="12">
        <f t="shared" si="395"/>
        <v>10893740.7600001</v>
      </c>
      <c r="AV1263" s="12">
        <f t="shared" si="396"/>
        <v>-12512493.3699998</v>
      </c>
      <c r="AW1263" s="12">
        <f t="shared" si="397"/>
        <v>-13555018.6100001</v>
      </c>
      <c r="AX1263" s="12">
        <f t="shared" si="398"/>
        <v>2594040.42</v>
      </c>
      <c r="AY1263" s="21">
        <f t="shared" si="399"/>
        <v>3005549823.48</v>
      </c>
    </row>
    <row r="1264" spans="1:51">
      <c r="A1264" s="5" t="s">
        <v>2575</v>
      </c>
      <c r="B1264" s="5" t="s">
        <v>2576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400"/>
        <v>3102897719.11</v>
      </c>
      <c r="AF1264" s="9">
        <f t="shared" si="401"/>
        <v>2723485550.61</v>
      </c>
      <c r="AG1264" s="9">
        <f t="shared" si="402"/>
        <v>374626688.6</v>
      </c>
      <c r="AH1264" s="9">
        <f t="shared" si="403"/>
        <v>392131417.19</v>
      </c>
      <c r="AI1264" s="9">
        <f t="shared" si="404"/>
        <v>307542016.21</v>
      </c>
      <c r="AJ1264" s="12">
        <f t="shared" si="405"/>
        <v>1160100952.88</v>
      </c>
      <c r="AK1264" s="16">
        <f t="shared" si="406"/>
        <v>0.373876633359591</v>
      </c>
      <c r="AL1264" s="9">
        <f t="shared" si="407"/>
        <v>811219302.48</v>
      </c>
      <c r="AM1264" s="16">
        <f t="shared" si="408"/>
        <v>0.00881406795382367</v>
      </c>
      <c r="AN1264" s="16">
        <f t="shared" si="409"/>
        <v>0.096227842107423</v>
      </c>
      <c r="AO1264" s="16">
        <f t="shared" si="410"/>
        <v>0.052522130325567</v>
      </c>
      <c r="AP1264" s="16">
        <f t="shared" si="411"/>
        <v>0.103525608421324</v>
      </c>
      <c r="AQ1264" s="12">
        <f t="shared" si="412"/>
        <v>348881650.4</v>
      </c>
      <c r="AR1264" s="12">
        <f t="shared" si="413"/>
        <v>293737940.81</v>
      </c>
      <c r="AS1264" s="12">
        <f>AR1264-VLOOKUP(A1264,[1]选股结果!$A$2:$BJ$3005,48,FALSE)*0.08</f>
        <v>-9944663.04360002</v>
      </c>
      <c r="AT1264" s="12">
        <f t="shared" si="394"/>
        <v>264292249.42</v>
      </c>
      <c r="AU1264" s="12">
        <f t="shared" si="395"/>
        <v>378327341.79</v>
      </c>
      <c r="AV1264" s="12">
        <f t="shared" si="396"/>
        <v>344604088.16</v>
      </c>
      <c r="AW1264" s="12">
        <f t="shared" si="397"/>
        <v>374626688.6</v>
      </c>
      <c r="AX1264" s="12">
        <f t="shared" si="398"/>
        <v>1886487.8</v>
      </c>
      <c r="AY1264" s="21">
        <f t="shared" si="399"/>
        <v>2752931242</v>
      </c>
    </row>
    <row r="1265" spans="1:51">
      <c r="A1265" s="5" t="s">
        <v>2577</v>
      </c>
      <c r="B1265" s="5" t="s">
        <v>2578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400"/>
        <v>3099666437.16</v>
      </c>
      <c r="AF1265" s="9">
        <f t="shared" si="401"/>
        <v>2621097999.77</v>
      </c>
      <c r="AG1265" s="9">
        <f t="shared" si="402"/>
        <v>506213910.22</v>
      </c>
      <c r="AH1265" s="9">
        <f t="shared" si="403"/>
        <v>498188754.02</v>
      </c>
      <c r="AI1265" s="9">
        <f t="shared" si="404"/>
        <v>366862132.29</v>
      </c>
      <c r="AJ1265" s="12">
        <f t="shared" si="405"/>
        <v>1928986383.31</v>
      </c>
      <c r="AK1265" s="16">
        <f t="shared" si="406"/>
        <v>0.622320634305861</v>
      </c>
      <c r="AL1265" s="9">
        <f t="shared" si="407"/>
        <v>1120755420.51</v>
      </c>
      <c r="AM1265" s="16">
        <f t="shared" si="408"/>
        <v>0.0514377833493862</v>
      </c>
      <c r="AN1265" s="16">
        <f t="shared" si="409"/>
        <v>0.242339562878335</v>
      </c>
      <c r="AO1265" s="16">
        <f t="shared" si="410"/>
        <v>0.0651293589077176</v>
      </c>
      <c r="AP1265" s="16">
        <f t="shared" si="411"/>
        <v>0</v>
      </c>
      <c r="AQ1265" s="12">
        <f t="shared" si="412"/>
        <v>808230962.8</v>
      </c>
      <c r="AR1265" s="12">
        <f t="shared" si="413"/>
        <v>338977463.13</v>
      </c>
      <c r="AS1265" s="12">
        <f>AR1265-VLOOKUP(A1265,[1]选股结果!$A$2:$BJ$3005,48,FALSE)*0.08</f>
        <v>-197092515.3396</v>
      </c>
      <c r="AT1265" s="12">
        <f t="shared" si="394"/>
        <v>676904341.07</v>
      </c>
      <c r="AU1265" s="12">
        <f t="shared" si="395"/>
        <v>470304084.86</v>
      </c>
      <c r="AV1265" s="12">
        <f t="shared" si="396"/>
        <v>498695447.13</v>
      </c>
      <c r="AW1265" s="12">
        <f t="shared" si="397"/>
        <v>506213910.22</v>
      </c>
      <c r="AX1265" s="12">
        <f t="shared" si="398"/>
        <v>7870999</v>
      </c>
      <c r="AY1265" s="21">
        <f t="shared" si="399"/>
        <v>2283171121.83</v>
      </c>
    </row>
    <row r="1266" spans="1:51">
      <c r="A1266" s="5" t="s">
        <v>2579</v>
      </c>
      <c r="B1266" s="5" t="s">
        <v>2580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400"/>
        <v>3098525798.18</v>
      </c>
      <c r="AF1266" s="9">
        <f t="shared" si="401"/>
        <v>2627058791.96</v>
      </c>
      <c r="AG1266" s="9">
        <f t="shared" si="402"/>
        <v>528902267.37</v>
      </c>
      <c r="AH1266" s="9">
        <f t="shared" si="403"/>
        <v>540523444.59</v>
      </c>
      <c r="AI1266" s="9">
        <f t="shared" si="404"/>
        <v>369812053.76</v>
      </c>
      <c r="AJ1266" s="12">
        <f t="shared" si="405"/>
        <v>1063174173.24</v>
      </c>
      <c r="AK1266" s="16">
        <f t="shared" si="406"/>
        <v>0.343122582314623</v>
      </c>
      <c r="AL1266" s="9">
        <f t="shared" si="407"/>
        <v>419402088.11</v>
      </c>
      <c r="AM1266" s="16">
        <f t="shared" si="408"/>
        <v>0.0123056069703845</v>
      </c>
      <c r="AN1266" s="16">
        <f t="shared" si="409"/>
        <v>0.0287203055408707</v>
      </c>
      <c r="AO1266" s="16">
        <f t="shared" si="410"/>
        <v>0.0961291628570448</v>
      </c>
      <c r="AP1266" s="16">
        <f t="shared" si="411"/>
        <v>0.00195083931640993</v>
      </c>
      <c r="AQ1266" s="12">
        <f t="shared" si="412"/>
        <v>643772085.13</v>
      </c>
      <c r="AR1266" s="12">
        <f t="shared" si="413"/>
        <v>312376792.61</v>
      </c>
      <c r="AS1266" s="12">
        <f>AR1266-VLOOKUP(A1266,[1]选股结果!$A$2:$BJ$3005,48,FALSE)*0.08</f>
        <v>-133972179.1076</v>
      </c>
      <c r="AT1266" s="12">
        <f t="shared" si="394"/>
        <v>473060694.3</v>
      </c>
      <c r="AU1266" s="12">
        <f t="shared" si="395"/>
        <v>483088183.44</v>
      </c>
      <c r="AV1266" s="12">
        <f t="shared" si="396"/>
        <v>443696691.48</v>
      </c>
      <c r="AW1266" s="12">
        <f t="shared" si="397"/>
        <v>528902267.37</v>
      </c>
      <c r="AX1266" s="12">
        <f t="shared" si="398"/>
        <v>204950.050000004</v>
      </c>
      <c r="AY1266" s="21">
        <f t="shared" si="399"/>
        <v>2466374890.27</v>
      </c>
    </row>
    <row r="1267" spans="1:51">
      <c r="A1267" s="5" t="s">
        <v>2581</v>
      </c>
      <c r="B1267" s="5" t="s">
        <v>2582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400"/>
        <v>3096551420.38</v>
      </c>
      <c r="AF1267" s="9">
        <f t="shared" si="401"/>
        <v>2961701126.78</v>
      </c>
      <c r="AG1267" s="9">
        <f t="shared" si="402"/>
        <v>143168152.48</v>
      </c>
      <c r="AH1267" s="9">
        <f t="shared" si="403"/>
        <v>143231517.54</v>
      </c>
      <c r="AI1267" s="9">
        <f t="shared" si="404"/>
        <v>88178964.01</v>
      </c>
      <c r="AJ1267" s="12">
        <f t="shared" si="405"/>
        <v>641444201.3</v>
      </c>
      <c r="AK1267" s="16">
        <f t="shared" si="406"/>
        <v>0.207147924971736</v>
      </c>
      <c r="AL1267" s="9">
        <f t="shared" si="407"/>
        <v>476502181.89</v>
      </c>
      <c r="AM1267" s="16">
        <f t="shared" si="408"/>
        <v>0.00368273242128192</v>
      </c>
      <c r="AN1267" s="16">
        <f t="shared" si="409"/>
        <v>0.0470923624488383</v>
      </c>
      <c r="AO1267" s="16">
        <f t="shared" si="410"/>
        <v>0.0509530907549528</v>
      </c>
      <c r="AP1267" s="16">
        <f t="shared" si="411"/>
        <v>0.0520502842482173</v>
      </c>
      <c r="AQ1267" s="12">
        <f t="shared" si="412"/>
        <v>164942019.41</v>
      </c>
      <c r="AR1267" s="12">
        <f t="shared" si="413"/>
        <v>79478497.4900002</v>
      </c>
      <c r="AS1267" s="12">
        <f>AR1267-VLOOKUP(A1267,[1]选股结果!$A$2:$BJ$3005,48,FALSE)*0.08</f>
        <v>-147307677.7652</v>
      </c>
      <c r="AT1267" s="12">
        <f t="shared" si="394"/>
        <v>109889465.88</v>
      </c>
      <c r="AU1267" s="12">
        <f t="shared" si="395"/>
        <v>134531051.02</v>
      </c>
      <c r="AV1267" s="12">
        <f t="shared" si="396"/>
        <v>109516315.05</v>
      </c>
      <c r="AW1267" s="12">
        <f t="shared" si="397"/>
        <v>143168152.48</v>
      </c>
      <c r="AX1267" s="12">
        <f t="shared" si="398"/>
        <v>12780968.12</v>
      </c>
      <c r="AY1267" s="21">
        <f t="shared" si="399"/>
        <v>2931290158.39</v>
      </c>
    </row>
    <row r="1268" spans="1:51">
      <c r="A1268" s="5" t="s">
        <v>2583</v>
      </c>
      <c r="B1268" s="5" t="s">
        <v>2584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400"/>
        <v>3093112265.62</v>
      </c>
      <c r="AF1268" s="9">
        <f t="shared" si="401"/>
        <v>2894124799.35</v>
      </c>
      <c r="AG1268" s="9">
        <f t="shared" si="402"/>
        <v>185212362.15</v>
      </c>
      <c r="AH1268" s="9">
        <f t="shared" si="403"/>
        <v>185322932.63</v>
      </c>
      <c r="AI1268" s="9">
        <f t="shared" si="404"/>
        <v>116982430.46</v>
      </c>
      <c r="AJ1268" s="12">
        <f t="shared" si="405"/>
        <v>374427557.46</v>
      </c>
      <c r="AK1268" s="16">
        <f t="shared" si="406"/>
        <v>0.121052042508049</v>
      </c>
      <c r="AL1268" s="9">
        <f t="shared" si="407"/>
        <v>145571618.34</v>
      </c>
      <c r="AM1268" s="16">
        <f t="shared" si="408"/>
        <v>0.00461524627110117</v>
      </c>
      <c r="AN1268" s="16">
        <f t="shared" si="409"/>
        <v>0.0055104238340937</v>
      </c>
      <c r="AO1268" s="16">
        <f t="shared" si="410"/>
        <v>0.0179458495726063</v>
      </c>
      <c r="AP1268" s="16">
        <f t="shared" si="411"/>
        <v>0.0186819033735968</v>
      </c>
      <c r="AQ1268" s="12">
        <f t="shared" si="412"/>
        <v>228855939.12</v>
      </c>
      <c r="AR1268" s="12">
        <f t="shared" si="413"/>
        <v>129688932.06</v>
      </c>
      <c r="AS1268" s="12">
        <f>AR1268-VLOOKUP(A1268,[1]选股结果!$A$2:$BJ$3005,48,FALSE)*0.08</f>
        <v>-101587762.9016</v>
      </c>
      <c r="AT1268" s="12">
        <f t="shared" si="394"/>
        <v>160515436.95</v>
      </c>
      <c r="AU1268" s="12">
        <f t="shared" si="395"/>
        <v>198029434.23</v>
      </c>
      <c r="AV1268" s="12">
        <f t="shared" si="396"/>
        <v>201355452.51</v>
      </c>
      <c r="AW1268" s="12">
        <f t="shared" si="397"/>
        <v>185212362.15</v>
      </c>
      <c r="AX1268" s="12">
        <f t="shared" si="398"/>
        <v>1079619.5</v>
      </c>
      <c r="AY1268" s="21">
        <f t="shared" si="399"/>
        <v>2863298294.46</v>
      </c>
    </row>
    <row r="1269" spans="1:51">
      <c r="A1269" s="5" t="s">
        <v>2585</v>
      </c>
      <c r="B1269" s="5" t="s">
        <v>2586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400"/>
        <v>3086331249.89</v>
      </c>
      <c r="AF1269" s="9">
        <f t="shared" si="401"/>
        <v>2975894416.77</v>
      </c>
      <c r="AG1269" s="9">
        <f t="shared" si="402"/>
        <v>94385706.7400004</v>
      </c>
      <c r="AH1269" s="9">
        <f t="shared" si="403"/>
        <v>93275152.4700004</v>
      </c>
      <c r="AI1269" s="9">
        <f t="shared" si="404"/>
        <v>91480729.7800004</v>
      </c>
      <c r="AJ1269" s="12">
        <f t="shared" si="405"/>
        <v>364084104.79</v>
      </c>
      <c r="AK1269" s="16">
        <f t="shared" si="406"/>
        <v>0.117966632649356</v>
      </c>
      <c r="AL1269" s="9">
        <f t="shared" si="407"/>
        <v>248478744.3</v>
      </c>
      <c r="AM1269" s="16">
        <f t="shared" si="408"/>
        <v>0.0026551090523067</v>
      </c>
      <c r="AN1269" s="16">
        <f t="shared" si="409"/>
        <v>0.00964675269741741</v>
      </c>
      <c r="AO1269" s="16">
        <f t="shared" si="410"/>
        <v>0.0267736063790771</v>
      </c>
      <c r="AP1269" s="16">
        <f t="shared" si="411"/>
        <v>0.0405172378189985</v>
      </c>
      <c r="AQ1269" s="12">
        <f t="shared" si="412"/>
        <v>115605360.49</v>
      </c>
      <c r="AR1269" s="12">
        <f t="shared" si="413"/>
        <v>105813121.76</v>
      </c>
      <c r="AS1269" s="12">
        <f>AR1269-VLOOKUP(A1269,[1]选股结果!$A$2:$BJ$3005,48,FALSE)*0.08</f>
        <v>-17961731.792</v>
      </c>
      <c r="AT1269" s="12">
        <f t="shared" si="394"/>
        <v>113810937.8</v>
      </c>
      <c r="AU1269" s="12">
        <f t="shared" si="395"/>
        <v>107607544.45</v>
      </c>
      <c r="AV1269" s="12">
        <f t="shared" si="396"/>
        <v>93795069.0099999</v>
      </c>
      <c r="AW1269" s="12">
        <f t="shared" si="397"/>
        <v>94385706.7400004</v>
      </c>
      <c r="AX1269" s="12">
        <f t="shared" si="398"/>
        <v>0</v>
      </c>
      <c r="AY1269" s="21">
        <f t="shared" si="399"/>
        <v>2967896600.73</v>
      </c>
    </row>
    <row r="1270" spans="1:51">
      <c r="A1270" s="5" t="s">
        <v>2587</v>
      </c>
      <c r="B1270" s="5" t="s">
        <v>2588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400"/>
        <v>3079722051.55</v>
      </c>
      <c r="AF1270" s="9">
        <f t="shared" si="401"/>
        <v>3028128239.12</v>
      </c>
      <c r="AG1270" s="9">
        <f t="shared" si="402"/>
        <v>49957876.9400003</v>
      </c>
      <c r="AH1270" s="9">
        <f t="shared" si="403"/>
        <v>48912316.2900003</v>
      </c>
      <c r="AI1270" s="9">
        <f t="shared" si="404"/>
        <v>40322744.7800003</v>
      </c>
      <c r="AJ1270" s="12">
        <f t="shared" si="405"/>
        <v>473531980.12</v>
      </c>
      <c r="AK1270" s="16">
        <f t="shared" si="406"/>
        <v>0.153758024975558</v>
      </c>
      <c r="AL1270" s="9">
        <f t="shared" si="407"/>
        <v>411338904.9</v>
      </c>
      <c r="AM1270" s="16">
        <f t="shared" si="408"/>
        <v>0.00727020506890587</v>
      </c>
      <c r="AN1270" s="16">
        <f t="shared" si="409"/>
        <v>0.0818009024201417</v>
      </c>
      <c r="AO1270" s="16">
        <f t="shared" si="410"/>
        <v>0.0369946331366684</v>
      </c>
      <c r="AP1270" s="16">
        <f t="shared" si="411"/>
        <v>0.00689594330089343</v>
      </c>
      <c r="AQ1270" s="12">
        <f t="shared" si="412"/>
        <v>62193075.2200004</v>
      </c>
      <c r="AR1270" s="12">
        <f t="shared" si="413"/>
        <v>41150366.0200004</v>
      </c>
      <c r="AS1270" s="12">
        <f>AR1270-VLOOKUP(A1270,[1]选股结果!$A$2:$BJ$3005,48,FALSE)*0.08</f>
        <v>-163395280.2648</v>
      </c>
      <c r="AT1270" s="12">
        <f t="shared" si="394"/>
        <v>53603503.7100004</v>
      </c>
      <c r="AU1270" s="12">
        <f t="shared" si="395"/>
        <v>49739937.5300004</v>
      </c>
      <c r="AV1270" s="12">
        <f t="shared" si="396"/>
        <v>44518919.1800004</v>
      </c>
      <c r="AW1270" s="12">
        <f t="shared" si="397"/>
        <v>49957876.9400003</v>
      </c>
      <c r="AX1270" s="12">
        <f t="shared" si="398"/>
        <v>213535.2</v>
      </c>
      <c r="AY1270" s="21">
        <f t="shared" si="399"/>
        <v>3015675101.43</v>
      </c>
    </row>
    <row r="1271" spans="1:51">
      <c r="A1271" s="5" t="s">
        <v>2589</v>
      </c>
      <c r="B1271" s="5" t="s">
        <v>2590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400"/>
        <v>3079596701.27</v>
      </c>
      <c r="AF1271" s="9">
        <f t="shared" si="401"/>
        <v>2829954710.57</v>
      </c>
      <c r="AG1271" s="9">
        <f t="shared" si="402"/>
        <v>357684701.66</v>
      </c>
      <c r="AH1271" s="9">
        <f t="shared" si="403"/>
        <v>356399998.65</v>
      </c>
      <c r="AI1271" s="9">
        <f t="shared" si="404"/>
        <v>318979269.84</v>
      </c>
      <c r="AJ1271" s="12">
        <f t="shared" si="405"/>
        <v>757047428.03</v>
      </c>
      <c r="AK1271" s="16">
        <f t="shared" si="406"/>
        <v>0.245826808334286</v>
      </c>
      <c r="AL1271" s="9">
        <f t="shared" si="407"/>
        <v>462727351.22</v>
      </c>
      <c r="AM1271" s="16">
        <f t="shared" si="408"/>
        <v>0.00559731039551101</v>
      </c>
      <c r="AN1271" s="16">
        <f t="shared" si="409"/>
        <v>0.0173357810611966</v>
      </c>
      <c r="AO1271" s="16">
        <f t="shared" si="410"/>
        <v>0.0649965178451628</v>
      </c>
      <c r="AP1271" s="16">
        <f t="shared" si="411"/>
        <v>0.063056822927469</v>
      </c>
      <c r="AQ1271" s="12">
        <f t="shared" si="412"/>
        <v>294320076.81</v>
      </c>
      <c r="AR1271" s="12">
        <f t="shared" si="413"/>
        <v>214471229.3</v>
      </c>
      <c r="AS1271" s="12">
        <f>AR1271-VLOOKUP(A1271,[1]选股结果!$A$2:$BJ$3005,48,FALSE)*0.08</f>
        <v>-182246711.8408</v>
      </c>
      <c r="AT1271" s="12">
        <f t="shared" si="394"/>
        <v>256899348</v>
      </c>
      <c r="AU1271" s="12">
        <f t="shared" si="395"/>
        <v>251891958.11</v>
      </c>
      <c r="AV1271" s="12">
        <f t="shared" si="396"/>
        <v>241404098.13</v>
      </c>
      <c r="AW1271" s="12">
        <f t="shared" si="397"/>
        <v>357684701.66</v>
      </c>
      <c r="AX1271" s="12">
        <f t="shared" si="398"/>
        <v>103316779.42</v>
      </c>
      <c r="AY1271" s="21">
        <f t="shared" si="399"/>
        <v>2787526591.87</v>
      </c>
    </row>
    <row r="1272" spans="1:51">
      <c r="A1272" s="5" t="s">
        <v>2591</v>
      </c>
      <c r="B1272" s="5" t="s">
        <v>2592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400"/>
        <v>3069078767.95</v>
      </c>
      <c r="AF1272" s="9">
        <f t="shared" si="401"/>
        <v>2911271127.03</v>
      </c>
      <c r="AG1272" s="9">
        <f t="shared" si="402"/>
        <v>119911949.739999</v>
      </c>
      <c r="AH1272" s="9">
        <f t="shared" si="403"/>
        <v>118734465.409999</v>
      </c>
      <c r="AI1272" s="9">
        <f t="shared" si="404"/>
        <v>93933793.159999</v>
      </c>
      <c r="AJ1272" s="12">
        <f t="shared" si="405"/>
        <v>559216160.36</v>
      </c>
      <c r="AK1272" s="16">
        <f t="shared" si="406"/>
        <v>0.182209777800369</v>
      </c>
      <c r="AL1272" s="9">
        <f t="shared" si="407"/>
        <v>387709084.91</v>
      </c>
      <c r="AM1272" s="16">
        <f t="shared" si="408"/>
        <v>0.00397664230304266</v>
      </c>
      <c r="AN1272" s="16">
        <f t="shared" si="409"/>
        <v>0.0204019566372433</v>
      </c>
      <c r="AO1272" s="16">
        <f t="shared" si="410"/>
        <v>0.03609206400199</v>
      </c>
      <c r="AP1272" s="16">
        <f t="shared" si="411"/>
        <v>0.0506037049559786</v>
      </c>
      <c r="AQ1272" s="12">
        <f t="shared" si="412"/>
        <v>171507075.45</v>
      </c>
      <c r="AR1272" s="12">
        <f t="shared" si="413"/>
        <v>86193867.9399996</v>
      </c>
      <c r="AS1272" s="12">
        <f>AR1272-VLOOKUP(A1272,[1]选股结果!$A$2:$BJ$3005,48,FALSE)*0.08</f>
        <v>-24244697.3072004</v>
      </c>
      <c r="AT1272" s="12">
        <f t="shared" si="394"/>
        <v>146706403.2</v>
      </c>
      <c r="AU1272" s="12">
        <f t="shared" si="395"/>
        <v>110994540.19</v>
      </c>
      <c r="AV1272" s="12">
        <f t="shared" si="396"/>
        <v>128937377.51</v>
      </c>
      <c r="AW1272" s="12">
        <f t="shared" si="397"/>
        <v>119911949.739999</v>
      </c>
      <c r="AX1272" s="12">
        <f t="shared" si="398"/>
        <v>6244309.63</v>
      </c>
      <c r="AY1272" s="21">
        <f t="shared" si="399"/>
        <v>2850758591.77</v>
      </c>
    </row>
    <row r="1273" spans="1:51">
      <c r="A1273" s="5" t="s">
        <v>2593</v>
      </c>
      <c r="B1273" s="5" t="s">
        <v>2594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400"/>
        <v>3067767294.49</v>
      </c>
      <c r="AF1273" s="9">
        <f t="shared" si="401"/>
        <v>2623223476.34</v>
      </c>
      <c r="AG1273" s="9">
        <f t="shared" si="402"/>
        <v>419703226.09</v>
      </c>
      <c r="AH1273" s="9">
        <f t="shared" si="403"/>
        <v>421947279.09</v>
      </c>
      <c r="AI1273" s="9">
        <f t="shared" si="404"/>
        <v>362096490.54</v>
      </c>
      <c r="AJ1273" s="12">
        <f t="shared" si="405"/>
        <v>811045028.45</v>
      </c>
      <c r="AK1273" s="16">
        <f t="shared" si="406"/>
        <v>0.264376320168324</v>
      </c>
      <c r="AL1273" s="9">
        <f t="shared" si="407"/>
        <v>356745213.06</v>
      </c>
      <c r="AM1273" s="16">
        <f t="shared" si="408"/>
        <v>0.00424738422415647</v>
      </c>
      <c r="AN1273" s="16">
        <f t="shared" si="409"/>
        <v>0.0114807962139955</v>
      </c>
      <c r="AO1273" s="16">
        <f t="shared" si="410"/>
        <v>0.044600776967585</v>
      </c>
      <c r="AP1273" s="16">
        <f t="shared" si="411"/>
        <v>0.0470040046091475</v>
      </c>
      <c r="AQ1273" s="12">
        <f t="shared" si="412"/>
        <v>454299815.39</v>
      </c>
      <c r="AR1273" s="12">
        <f t="shared" si="413"/>
        <v>357220367.03</v>
      </c>
      <c r="AS1273" s="12">
        <f>AR1273-VLOOKUP(A1273,[1]选股结果!$A$2:$BJ$3005,48,FALSE)*0.08</f>
        <v>70004818.9963999</v>
      </c>
      <c r="AT1273" s="12">
        <f t="shared" si="394"/>
        <v>394449026.84</v>
      </c>
      <c r="AU1273" s="12">
        <f t="shared" si="395"/>
        <v>417071155.58</v>
      </c>
      <c r="AV1273" s="12">
        <f t="shared" si="396"/>
        <v>401964256.46</v>
      </c>
      <c r="AW1273" s="12">
        <f t="shared" si="397"/>
        <v>419703226.09</v>
      </c>
      <c r="AX1273" s="12">
        <f t="shared" si="398"/>
        <v>5124835.52</v>
      </c>
      <c r="AY1273" s="21">
        <f t="shared" si="399"/>
        <v>2585994816.53</v>
      </c>
    </row>
    <row r="1274" spans="1:51">
      <c r="A1274" s="5" t="s">
        <v>2595</v>
      </c>
      <c r="B1274" s="5" t="s">
        <v>2596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400"/>
        <v>3067700089.28</v>
      </c>
      <c r="AF1274" s="9">
        <f t="shared" si="401"/>
        <v>2335702812.17</v>
      </c>
      <c r="AG1274" s="9">
        <f t="shared" si="402"/>
        <v>719660376.35</v>
      </c>
      <c r="AH1274" s="9">
        <f t="shared" si="403"/>
        <v>718612254.48</v>
      </c>
      <c r="AI1274" s="9">
        <f t="shared" si="404"/>
        <v>616771416.7</v>
      </c>
      <c r="AJ1274" s="12">
        <f t="shared" si="405"/>
        <v>1110781671.85</v>
      </c>
      <c r="AK1274" s="16">
        <f t="shared" si="406"/>
        <v>0.362089395808801</v>
      </c>
      <c r="AL1274" s="9">
        <f t="shared" si="407"/>
        <v>368307414.49</v>
      </c>
      <c r="AM1274" s="16">
        <f t="shared" si="408"/>
        <v>0.00633328692654567</v>
      </c>
      <c r="AN1274" s="16">
        <f t="shared" si="409"/>
        <v>0.0480390535160131</v>
      </c>
      <c r="AO1274" s="16">
        <f t="shared" si="410"/>
        <v>0.0347912644599654</v>
      </c>
      <c r="AP1274" s="16">
        <f t="shared" si="411"/>
        <v>0.0295027415998941</v>
      </c>
      <c r="AQ1274" s="12">
        <f t="shared" si="412"/>
        <v>742474257.36</v>
      </c>
      <c r="AR1274" s="12">
        <f t="shared" si="413"/>
        <v>625881786.6</v>
      </c>
      <c r="AS1274" s="12">
        <f>AR1274-VLOOKUP(A1274,[1]选股结果!$A$2:$BJ$3005,48,FALSE)*0.08</f>
        <v>454655249.4952</v>
      </c>
      <c r="AT1274" s="12">
        <f t="shared" si="394"/>
        <v>640633419.58</v>
      </c>
      <c r="AU1274" s="12">
        <f t="shared" si="395"/>
        <v>727722624.38</v>
      </c>
      <c r="AV1274" s="12">
        <f t="shared" si="396"/>
        <v>725118034.89</v>
      </c>
      <c r="AW1274" s="12">
        <f t="shared" si="397"/>
        <v>719660376.35</v>
      </c>
      <c r="AX1274" s="12">
        <f t="shared" si="398"/>
        <v>1114925.79</v>
      </c>
      <c r="AY1274" s="21">
        <f t="shared" si="399"/>
        <v>2320951179.19</v>
      </c>
    </row>
    <row r="1275" spans="1:51">
      <c r="A1275" s="5" t="s">
        <v>2597</v>
      </c>
      <c r="B1275" s="5" t="s">
        <v>2598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400"/>
        <v>3059453430.98</v>
      </c>
      <c r="AF1275" s="9">
        <f t="shared" si="401"/>
        <v>2568126976.82</v>
      </c>
      <c r="AG1275" s="9">
        <f t="shared" si="402"/>
        <v>349883497.33</v>
      </c>
      <c r="AH1275" s="9">
        <f t="shared" si="403"/>
        <v>349412190.19</v>
      </c>
      <c r="AI1275" s="9">
        <f t="shared" si="404"/>
        <v>293837560.94</v>
      </c>
      <c r="AJ1275" s="12">
        <f t="shared" si="405"/>
        <v>1016549558.31</v>
      </c>
      <c r="AK1275" s="16">
        <f t="shared" si="406"/>
        <v>0.332265086311309</v>
      </c>
      <c r="AL1275" s="9">
        <f t="shared" si="407"/>
        <v>598490277.61</v>
      </c>
      <c r="AM1275" s="16">
        <f t="shared" si="408"/>
        <v>0.00707904985599422</v>
      </c>
      <c r="AN1275" s="16">
        <f t="shared" si="409"/>
        <v>0.0505236990420497</v>
      </c>
      <c r="AO1275" s="16">
        <f t="shared" si="410"/>
        <v>0.0699196294847602</v>
      </c>
      <c r="AP1275" s="16">
        <f t="shared" si="411"/>
        <v>0.0451842127159685</v>
      </c>
      <c r="AQ1275" s="12">
        <f t="shared" si="412"/>
        <v>418059280.7</v>
      </c>
      <c r="AR1275" s="12">
        <f t="shared" si="413"/>
        <v>365649319.99</v>
      </c>
      <c r="AS1275" s="12">
        <f>AR1275-VLOOKUP(A1275,[1]选股结果!$A$2:$BJ$3005,48,FALSE)*0.08</f>
        <v>80020387.6476</v>
      </c>
      <c r="AT1275" s="12">
        <f t="shared" si="394"/>
        <v>362484651.45</v>
      </c>
      <c r="AU1275" s="12">
        <f t="shared" si="395"/>
        <v>421223949.24</v>
      </c>
      <c r="AV1275" s="12">
        <f t="shared" si="396"/>
        <v>322153097.39</v>
      </c>
      <c r="AW1275" s="12">
        <f t="shared" si="397"/>
        <v>349883497.33</v>
      </c>
      <c r="AX1275" s="12">
        <f t="shared" si="398"/>
        <v>1802733.44</v>
      </c>
      <c r="AY1275" s="21">
        <f t="shared" si="399"/>
        <v>2571291645.36</v>
      </c>
    </row>
    <row r="1276" spans="1:51">
      <c r="A1276" s="5" t="s">
        <v>2599</v>
      </c>
      <c r="B1276" s="5" t="s">
        <v>2600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400"/>
        <v>3053975104.15</v>
      </c>
      <c r="AF1276" s="9">
        <f t="shared" si="401"/>
        <v>2910645623.22</v>
      </c>
      <c r="AG1276" s="9">
        <f t="shared" si="402"/>
        <v>115890890.880001</v>
      </c>
      <c r="AH1276" s="9">
        <f t="shared" si="403"/>
        <v>113379878.900001</v>
      </c>
      <c r="AI1276" s="9">
        <f t="shared" si="404"/>
        <v>101177194.140001</v>
      </c>
      <c r="AJ1276" s="12">
        <f t="shared" si="405"/>
        <v>667762650.22</v>
      </c>
      <c r="AK1276" s="16">
        <f t="shared" si="406"/>
        <v>0.218653599799353</v>
      </c>
      <c r="AL1276" s="9">
        <f t="shared" si="407"/>
        <v>517938541.87</v>
      </c>
      <c r="AM1276" s="16">
        <f t="shared" si="408"/>
        <v>0.0060913542008646</v>
      </c>
      <c r="AN1276" s="16">
        <f t="shared" si="409"/>
        <v>0.0746614570793832</v>
      </c>
      <c r="AO1276" s="16">
        <f t="shared" si="410"/>
        <v>0.0535522062042216</v>
      </c>
      <c r="AP1276" s="16">
        <f t="shared" si="411"/>
        <v>0.0304482917734462</v>
      </c>
      <c r="AQ1276" s="12">
        <f t="shared" si="412"/>
        <v>149824108.35</v>
      </c>
      <c r="AR1276" s="12">
        <f t="shared" si="413"/>
        <v>116340759.1</v>
      </c>
      <c r="AS1276" s="12">
        <f>AR1276-VLOOKUP(A1276,[1]选股结果!$A$2:$BJ$3005,48,FALSE)*0.08</f>
        <v>-33302743.5416</v>
      </c>
      <c r="AT1276" s="12">
        <f t="shared" si="394"/>
        <v>137621423.59</v>
      </c>
      <c r="AU1276" s="12">
        <f t="shared" si="395"/>
        <v>128543443.86</v>
      </c>
      <c r="AV1276" s="12">
        <f t="shared" si="396"/>
        <v>106438673.01</v>
      </c>
      <c r="AW1276" s="12">
        <f t="shared" si="397"/>
        <v>115890890.880001</v>
      </c>
      <c r="AX1276" s="12">
        <f t="shared" si="398"/>
        <v>-6304105.24</v>
      </c>
      <c r="AY1276" s="21">
        <f t="shared" si="399"/>
        <v>2889364958.73</v>
      </c>
    </row>
    <row r="1277" spans="1:51">
      <c r="A1277" s="5" t="s">
        <v>2601</v>
      </c>
      <c r="B1277" s="5" t="s">
        <v>2602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400"/>
        <v>3050375803.4</v>
      </c>
      <c r="AF1277" s="9">
        <f t="shared" si="401"/>
        <v>3112102220.49</v>
      </c>
      <c r="AG1277" s="9">
        <f t="shared" si="402"/>
        <v>14947958.9099998</v>
      </c>
      <c r="AH1277" s="9">
        <f t="shared" si="403"/>
        <v>18753774.1199998</v>
      </c>
      <c r="AI1277" s="9">
        <f t="shared" si="404"/>
        <v>427274.969999801</v>
      </c>
      <c r="AJ1277" s="12">
        <f t="shared" si="405"/>
        <v>1363991809.39</v>
      </c>
      <c r="AK1277" s="16">
        <f t="shared" si="406"/>
        <v>0.44715533340832</v>
      </c>
      <c r="AL1277" s="9">
        <f t="shared" si="407"/>
        <v>1408109856.02</v>
      </c>
      <c r="AM1277" s="16">
        <f t="shared" si="408"/>
        <v>0.00746308671693026</v>
      </c>
      <c r="AN1277" s="16">
        <f t="shared" si="409"/>
        <v>0.339054392556227</v>
      </c>
      <c r="AO1277" s="16">
        <f t="shared" si="410"/>
        <v>0.114880566325436</v>
      </c>
      <c r="AP1277" s="16">
        <f t="shared" si="411"/>
        <v>0.00146809360178129</v>
      </c>
      <c r="AQ1277" s="12">
        <f t="shared" si="412"/>
        <v>-44118046.6299999</v>
      </c>
      <c r="AR1277" s="12">
        <f t="shared" si="413"/>
        <v>-76247101.0299999</v>
      </c>
      <c r="AS1277" s="12">
        <f>AR1277-VLOOKUP(A1277,[1]选股结果!$A$2:$BJ$3005,48,FALSE)*0.08</f>
        <v>-210441450.8084</v>
      </c>
      <c r="AT1277" s="12">
        <f t="shared" si="394"/>
        <v>-62444545.7799999</v>
      </c>
      <c r="AU1277" s="12">
        <f t="shared" si="395"/>
        <v>-57920601.8799999</v>
      </c>
      <c r="AV1277" s="12">
        <f t="shared" si="396"/>
        <v>-65910407.74</v>
      </c>
      <c r="AW1277" s="12">
        <f t="shared" si="397"/>
        <v>14947958.9099998</v>
      </c>
      <c r="AX1277" s="12">
        <f t="shared" si="398"/>
        <v>77408654.61</v>
      </c>
      <c r="AY1277" s="21">
        <f t="shared" si="399"/>
        <v>3098299665.24</v>
      </c>
    </row>
    <row r="1278" spans="1:51">
      <c r="A1278" s="5" t="s">
        <v>2603</v>
      </c>
      <c r="B1278" s="5" t="s">
        <v>2604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400"/>
        <v>3046522817.78</v>
      </c>
      <c r="AF1278" s="9">
        <f t="shared" si="401"/>
        <v>1899585559.02</v>
      </c>
      <c r="AG1278" s="9">
        <f t="shared" si="402"/>
        <v>1564523439.24</v>
      </c>
      <c r="AH1278" s="9">
        <f t="shared" si="403"/>
        <v>1549699246.47</v>
      </c>
      <c r="AI1278" s="9">
        <f t="shared" si="404"/>
        <v>1368468808.38</v>
      </c>
      <c r="AJ1278" s="12">
        <f t="shared" si="405"/>
        <v>1638773378.15</v>
      </c>
      <c r="AK1278" s="16">
        <f t="shared" si="406"/>
        <v>0.537916003315601</v>
      </c>
      <c r="AL1278" s="9">
        <f t="shared" si="407"/>
        <v>548154245.07</v>
      </c>
      <c r="AM1278" s="16">
        <f t="shared" si="408"/>
        <v>0.0051886296658427</v>
      </c>
      <c r="AN1278" s="16">
        <f t="shared" si="409"/>
        <v>0.0740730801630569</v>
      </c>
      <c r="AO1278" s="16">
        <f t="shared" si="410"/>
        <v>0.0685723775317825</v>
      </c>
      <c r="AP1278" s="16">
        <f t="shared" si="411"/>
        <v>0.0255186909962655</v>
      </c>
      <c r="AQ1278" s="12">
        <f t="shared" si="412"/>
        <v>1090619133.08</v>
      </c>
      <c r="AR1278" s="12">
        <f t="shared" si="413"/>
        <v>945675770.39</v>
      </c>
      <c r="AS1278" s="12">
        <f>AR1278-VLOOKUP(A1278,[1]选股结果!$A$2:$BJ$3005,48,FALSE)*0.08</f>
        <v>-1155236858.9036</v>
      </c>
      <c r="AT1278" s="12">
        <f t="shared" si="394"/>
        <v>909388694.99</v>
      </c>
      <c r="AU1278" s="12">
        <f t="shared" si="395"/>
        <v>1126906208.48</v>
      </c>
      <c r="AV1278" s="12">
        <f t="shared" si="396"/>
        <v>1108440653.46</v>
      </c>
      <c r="AW1278" s="12">
        <f t="shared" si="397"/>
        <v>1564523439.24</v>
      </c>
      <c r="AX1278" s="12">
        <f t="shared" si="398"/>
        <v>-32368248</v>
      </c>
      <c r="AY1278" s="21">
        <f t="shared" si="399"/>
        <v>1935872634.42</v>
      </c>
    </row>
    <row r="1279" spans="1:51">
      <c r="A1279" s="5" t="s">
        <v>2605</v>
      </c>
      <c r="B1279" s="5" t="s">
        <v>2606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400"/>
        <v>3044279688.75</v>
      </c>
      <c r="AF1279" s="9">
        <f t="shared" si="401"/>
        <v>2811811256.39</v>
      </c>
      <c r="AG1279" s="9">
        <f t="shared" si="402"/>
        <v>296591546.52</v>
      </c>
      <c r="AH1279" s="9">
        <f t="shared" si="403"/>
        <v>404681126.36</v>
      </c>
      <c r="AI1279" s="9">
        <f t="shared" si="404"/>
        <v>281035544.67</v>
      </c>
      <c r="AJ1279" s="12">
        <f t="shared" si="405"/>
        <v>601863966.68</v>
      </c>
      <c r="AK1279" s="16">
        <f t="shared" si="406"/>
        <v>0.197703242873564</v>
      </c>
      <c r="AL1279" s="9">
        <f t="shared" si="407"/>
        <v>164045453.03</v>
      </c>
      <c r="AM1279" s="16">
        <f t="shared" si="408"/>
        <v>0.0037751360666598</v>
      </c>
      <c r="AN1279" s="16">
        <f t="shared" si="409"/>
        <v>0.00439488720745419</v>
      </c>
      <c r="AO1279" s="16">
        <f t="shared" si="410"/>
        <v>0.0476138180127324</v>
      </c>
      <c r="AP1279" s="16">
        <f t="shared" si="411"/>
        <v>0.0336084158949306</v>
      </c>
      <c r="AQ1279" s="12">
        <f t="shared" si="412"/>
        <v>437818513.65</v>
      </c>
      <c r="AR1279" s="12">
        <f t="shared" si="413"/>
        <v>216912430.51</v>
      </c>
      <c r="AS1279" s="12">
        <f>AR1279-VLOOKUP(A1279,[1]选股结果!$A$2:$BJ$3005,48,FALSE)*0.08</f>
        <v>-100459314.93</v>
      </c>
      <c r="AT1279" s="12">
        <f t="shared" si="394"/>
        <v>314172931.96</v>
      </c>
      <c r="AU1279" s="12">
        <f t="shared" si="395"/>
        <v>340558012.2</v>
      </c>
      <c r="AV1279" s="12">
        <f t="shared" si="396"/>
        <v>182250151.05</v>
      </c>
      <c r="AW1279" s="12">
        <f t="shared" si="397"/>
        <v>296591546.52</v>
      </c>
      <c r="AX1279" s="12">
        <f t="shared" si="398"/>
        <v>58428910.78</v>
      </c>
      <c r="AY1279" s="21">
        <f t="shared" si="399"/>
        <v>2714550754.94</v>
      </c>
    </row>
    <row r="1280" spans="1:51">
      <c r="A1280" s="5" t="s">
        <v>2607</v>
      </c>
      <c r="B1280" s="5" t="s">
        <v>2608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400"/>
        <v>3038368566.81</v>
      </c>
      <c r="AF1280" s="9">
        <f t="shared" si="401"/>
        <v>2525216127.35</v>
      </c>
      <c r="AG1280" s="9">
        <f t="shared" si="402"/>
        <v>484924017.520001</v>
      </c>
      <c r="AH1280" s="9">
        <f t="shared" si="403"/>
        <v>485475638.770001</v>
      </c>
      <c r="AI1280" s="9">
        <f t="shared" si="404"/>
        <v>404322283.410001</v>
      </c>
      <c r="AJ1280" s="12">
        <f t="shared" si="405"/>
        <v>987017681.01</v>
      </c>
      <c r="AK1280" s="16">
        <f t="shared" si="406"/>
        <v>0.324851201987742</v>
      </c>
      <c r="AL1280" s="9">
        <f t="shared" si="407"/>
        <v>475548643.92</v>
      </c>
      <c r="AM1280" s="16">
        <f t="shared" si="408"/>
        <v>0.00336343129389643</v>
      </c>
      <c r="AN1280" s="16">
        <f t="shared" si="409"/>
        <v>0.00703973141825145</v>
      </c>
      <c r="AO1280" s="16">
        <f t="shared" si="410"/>
        <v>0.0893183985295522</v>
      </c>
      <c r="AP1280" s="16">
        <f t="shared" si="411"/>
        <v>0.0551382896894208</v>
      </c>
      <c r="AQ1280" s="12">
        <f t="shared" si="412"/>
        <v>511469037.09</v>
      </c>
      <c r="AR1280" s="12">
        <f t="shared" si="413"/>
        <v>426971743.51</v>
      </c>
      <c r="AS1280" s="12">
        <f>AR1280-VLOOKUP(A1280,[1]选股结果!$A$2:$BJ$3005,48,FALSE)*0.08</f>
        <v>-140332729.5436</v>
      </c>
      <c r="AT1280" s="12">
        <f t="shared" si="394"/>
        <v>430315681.73</v>
      </c>
      <c r="AU1280" s="12">
        <f t="shared" si="395"/>
        <v>508125098.87</v>
      </c>
      <c r="AV1280" s="12">
        <f t="shared" si="396"/>
        <v>477701732.11</v>
      </c>
      <c r="AW1280" s="12">
        <f t="shared" si="397"/>
        <v>484924017.520001</v>
      </c>
      <c r="AX1280" s="12">
        <f t="shared" si="398"/>
        <v>0</v>
      </c>
      <c r="AY1280" s="21">
        <f t="shared" si="399"/>
        <v>2521872189.13</v>
      </c>
    </row>
    <row r="1281" spans="1:51">
      <c r="A1281" s="5" t="s">
        <v>2609</v>
      </c>
      <c r="B1281" s="5" t="s">
        <v>2610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400"/>
        <v>3035219438.06</v>
      </c>
      <c r="AF1281" s="9">
        <f t="shared" si="401"/>
        <v>2902521117.76</v>
      </c>
      <c r="AG1281" s="9">
        <f t="shared" si="402"/>
        <v>133963680.589999</v>
      </c>
      <c r="AH1281" s="9">
        <f t="shared" si="403"/>
        <v>138796995.119999</v>
      </c>
      <c r="AI1281" s="9">
        <f t="shared" si="404"/>
        <v>130287867.049999</v>
      </c>
      <c r="AJ1281" s="12">
        <f t="shared" si="405"/>
        <v>304056589.43</v>
      </c>
      <c r="AK1281" s="16">
        <f t="shared" si="406"/>
        <v>0.100176147272021</v>
      </c>
      <c r="AL1281" s="9">
        <f t="shared" si="407"/>
        <v>120905177.24</v>
      </c>
      <c r="AM1281" s="16">
        <f t="shared" si="408"/>
        <v>0.00335625932420594</v>
      </c>
      <c r="AN1281" s="16">
        <f t="shared" si="409"/>
        <v>0.00640843297064293</v>
      </c>
      <c r="AO1281" s="16">
        <f t="shared" si="410"/>
        <v>0.00950685320743837</v>
      </c>
      <c r="AP1281" s="16">
        <f t="shared" si="411"/>
        <v>0.0221549458390991</v>
      </c>
      <c r="AQ1281" s="12">
        <f t="shared" si="412"/>
        <v>183151412.19</v>
      </c>
      <c r="AR1281" s="12">
        <f t="shared" si="413"/>
        <v>129022506.76</v>
      </c>
      <c r="AS1281" s="12">
        <f>AR1281-VLOOKUP(A1281,[1]选股结果!$A$2:$BJ$3005,48,FALSE)*0.08</f>
        <v>-15392611.3792</v>
      </c>
      <c r="AT1281" s="12">
        <f t="shared" si="394"/>
        <v>174642284.12</v>
      </c>
      <c r="AU1281" s="12">
        <f t="shared" si="395"/>
        <v>137531634.83</v>
      </c>
      <c r="AV1281" s="12">
        <f t="shared" si="396"/>
        <v>131219873.53</v>
      </c>
      <c r="AW1281" s="12">
        <f t="shared" si="397"/>
        <v>133963680.589999</v>
      </c>
      <c r="AX1281" s="12">
        <f t="shared" si="398"/>
        <v>1781064.47</v>
      </c>
      <c r="AY1281" s="21">
        <f t="shared" si="399"/>
        <v>2856901340.4</v>
      </c>
    </row>
    <row r="1282" spans="1:51">
      <c r="A1282" s="5" t="s">
        <v>2611</v>
      </c>
      <c r="B1282" s="5" t="s">
        <v>2612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400"/>
        <v>3028882064.62</v>
      </c>
      <c r="AF1282" s="9">
        <f t="shared" si="401"/>
        <v>2585527100.62</v>
      </c>
      <c r="AG1282" s="9">
        <f t="shared" si="402"/>
        <v>446687709.52</v>
      </c>
      <c r="AH1282" s="9">
        <f t="shared" si="403"/>
        <v>446743105.32</v>
      </c>
      <c r="AI1282" s="9">
        <f t="shared" si="404"/>
        <v>390274121.35</v>
      </c>
      <c r="AJ1282" s="12">
        <f t="shared" si="405"/>
        <v>668135881.21</v>
      </c>
      <c r="AK1282" s="16">
        <f t="shared" si="406"/>
        <v>0.220588278762786</v>
      </c>
      <c r="AL1282" s="9">
        <f t="shared" si="407"/>
        <v>239472440.75</v>
      </c>
      <c r="AM1282" s="16">
        <f t="shared" si="408"/>
        <v>0.00214200314887928</v>
      </c>
      <c r="AN1282" s="16">
        <f t="shared" si="409"/>
        <v>0.0222540479100683</v>
      </c>
      <c r="AO1282" s="16">
        <f t="shared" si="410"/>
        <v>0.0204456912777716</v>
      </c>
      <c r="AP1282" s="16">
        <f t="shared" si="411"/>
        <v>0.031909158342263</v>
      </c>
      <c r="AQ1282" s="12">
        <f t="shared" si="412"/>
        <v>428663440.46</v>
      </c>
      <c r="AR1282" s="12">
        <f t="shared" si="413"/>
        <v>379882965.79</v>
      </c>
      <c r="AS1282" s="12">
        <f>AR1282-VLOOKUP(A1282,[1]选股结果!$A$2:$BJ$3005,48,FALSE)*0.08</f>
        <v>182899750.278</v>
      </c>
      <c r="AT1282" s="12">
        <f t="shared" si="394"/>
        <v>372194456.49</v>
      </c>
      <c r="AU1282" s="12">
        <f t="shared" si="395"/>
        <v>436351949.76</v>
      </c>
      <c r="AV1282" s="12">
        <f t="shared" si="396"/>
        <v>420005451.43</v>
      </c>
      <c r="AW1282" s="12">
        <f t="shared" si="397"/>
        <v>446687709.52</v>
      </c>
      <c r="AX1282" s="12">
        <f t="shared" si="398"/>
        <v>17987135.33</v>
      </c>
      <c r="AY1282" s="21">
        <f t="shared" si="399"/>
        <v>2593215609.92</v>
      </c>
    </row>
    <row r="1283" spans="1:51">
      <c r="A1283" s="5" t="s">
        <v>2613</v>
      </c>
      <c r="B1283" s="5" t="s">
        <v>2614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400"/>
        <v>3027541049.89</v>
      </c>
      <c r="AF1283" s="9">
        <f t="shared" si="401"/>
        <v>3091927585.27</v>
      </c>
      <c r="AG1283" s="9">
        <f t="shared" si="402"/>
        <v>-65009269.1900001</v>
      </c>
      <c r="AH1283" s="9">
        <f t="shared" si="403"/>
        <v>-60672264.7000001</v>
      </c>
      <c r="AI1283" s="9">
        <f t="shared" si="404"/>
        <v>-66268840.1000001</v>
      </c>
      <c r="AJ1283" s="12">
        <f t="shared" si="405"/>
        <v>59344669.3499999</v>
      </c>
      <c r="AK1283" s="16">
        <f t="shared" si="406"/>
        <v>0.0196016068393709</v>
      </c>
      <c r="AL1283" s="9">
        <f t="shared" si="407"/>
        <v>97972260.15</v>
      </c>
      <c r="AM1283" s="16">
        <f t="shared" si="408"/>
        <v>0.00183428284488555</v>
      </c>
      <c r="AN1283" s="16">
        <f t="shared" si="409"/>
        <v>0.0098730687437206</v>
      </c>
      <c r="AO1283" s="16">
        <f t="shared" si="410"/>
        <v>0.0220855063624751</v>
      </c>
      <c r="AP1283" s="16">
        <f t="shared" si="411"/>
        <v>0</v>
      </c>
      <c r="AQ1283" s="12">
        <f t="shared" si="412"/>
        <v>-38627590.8000001</v>
      </c>
      <c r="AR1283" s="12">
        <f t="shared" si="413"/>
        <v>-65646106.2900001</v>
      </c>
      <c r="AS1283" s="12">
        <f>AR1283-VLOOKUP(A1283,[1]选股结果!$A$2:$BJ$3005,48,FALSE)*0.08</f>
        <v>-282848562.5948</v>
      </c>
      <c r="AT1283" s="12">
        <f t="shared" ref="AT1283:AT1346" si="414">AQ1283-AD1283</f>
        <v>-44224166.2000001</v>
      </c>
      <c r="AU1283" s="12">
        <f t="shared" ref="AU1283:AU1346" si="415">AQ1283-S1283</f>
        <v>-60049530.8900001</v>
      </c>
      <c r="AV1283" s="12">
        <f t="shared" ref="AV1283:AV1346" si="416">AJ1283-O1283-P1283-Q1283-R1283-X1283-Y1283+Z1283-H1283</f>
        <v>-104695071.7</v>
      </c>
      <c r="AW1283" s="12">
        <f t="shared" ref="AW1283:AW1346" si="417">AG1283</f>
        <v>-65009269.1900001</v>
      </c>
      <c r="AX1283" s="12">
        <f t="shared" ref="AX1283:AX1346" si="418">T1283-U1283+V1283+W1283+AA1283</f>
        <v>0</v>
      </c>
      <c r="AY1283" s="21">
        <f t="shared" ref="AY1283:AY1346" si="419">AF1283-S1283</f>
        <v>3070505645.18</v>
      </c>
    </row>
    <row r="1284" spans="1:51">
      <c r="A1284" s="5" t="s">
        <v>2615</v>
      </c>
      <c r="B1284" s="5" t="s">
        <v>2616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400"/>
        <v>3016393671.51</v>
      </c>
      <c r="AF1284" s="9">
        <f t="shared" si="401"/>
        <v>2479639840.5</v>
      </c>
      <c r="AG1284" s="9">
        <f t="shared" si="402"/>
        <v>517552163.1</v>
      </c>
      <c r="AH1284" s="9">
        <f t="shared" si="403"/>
        <v>519061160.72</v>
      </c>
      <c r="AI1284" s="9">
        <f t="shared" si="404"/>
        <v>441351134.85</v>
      </c>
      <c r="AJ1284" s="12">
        <f t="shared" si="405"/>
        <v>1153975089.9</v>
      </c>
      <c r="AK1284" s="16">
        <f t="shared" si="406"/>
        <v>0.382567799687208</v>
      </c>
      <c r="AL1284" s="9">
        <f t="shared" si="407"/>
        <v>633920551.31</v>
      </c>
      <c r="AM1284" s="16">
        <f t="shared" si="408"/>
        <v>0.00999124950256019</v>
      </c>
      <c r="AN1284" s="16">
        <f t="shared" si="409"/>
        <v>0.0871865614969111</v>
      </c>
      <c r="AO1284" s="16">
        <f t="shared" si="410"/>
        <v>0.0948933696266214</v>
      </c>
      <c r="AP1284" s="16">
        <f t="shared" si="411"/>
        <v>0.0185875125450495</v>
      </c>
      <c r="AQ1284" s="12">
        <f t="shared" si="412"/>
        <v>520054538.59</v>
      </c>
      <c r="AR1284" s="12">
        <f t="shared" si="413"/>
        <v>460552802.76</v>
      </c>
      <c r="AS1284" s="12">
        <f>AR1284-VLOOKUP(A1284,[1]选股结果!$A$2:$BJ$3005,48,FALSE)*0.08</f>
        <v>226670865.244</v>
      </c>
      <c r="AT1284" s="12">
        <f t="shared" si="414"/>
        <v>442344512.72</v>
      </c>
      <c r="AU1284" s="12">
        <f t="shared" si="415"/>
        <v>538262828.63</v>
      </c>
      <c r="AV1284" s="12">
        <f t="shared" si="416"/>
        <v>475240318.3</v>
      </c>
      <c r="AW1284" s="12">
        <f t="shared" si="417"/>
        <v>517552163.1</v>
      </c>
      <c r="AX1284" s="12">
        <f t="shared" si="418"/>
        <v>4792601.84</v>
      </c>
      <c r="AY1284" s="21">
        <f t="shared" si="419"/>
        <v>2497848130.54</v>
      </c>
    </row>
    <row r="1285" spans="1:51">
      <c r="A1285" s="5" t="s">
        <v>2617</v>
      </c>
      <c r="B1285" s="5" t="s">
        <v>2618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400"/>
        <v>3015249787.6</v>
      </c>
      <c r="AF1285" s="9">
        <f t="shared" si="401"/>
        <v>2538566324.06</v>
      </c>
      <c r="AG1285" s="9">
        <f t="shared" si="402"/>
        <v>436211094.350001</v>
      </c>
      <c r="AH1285" s="9">
        <f t="shared" si="403"/>
        <v>530315885.060001</v>
      </c>
      <c r="AI1285" s="9">
        <f t="shared" si="404"/>
        <v>427132386.890001</v>
      </c>
      <c r="AJ1285" s="12">
        <f t="shared" si="405"/>
        <v>1734217388.99</v>
      </c>
      <c r="AK1285" s="16">
        <f t="shared" si="406"/>
        <v>0.575148830495518</v>
      </c>
      <c r="AL1285" s="9">
        <f t="shared" si="407"/>
        <v>1172612544.63</v>
      </c>
      <c r="AM1285" s="16">
        <f t="shared" si="408"/>
        <v>0.0140006084051834</v>
      </c>
      <c r="AN1285" s="16">
        <f t="shared" si="409"/>
        <v>0.280604390999212</v>
      </c>
      <c r="AO1285" s="16">
        <f t="shared" si="410"/>
        <v>0.0940020357933944</v>
      </c>
      <c r="AP1285" s="16">
        <f t="shared" si="411"/>
        <v>0.0314880126616546</v>
      </c>
      <c r="AQ1285" s="12">
        <f t="shared" si="412"/>
        <v>561604844.36</v>
      </c>
      <c r="AR1285" s="12">
        <f t="shared" si="413"/>
        <v>467578924.57</v>
      </c>
      <c r="AS1285" s="12">
        <f>AR1285-VLOOKUP(A1285,[1]选股结果!$A$2:$BJ$3005,48,FALSE)*0.08</f>
        <v>196503875.7428</v>
      </c>
      <c r="AT1285" s="12">
        <f t="shared" si="414"/>
        <v>458421346.19</v>
      </c>
      <c r="AU1285" s="12">
        <f t="shared" si="415"/>
        <v>570762422.74</v>
      </c>
      <c r="AV1285" s="12">
        <f t="shared" si="416"/>
        <v>414050656.21</v>
      </c>
      <c r="AW1285" s="12">
        <f t="shared" si="417"/>
        <v>436211094.350001</v>
      </c>
      <c r="AX1285" s="12">
        <f t="shared" si="418"/>
        <v>5368012.3</v>
      </c>
      <c r="AY1285" s="21">
        <f t="shared" si="419"/>
        <v>2547723902.44</v>
      </c>
    </row>
    <row r="1286" spans="1:51">
      <c r="A1286" s="5" t="s">
        <v>2619</v>
      </c>
      <c r="B1286" s="5" t="s">
        <v>2620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400"/>
        <v>3012251856.14</v>
      </c>
      <c r="AF1286" s="9">
        <f t="shared" si="401"/>
        <v>2570351426.19</v>
      </c>
      <c r="AG1286" s="9">
        <f t="shared" si="402"/>
        <v>414131052.89</v>
      </c>
      <c r="AH1286" s="9">
        <f t="shared" si="403"/>
        <v>414211850.67</v>
      </c>
      <c r="AI1286" s="9">
        <f t="shared" si="404"/>
        <v>334395314.6</v>
      </c>
      <c r="AJ1286" s="12">
        <f t="shared" si="405"/>
        <v>1945679828.72</v>
      </c>
      <c r="AK1286" s="16">
        <f t="shared" si="406"/>
        <v>0.645922028317134</v>
      </c>
      <c r="AL1286" s="9">
        <f t="shared" si="407"/>
        <v>1527121628.08</v>
      </c>
      <c r="AM1286" s="16">
        <f t="shared" si="408"/>
        <v>0.00888228002431563</v>
      </c>
      <c r="AN1286" s="16">
        <f t="shared" si="409"/>
        <v>0.418996371703569</v>
      </c>
      <c r="AO1286" s="16">
        <f t="shared" si="410"/>
        <v>0.0549433131836729</v>
      </c>
      <c r="AP1286" s="16">
        <f t="shared" si="411"/>
        <v>0.0174140744284305</v>
      </c>
      <c r="AQ1286" s="12">
        <f t="shared" si="412"/>
        <v>418558200.64</v>
      </c>
      <c r="AR1286" s="12">
        <f t="shared" si="413"/>
        <v>341799203.81</v>
      </c>
      <c r="AS1286" s="12">
        <f>AR1286-VLOOKUP(A1286,[1]选股结果!$A$2:$BJ$3005,48,FALSE)*0.08</f>
        <v>132627693.5484</v>
      </c>
      <c r="AT1286" s="12">
        <f t="shared" si="414"/>
        <v>338741664.57</v>
      </c>
      <c r="AU1286" s="12">
        <f t="shared" si="415"/>
        <v>421615739.88</v>
      </c>
      <c r="AV1286" s="12">
        <f t="shared" si="416"/>
        <v>409111574.36</v>
      </c>
      <c r="AW1286" s="12">
        <f t="shared" si="417"/>
        <v>414131052.89</v>
      </c>
      <c r="AX1286" s="12">
        <f t="shared" si="418"/>
        <v>-3546.24000000022</v>
      </c>
      <c r="AY1286" s="21">
        <f t="shared" si="419"/>
        <v>2573408965.43</v>
      </c>
    </row>
    <row r="1287" spans="1:51">
      <c r="A1287" s="5" t="s">
        <v>2621</v>
      </c>
      <c r="B1287" s="5" t="s">
        <v>2622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400"/>
        <v>3010274192.68</v>
      </c>
      <c r="AF1287" s="9">
        <f t="shared" si="401"/>
        <v>2959947034.04</v>
      </c>
      <c r="AG1287" s="9">
        <f t="shared" si="402"/>
        <v>90477404.4000003</v>
      </c>
      <c r="AH1287" s="9">
        <f t="shared" si="403"/>
        <v>104726058.29</v>
      </c>
      <c r="AI1287" s="9">
        <f t="shared" si="404"/>
        <v>86515820.4700003</v>
      </c>
      <c r="AJ1287" s="12">
        <f t="shared" si="405"/>
        <v>548605948.73</v>
      </c>
      <c r="AK1287" s="16">
        <f t="shared" si="406"/>
        <v>0.182244511169125</v>
      </c>
      <c r="AL1287" s="9">
        <f t="shared" si="407"/>
        <v>365380449.48</v>
      </c>
      <c r="AM1287" s="16">
        <f t="shared" si="408"/>
        <v>0.00902464150144873</v>
      </c>
      <c r="AN1287" s="16">
        <f t="shared" si="409"/>
        <v>0.0264174302936841</v>
      </c>
      <c r="AO1287" s="16">
        <f t="shared" si="410"/>
        <v>0.0582325305436502</v>
      </c>
      <c r="AP1287" s="16">
        <f t="shared" si="411"/>
        <v>0.0369650099816767</v>
      </c>
      <c r="AQ1287" s="12">
        <f t="shared" si="412"/>
        <v>183225499.25</v>
      </c>
      <c r="AR1287" s="12">
        <f t="shared" si="413"/>
        <v>59997524.85</v>
      </c>
      <c r="AS1287" s="12">
        <f>AR1287-VLOOKUP(A1287,[1]选股结果!$A$2:$BJ$3005,48,FALSE)*0.08</f>
        <v>-250387414.8732</v>
      </c>
      <c r="AT1287" s="12">
        <f t="shared" si="414"/>
        <v>165015261.43</v>
      </c>
      <c r="AU1287" s="12">
        <f t="shared" si="415"/>
        <v>78207762.67</v>
      </c>
      <c r="AV1287" s="12">
        <f t="shared" si="416"/>
        <v>72656110.92</v>
      </c>
      <c r="AW1287" s="12">
        <f t="shared" si="417"/>
        <v>90477404.4000003</v>
      </c>
      <c r="AX1287" s="12">
        <f t="shared" si="418"/>
        <v>1250115.71</v>
      </c>
      <c r="AY1287" s="21">
        <f t="shared" si="419"/>
        <v>2854929297.46</v>
      </c>
    </row>
    <row r="1288" spans="1:51">
      <c r="A1288" s="5" t="s">
        <v>2623</v>
      </c>
      <c r="B1288" s="5" t="s">
        <v>2624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400"/>
        <v>3004229474.76</v>
      </c>
      <c r="AF1288" s="9">
        <f t="shared" si="401"/>
        <v>2472370398.44</v>
      </c>
      <c r="AG1288" s="9">
        <f t="shared" si="402"/>
        <v>532398992.13</v>
      </c>
      <c r="AH1288" s="9">
        <f t="shared" si="403"/>
        <v>527430571.65</v>
      </c>
      <c r="AI1288" s="9">
        <f t="shared" si="404"/>
        <v>456628681.41</v>
      </c>
      <c r="AJ1288" s="12">
        <f t="shared" si="405"/>
        <v>970550696.63</v>
      </c>
      <c r="AK1288" s="16">
        <f t="shared" si="406"/>
        <v>0.323061438809542</v>
      </c>
      <c r="AL1288" s="9">
        <f t="shared" si="407"/>
        <v>452367667.88</v>
      </c>
      <c r="AM1288" s="16">
        <f t="shared" si="408"/>
        <v>0.0063024586833576</v>
      </c>
      <c r="AN1288" s="16">
        <f t="shared" si="409"/>
        <v>0.0123412603203229</v>
      </c>
      <c r="AO1288" s="16">
        <f t="shared" si="410"/>
        <v>0.081204638750004</v>
      </c>
      <c r="AP1288" s="16">
        <f t="shared" si="411"/>
        <v>0.0406443465873241</v>
      </c>
      <c r="AQ1288" s="12">
        <f t="shared" si="412"/>
        <v>518183028.75</v>
      </c>
      <c r="AR1288" s="12">
        <f t="shared" si="413"/>
        <v>430761841.57</v>
      </c>
      <c r="AS1288" s="12">
        <f>AR1288-VLOOKUP(A1288,[1]选股结果!$A$2:$BJ$3005,48,FALSE)*0.08</f>
        <v>79013947.2868</v>
      </c>
      <c r="AT1288" s="12">
        <f t="shared" si="414"/>
        <v>447381138.51</v>
      </c>
      <c r="AU1288" s="12">
        <f t="shared" si="415"/>
        <v>501563731.81</v>
      </c>
      <c r="AV1288" s="12">
        <f t="shared" si="416"/>
        <v>491976687.24</v>
      </c>
      <c r="AW1288" s="12">
        <f t="shared" si="417"/>
        <v>532398992.13</v>
      </c>
      <c r="AX1288" s="12">
        <f t="shared" si="418"/>
        <v>36535961.78</v>
      </c>
      <c r="AY1288" s="21">
        <f t="shared" si="419"/>
        <v>2455751101.5</v>
      </c>
    </row>
    <row r="1289" spans="1:51">
      <c r="A1289" s="5" t="s">
        <v>2625</v>
      </c>
      <c r="B1289" s="5" t="s">
        <v>2626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400"/>
        <v>2992765451.7</v>
      </c>
      <c r="AF1289" s="9">
        <f t="shared" si="401"/>
        <v>2772114140.32</v>
      </c>
      <c r="AG1289" s="9">
        <f t="shared" si="402"/>
        <v>1121476516.95</v>
      </c>
      <c r="AH1289" s="9">
        <f t="shared" si="403"/>
        <v>1042290500.07</v>
      </c>
      <c r="AI1289" s="9">
        <f t="shared" si="404"/>
        <v>738941323.81</v>
      </c>
      <c r="AJ1289" s="12">
        <f t="shared" si="405"/>
        <v>1141555202.4</v>
      </c>
      <c r="AK1289" s="16">
        <f t="shared" si="406"/>
        <v>0.381438245269623</v>
      </c>
      <c r="AL1289" s="9">
        <f t="shared" si="407"/>
        <v>538790446.56</v>
      </c>
      <c r="AM1289" s="16">
        <f t="shared" si="408"/>
        <v>0.117151506504074</v>
      </c>
      <c r="AN1289" s="16">
        <f t="shared" si="409"/>
        <v>0.0134861798331284</v>
      </c>
      <c r="AO1289" s="16">
        <f t="shared" si="410"/>
        <v>0.0229341311331337</v>
      </c>
      <c r="AP1289" s="16">
        <f t="shared" si="411"/>
        <v>0</v>
      </c>
      <c r="AQ1289" s="12">
        <f t="shared" si="412"/>
        <v>602764755.84</v>
      </c>
      <c r="AR1289" s="12">
        <f t="shared" si="413"/>
        <v>-161883881.76</v>
      </c>
      <c r="AS1289" s="12">
        <f>AR1289-VLOOKUP(A1289,[1]选股结果!$A$2:$BJ$3005,48,FALSE)*0.08</f>
        <v>-1778956227.0368</v>
      </c>
      <c r="AT1289" s="12">
        <f t="shared" si="414"/>
        <v>299415579.58</v>
      </c>
      <c r="AU1289" s="12">
        <f t="shared" si="415"/>
        <v>141465294.5</v>
      </c>
      <c r="AV1289" s="12">
        <f t="shared" si="416"/>
        <v>154841803.2</v>
      </c>
      <c r="AW1289" s="12">
        <f t="shared" si="417"/>
        <v>1121476516.95</v>
      </c>
      <c r="AX1289" s="12">
        <f t="shared" si="418"/>
        <v>588753979.63</v>
      </c>
      <c r="AY1289" s="21">
        <f t="shared" si="419"/>
        <v>2310814678.98</v>
      </c>
    </row>
    <row r="1290" spans="1:51">
      <c r="A1290" s="5" t="s">
        <v>2627</v>
      </c>
      <c r="B1290" s="5" t="s">
        <v>2628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400"/>
        <v>2991687263.36</v>
      </c>
      <c r="AF1290" s="9">
        <f t="shared" si="401"/>
        <v>2644394014.86</v>
      </c>
      <c r="AG1290" s="9">
        <f t="shared" si="402"/>
        <v>303421982.330001</v>
      </c>
      <c r="AH1290" s="9">
        <f t="shared" si="403"/>
        <v>303576781.380001</v>
      </c>
      <c r="AI1290" s="9">
        <f t="shared" si="404"/>
        <v>228536579.190001</v>
      </c>
      <c r="AJ1290" s="12">
        <f t="shared" si="405"/>
        <v>1826036242.88</v>
      </c>
      <c r="AK1290" s="16">
        <f t="shared" si="406"/>
        <v>0.610370029395772</v>
      </c>
      <c r="AL1290" s="9">
        <f t="shared" si="407"/>
        <v>1475418426.1</v>
      </c>
      <c r="AM1290" s="16">
        <f t="shared" si="408"/>
        <v>0.0127899292712253</v>
      </c>
      <c r="AN1290" s="16">
        <f t="shared" si="409"/>
        <v>0.39009856842766</v>
      </c>
      <c r="AO1290" s="16">
        <f t="shared" si="410"/>
        <v>0.0635560030016145</v>
      </c>
      <c r="AP1290" s="16">
        <f t="shared" si="411"/>
        <v>0.0267174812016378</v>
      </c>
      <c r="AQ1290" s="12">
        <f t="shared" si="412"/>
        <v>350617816.78</v>
      </c>
      <c r="AR1290" s="12">
        <f t="shared" si="413"/>
        <v>272221040.24</v>
      </c>
      <c r="AS1290" s="12">
        <f>AR1290-VLOOKUP(A1290,[1]选股结果!$A$2:$BJ$3005,48,FALSE)*0.08</f>
        <v>-44345683.1032</v>
      </c>
      <c r="AT1290" s="12">
        <f t="shared" si="414"/>
        <v>275577614.59</v>
      </c>
      <c r="AU1290" s="12">
        <f t="shared" si="415"/>
        <v>347261242.43</v>
      </c>
      <c r="AV1290" s="12">
        <f t="shared" si="416"/>
        <v>342492036.11</v>
      </c>
      <c r="AW1290" s="12">
        <f t="shared" si="417"/>
        <v>303421982.330001</v>
      </c>
      <c r="AX1290" s="12">
        <f t="shared" si="418"/>
        <v>14791213.97</v>
      </c>
      <c r="AY1290" s="21">
        <f t="shared" si="419"/>
        <v>2641037440.51</v>
      </c>
    </row>
    <row r="1291" spans="1:51">
      <c r="A1291" s="5" t="s">
        <v>2629</v>
      </c>
      <c r="B1291" s="5" t="s">
        <v>2630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420">C1291</f>
        <v>2987145089.82</v>
      </c>
      <c r="AF1291" s="9">
        <f t="shared" ref="AF1291:AF1354" si="421">(G1291+O1291+P1291+Q1291+R1291)+S1291</f>
        <v>2516262227.04</v>
      </c>
      <c r="AG1291" s="9">
        <f t="shared" ref="AG1291:AG1354" si="422">AE1291-AF1291+T1291+V1291+W1291-X1291-Y1291+Z1291+AA1291</f>
        <v>411807759.21</v>
      </c>
      <c r="AH1291" s="9">
        <f t="shared" ref="AH1291:AH1354" si="423">AG1291+AB1291-AC1291</f>
        <v>408928025.91</v>
      </c>
      <c r="AI1291" s="9">
        <f t="shared" ref="AI1291:AI1354" si="424">AH1291-AD1291</f>
        <v>366482237.01</v>
      </c>
      <c r="AJ1291" s="12">
        <f t="shared" si="405"/>
        <v>851779539.81</v>
      </c>
      <c r="AK1291" s="16">
        <f t="shared" si="406"/>
        <v>0.285148365478734</v>
      </c>
      <c r="AL1291" s="9">
        <f t="shared" si="407"/>
        <v>393550472.18</v>
      </c>
      <c r="AM1291" s="16">
        <f t="shared" si="408"/>
        <v>0.00699777083852984</v>
      </c>
      <c r="AN1291" s="16">
        <f t="shared" si="409"/>
        <v>0.0226729778546114</v>
      </c>
      <c r="AO1291" s="16">
        <f t="shared" si="410"/>
        <v>0.0403203387108517</v>
      </c>
      <c r="AP1291" s="16">
        <f t="shared" si="411"/>
        <v>0.0537303424654446</v>
      </c>
      <c r="AQ1291" s="12">
        <f t="shared" si="412"/>
        <v>458229067.63</v>
      </c>
      <c r="AR1291" s="12">
        <f t="shared" si="413"/>
        <v>404460463.44</v>
      </c>
      <c r="AS1291" s="12">
        <f>AR1291-VLOOKUP(A1291,[1]选股结果!$A$2:$BJ$3005,48,FALSE)*0.08</f>
        <v>58759423.864</v>
      </c>
      <c r="AT1291" s="12">
        <f t="shared" si="414"/>
        <v>415783278.73</v>
      </c>
      <c r="AU1291" s="12">
        <f t="shared" si="415"/>
        <v>446906252.34</v>
      </c>
      <c r="AV1291" s="12">
        <f t="shared" si="416"/>
        <v>419792623.25</v>
      </c>
      <c r="AW1291" s="12">
        <f t="shared" si="417"/>
        <v>411807759.21</v>
      </c>
      <c r="AX1291" s="12">
        <f t="shared" si="418"/>
        <v>-9522486.61</v>
      </c>
      <c r="AY1291" s="21">
        <f t="shared" si="419"/>
        <v>2504939411.75</v>
      </c>
    </row>
    <row r="1292" spans="1:51">
      <c r="A1292" s="5" t="s">
        <v>2631</v>
      </c>
      <c r="B1292" s="5" t="s">
        <v>2632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420"/>
        <v>2978886593.33</v>
      </c>
      <c r="AF1292" s="9">
        <f t="shared" si="421"/>
        <v>2827351072.09</v>
      </c>
      <c r="AG1292" s="9">
        <f t="shared" si="422"/>
        <v>152632112.539999</v>
      </c>
      <c r="AH1292" s="9">
        <f t="shared" si="423"/>
        <v>141243667.569999</v>
      </c>
      <c r="AI1292" s="9">
        <f t="shared" si="424"/>
        <v>114615906.519999</v>
      </c>
      <c r="AJ1292" s="12">
        <f t="shared" si="405"/>
        <v>575333041.8</v>
      </c>
      <c r="AK1292" s="16">
        <f t="shared" si="406"/>
        <v>0.193136940187056</v>
      </c>
      <c r="AL1292" s="9">
        <f t="shared" si="407"/>
        <v>363986004.44</v>
      </c>
      <c r="AM1292" s="16">
        <f t="shared" si="408"/>
        <v>0.0067699126395598</v>
      </c>
      <c r="AN1292" s="16">
        <f t="shared" si="409"/>
        <v>0.0183416035818008</v>
      </c>
      <c r="AO1292" s="16">
        <f t="shared" si="410"/>
        <v>0.051429549957704</v>
      </c>
      <c r="AP1292" s="16">
        <f t="shared" si="411"/>
        <v>0.0420920130429785</v>
      </c>
      <c r="AQ1292" s="12">
        <f t="shared" si="412"/>
        <v>211347037.36</v>
      </c>
      <c r="AR1292" s="12">
        <f t="shared" si="413"/>
        <v>114316244.97</v>
      </c>
      <c r="AS1292" s="12">
        <f>AR1292-VLOOKUP(A1292,[1]选股结果!$A$2:$BJ$3005,48,FALSE)*0.08</f>
        <v>-50324102.4484</v>
      </c>
      <c r="AT1292" s="12">
        <f t="shared" si="414"/>
        <v>184719276.31</v>
      </c>
      <c r="AU1292" s="12">
        <f t="shared" si="415"/>
        <v>140944006.02</v>
      </c>
      <c r="AV1292" s="12">
        <f t="shared" si="416"/>
        <v>159826135.5</v>
      </c>
      <c r="AW1292" s="12">
        <f t="shared" si="417"/>
        <v>152632112.539999</v>
      </c>
      <c r="AX1292" s="12">
        <f t="shared" si="418"/>
        <v>2507097.83</v>
      </c>
      <c r="AY1292" s="21">
        <f t="shared" si="419"/>
        <v>2756948040.75</v>
      </c>
    </row>
    <row r="1293" spans="1:51">
      <c r="A1293" s="5" t="s">
        <v>2633</v>
      </c>
      <c r="B1293" s="5" t="s">
        <v>2634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420"/>
        <v>2976961010.7</v>
      </c>
      <c r="AF1293" s="9">
        <f t="shared" si="421"/>
        <v>2471559913.44</v>
      </c>
      <c r="AG1293" s="9">
        <f t="shared" si="422"/>
        <v>479984686.349999</v>
      </c>
      <c r="AH1293" s="9">
        <f t="shared" si="423"/>
        <v>480055230.059999</v>
      </c>
      <c r="AI1293" s="9">
        <f t="shared" si="424"/>
        <v>426189024.049999</v>
      </c>
      <c r="AJ1293" s="12">
        <f t="shared" si="405"/>
        <v>1016347473.52</v>
      </c>
      <c r="AK1293" s="16">
        <f t="shared" si="406"/>
        <v>0.341404361651689</v>
      </c>
      <c r="AL1293" s="9">
        <f t="shared" si="407"/>
        <v>517420858.95</v>
      </c>
      <c r="AM1293" s="16">
        <f t="shared" si="408"/>
        <v>0.00386821572355503</v>
      </c>
      <c r="AN1293" s="16">
        <f t="shared" si="409"/>
        <v>0.0264539321499149</v>
      </c>
      <c r="AO1293" s="16">
        <f t="shared" si="410"/>
        <v>0.0741144295497911</v>
      </c>
      <c r="AP1293" s="16">
        <f t="shared" si="411"/>
        <v>0.0683080727456973</v>
      </c>
      <c r="AQ1293" s="12">
        <f t="shared" si="412"/>
        <v>498926614.57</v>
      </c>
      <c r="AR1293" s="12">
        <f t="shared" si="413"/>
        <v>448368120.66</v>
      </c>
      <c r="AS1293" s="12">
        <f>AR1293-VLOOKUP(A1293,[1]选股结果!$A$2:$BJ$3005,48,FALSE)*0.08</f>
        <v>-116363437.9576</v>
      </c>
      <c r="AT1293" s="12">
        <f t="shared" si="414"/>
        <v>445060408.56</v>
      </c>
      <c r="AU1293" s="12">
        <f t="shared" si="415"/>
        <v>502234326.67</v>
      </c>
      <c r="AV1293" s="12">
        <f t="shared" si="416"/>
        <v>465481609.75</v>
      </c>
      <c r="AW1293" s="12">
        <f t="shared" si="417"/>
        <v>479984686.349999</v>
      </c>
      <c r="AX1293" s="12">
        <f t="shared" si="418"/>
        <v>0</v>
      </c>
      <c r="AY1293" s="21">
        <f t="shared" si="419"/>
        <v>2474867625.54</v>
      </c>
    </row>
    <row r="1294" spans="1:51">
      <c r="A1294" s="5" t="s">
        <v>2635</v>
      </c>
      <c r="B1294" s="5" t="s">
        <v>2636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420"/>
        <v>2976435981.31</v>
      </c>
      <c r="AF1294" s="9">
        <f t="shared" si="421"/>
        <v>2918341464.41</v>
      </c>
      <c r="AG1294" s="9">
        <f t="shared" si="422"/>
        <v>67073219.1300001</v>
      </c>
      <c r="AH1294" s="9">
        <f t="shared" si="423"/>
        <v>66390035.3800001</v>
      </c>
      <c r="AI1294" s="9">
        <f t="shared" si="424"/>
        <v>42431587.2200001</v>
      </c>
      <c r="AJ1294" s="12">
        <f t="shared" si="405"/>
        <v>768238174.85</v>
      </c>
      <c r="AK1294" s="16">
        <f t="shared" si="406"/>
        <v>0.258106735597209</v>
      </c>
      <c r="AL1294" s="9">
        <f t="shared" si="407"/>
        <v>762814311.27</v>
      </c>
      <c r="AM1294" s="16">
        <f t="shared" si="408"/>
        <v>0.00648918706845466</v>
      </c>
      <c r="AN1294" s="16">
        <f t="shared" si="409"/>
        <v>0.215000395576575</v>
      </c>
      <c r="AO1294" s="16">
        <f t="shared" si="410"/>
        <v>0.0345416454563724</v>
      </c>
      <c r="AP1294" s="16">
        <f t="shared" si="411"/>
        <v>0</v>
      </c>
      <c r="AQ1294" s="12">
        <f t="shared" si="412"/>
        <v>5423863.57999992</v>
      </c>
      <c r="AR1294" s="12">
        <f t="shared" si="413"/>
        <v>33382317.1299999</v>
      </c>
      <c r="AS1294" s="12">
        <f>AR1294-VLOOKUP(A1294,[1]选股结果!$A$2:$BJ$3005,48,FALSE)*0.08</f>
        <v>-214329278.8884</v>
      </c>
      <c r="AT1294" s="12">
        <f t="shared" si="414"/>
        <v>-18534584.5800001</v>
      </c>
      <c r="AU1294" s="12">
        <f t="shared" si="415"/>
        <v>57340765.2899999</v>
      </c>
      <c r="AV1294" s="12">
        <f t="shared" si="416"/>
        <v>-3100963.37000008</v>
      </c>
      <c r="AW1294" s="12">
        <f t="shared" si="417"/>
        <v>67073219.1300001</v>
      </c>
      <c r="AX1294" s="12">
        <f t="shared" si="418"/>
        <v>128624.1</v>
      </c>
      <c r="AY1294" s="21">
        <f t="shared" si="419"/>
        <v>2970258366.12</v>
      </c>
    </row>
    <row r="1295" spans="1:51">
      <c r="A1295" s="5" t="s">
        <v>2637</v>
      </c>
      <c r="B1295" s="5" t="s">
        <v>2638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420"/>
        <v>2975360564.38</v>
      </c>
      <c r="AF1295" s="9">
        <f t="shared" si="421"/>
        <v>3272237082.32</v>
      </c>
      <c r="AG1295" s="9">
        <f t="shared" si="422"/>
        <v>-277223914.960001</v>
      </c>
      <c r="AH1295" s="9">
        <f t="shared" si="423"/>
        <v>-269986774.780001</v>
      </c>
      <c r="AI1295" s="9">
        <f t="shared" si="424"/>
        <v>-212659672.010001</v>
      </c>
      <c r="AJ1295" s="12">
        <f t="shared" si="405"/>
        <v>249676618.81</v>
      </c>
      <c r="AK1295" s="16">
        <f t="shared" si="406"/>
        <v>0.083914743577314</v>
      </c>
      <c r="AL1295" s="9">
        <f t="shared" si="407"/>
        <v>489306360.47</v>
      </c>
      <c r="AM1295" s="16">
        <f t="shared" si="408"/>
        <v>0.00278371631968104</v>
      </c>
      <c r="AN1295" s="16">
        <f t="shared" si="409"/>
        <v>0.0301646804405711</v>
      </c>
      <c r="AO1295" s="16">
        <f t="shared" si="410"/>
        <v>0.0623693933641515</v>
      </c>
      <c r="AP1295" s="16">
        <f t="shared" si="411"/>
        <v>0.0752874120339355</v>
      </c>
      <c r="AQ1295" s="12">
        <f t="shared" si="412"/>
        <v>-239629741.66</v>
      </c>
      <c r="AR1295" s="12">
        <f t="shared" si="413"/>
        <v>-221243785.06</v>
      </c>
      <c r="AS1295" s="12">
        <f>AR1295-VLOOKUP(A1295,[1]选股结果!$A$2:$BJ$3005,48,FALSE)*0.08</f>
        <v>-389658311.1992</v>
      </c>
      <c r="AT1295" s="12">
        <f t="shared" si="414"/>
        <v>-182302638.89</v>
      </c>
      <c r="AU1295" s="12">
        <f t="shared" si="415"/>
        <v>-278570887.83</v>
      </c>
      <c r="AV1295" s="12">
        <f t="shared" si="416"/>
        <v>-276549453.55</v>
      </c>
      <c r="AW1295" s="12">
        <f t="shared" si="417"/>
        <v>-277223914.960001</v>
      </c>
      <c r="AX1295" s="12">
        <f t="shared" si="418"/>
        <v>3852803.52</v>
      </c>
      <c r="AY1295" s="21">
        <f t="shared" si="419"/>
        <v>3233295936.15</v>
      </c>
    </row>
    <row r="1296" spans="1:51">
      <c r="A1296" s="5" t="s">
        <v>2639</v>
      </c>
      <c r="B1296" s="5" t="s">
        <v>2640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420"/>
        <v>2972940801.68</v>
      </c>
      <c r="AF1296" s="9">
        <f t="shared" si="421"/>
        <v>2536903621.22</v>
      </c>
      <c r="AG1296" s="9">
        <f t="shared" si="422"/>
        <v>406538090.55</v>
      </c>
      <c r="AH1296" s="9">
        <f t="shared" si="423"/>
        <v>406330487.82</v>
      </c>
      <c r="AI1296" s="9">
        <f t="shared" si="424"/>
        <v>311327218.99</v>
      </c>
      <c r="AJ1296" s="12">
        <f t="shared" si="405"/>
        <v>1942541740.65</v>
      </c>
      <c r="AK1296" s="16">
        <f t="shared" si="406"/>
        <v>0.653407474360833</v>
      </c>
      <c r="AL1296" s="9">
        <f t="shared" si="407"/>
        <v>1545009346.27</v>
      </c>
      <c r="AM1296" s="16">
        <f t="shared" si="408"/>
        <v>0.00954338316254636</v>
      </c>
      <c r="AN1296" s="16">
        <f t="shared" si="409"/>
        <v>0.396826599551976</v>
      </c>
      <c r="AO1296" s="16">
        <f t="shared" si="410"/>
        <v>0.0847211572654486</v>
      </c>
      <c r="AP1296" s="16">
        <f t="shared" si="411"/>
        <v>0.0163307815926117</v>
      </c>
      <c r="AQ1296" s="12">
        <f t="shared" si="412"/>
        <v>397532394.38</v>
      </c>
      <c r="AR1296" s="12">
        <f t="shared" si="413"/>
        <v>304559899.67</v>
      </c>
      <c r="AS1296" s="12">
        <f>AR1296-VLOOKUP(A1296,[1]选股结果!$A$2:$BJ$3005,48,FALSE)*0.08</f>
        <v>37339468.0916</v>
      </c>
      <c r="AT1296" s="12">
        <f t="shared" si="414"/>
        <v>302529125.55</v>
      </c>
      <c r="AU1296" s="12">
        <f t="shared" si="415"/>
        <v>399563168.5</v>
      </c>
      <c r="AV1296" s="12">
        <f t="shared" si="416"/>
        <v>387954995.9</v>
      </c>
      <c r="AW1296" s="12">
        <f t="shared" si="417"/>
        <v>406538090.55</v>
      </c>
      <c r="AX1296" s="12">
        <f t="shared" si="418"/>
        <v>7413813.71</v>
      </c>
      <c r="AY1296" s="21">
        <f t="shared" si="419"/>
        <v>2538934395.34</v>
      </c>
    </row>
    <row r="1297" spans="1:51">
      <c r="A1297" s="5" t="s">
        <v>2641</v>
      </c>
      <c r="B1297" s="5" t="s">
        <v>2642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420"/>
        <v>2966267409.16</v>
      </c>
      <c r="AF1297" s="9">
        <f t="shared" si="421"/>
        <v>2679781670.21</v>
      </c>
      <c r="AG1297" s="9">
        <f t="shared" si="422"/>
        <v>272162011.2</v>
      </c>
      <c r="AH1297" s="9">
        <f t="shared" si="423"/>
        <v>274087418.33</v>
      </c>
      <c r="AI1297" s="9">
        <f t="shared" si="424"/>
        <v>242511160.71</v>
      </c>
      <c r="AJ1297" s="12">
        <f t="shared" si="405"/>
        <v>546797588.13</v>
      </c>
      <c r="AK1297" s="16">
        <f t="shared" si="406"/>
        <v>0.18433860225867</v>
      </c>
      <c r="AL1297" s="9">
        <f t="shared" si="407"/>
        <v>285539431.39</v>
      </c>
      <c r="AM1297" s="16">
        <f t="shared" si="408"/>
        <v>0.00339485285746765</v>
      </c>
      <c r="AN1297" s="16">
        <f t="shared" si="409"/>
        <v>0.0118132136643483</v>
      </c>
      <c r="AO1297" s="16">
        <f t="shared" si="410"/>
        <v>0.030597228735929</v>
      </c>
      <c r="AP1297" s="16">
        <f t="shared" si="411"/>
        <v>0.0461507925742833</v>
      </c>
      <c r="AQ1297" s="12">
        <f t="shared" si="412"/>
        <v>261258156.74</v>
      </c>
      <c r="AR1297" s="12">
        <f t="shared" si="413"/>
        <v>242136396.35</v>
      </c>
      <c r="AS1297" s="12">
        <f>AR1297-VLOOKUP(A1297,[1]选股结果!$A$2:$BJ$3005,48,FALSE)*0.08</f>
        <v>49322416.474</v>
      </c>
      <c r="AT1297" s="12">
        <f t="shared" si="414"/>
        <v>229681899.12</v>
      </c>
      <c r="AU1297" s="12">
        <f t="shared" si="415"/>
        <v>273712653.97</v>
      </c>
      <c r="AV1297" s="12">
        <f t="shared" si="416"/>
        <v>241242971.92</v>
      </c>
      <c r="AW1297" s="12">
        <f t="shared" si="417"/>
        <v>272162011.2</v>
      </c>
      <c r="AX1297" s="12">
        <f t="shared" si="418"/>
        <v>17631416.96</v>
      </c>
      <c r="AY1297" s="21">
        <f t="shared" si="419"/>
        <v>2692236167.44</v>
      </c>
    </row>
    <row r="1298" spans="1:51">
      <c r="A1298" s="5" t="s">
        <v>2643</v>
      </c>
      <c r="B1298" s="5" t="s">
        <v>2644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420"/>
        <v>2965129842.69</v>
      </c>
      <c r="AF1298" s="9">
        <f t="shared" si="421"/>
        <v>2852481229.08</v>
      </c>
      <c r="AG1298" s="9">
        <f t="shared" si="422"/>
        <v>57502434.5299996</v>
      </c>
      <c r="AH1298" s="9">
        <f t="shared" si="423"/>
        <v>55174043.5199996</v>
      </c>
      <c r="AI1298" s="9">
        <f t="shared" si="424"/>
        <v>53894042.8299996</v>
      </c>
      <c r="AJ1298" s="12">
        <f t="shared" si="405"/>
        <v>544187926.35</v>
      </c>
      <c r="AK1298" s="16">
        <f t="shared" si="406"/>
        <v>0.183529206213886</v>
      </c>
      <c r="AL1298" s="9">
        <f t="shared" si="407"/>
        <v>423237309.68</v>
      </c>
      <c r="AM1298" s="16">
        <f t="shared" si="408"/>
        <v>0.00766308947178728</v>
      </c>
      <c r="AN1298" s="16">
        <f t="shared" si="409"/>
        <v>0.0128565043632005</v>
      </c>
      <c r="AO1298" s="16">
        <f t="shared" si="410"/>
        <v>0.075199207184706</v>
      </c>
      <c r="AP1298" s="16">
        <f t="shared" si="411"/>
        <v>0.0301552853445643</v>
      </c>
      <c r="AQ1298" s="12">
        <f t="shared" si="412"/>
        <v>120950616.67</v>
      </c>
      <c r="AR1298" s="12">
        <f t="shared" si="413"/>
        <v>61364313.1399999</v>
      </c>
      <c r="AS1298" s="12">
        <f>AR1298-VLOOKUP(A1298,[1]选股结果!$A$2:$BJ$3005,48,FALSE)*0.08</f>
        <v>-151447781.744</v>
      </c>
      <c r="AT1298" s="12">
        <f t="shared" si="414"/>
        <v>119670615.98</v>
      </c>
      <c r="AU1298" s="12">
        <f t="shared" si="415"/>
        <v>62644313.8299999</v>
      </c>
      <c r="AV1298" s="12">
        <f t="shared" si="416"/>
        <v>64181102.7199999</v>
      </c>
      <c r="AW1298" s="12">
        <f t="shared" si="417"/>
        <v>57502434.5299996</v>
      </c>
      <c r="AX1298" s="12">
        <f t="shared" si="418"/>
        <v>0</v>
      </c>
      <c r="AY1298" s="21">
        <f t="shared" si="419"/>
        <v>2794174926.24</v>
      </c>
    </row>
    <row r="1299" spans="1:51">
      <c r="A1299" s="5" t="s">
        <v>2645</v>
      </c>
      <c r="B1299" s="5" t="s">
        <v>2646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420"/>
        <v>2960037391.13</v>
      </c>
      <c r="AF1299" s="9">
        <f t="shared" si="421"/>
        <v>2874501266.46</v>
      </c>
      <c r="AG1299" s="9">
        <f t="shared" si="422"/>
        <v>52433183.0299996</v>
      </c>
      <c r="AH1299" s="9">
        <f t="shared" si="423"/>
        <v>53692108.0499996</v>
      </c>
      <c r="AI1299" s="9">
        <f t="shared" si="424"/>
        <v>42551794.1899996</v>
      </c>
      <c r="AJ1299" s="12">
        <f t="shared" si="405"/>
        <v>207756841.26</v>
      </c>
      <c r="AK1299" s="16">
        <f t="shared" si="406"/>
        <v>0.0701872354324175</v>
      </c>
      <c r="AL1299" s="9">
        <f t="shared" si="407"/>
        <v>117750597.74</v>
      </c>
      <c r="AM1299" s="16">
        <f t="shared" si="408"/>
        <v>0.00453150730804769</v>
      </c>
      <c r="AN1299" s="16">
        <f t="shared" si="409"/>
        <v>0.00421832650743418</v>
      </c>
      <c r="AO1299" s="16">
        <f t="shared" si="410"/>
        <v>0.0214173606117179</v>
      </c>
      <c r="AP1299" s="16">
        <f t="shared" si="411"/>
        <v>0.000462852784936266</v>
      </c>
      <c r="AQ1299" s="12">
        <f t="shared" si="412"/>
        <v>90006243.5200002</v>
      </c>
      <c r="AR1299" s="12">
        <f t="shared" si="413"/>
        <v>47311298.1100002</v>
      </c>
      <c r="AS1299" s="12">
        <f>AR1299-VLOOKUP(A1299,[1]选股结果!$A$2:$BJ$3005,48,FALSE)*0.08</f>
        <v>-107358600.5044</v>
      </c>
      <c r="AT1299" s="12">
        <f t="shared" si="414"/>
        <v>78865929.6600002</v>
      </c>
      <c r="AU1299" s="12">
        <f t="shared" si="415"/>
        <v>58451611.9700002</v>
      </c>
      <c r="AV1299" s="12">
        <f t="shared" si="416"/>
        <v>49414421.7500003</v>
      </c>
      <c r="AW1299" s="12">
        <f t="shared" si="417"/>
        <v>52433183.0299996</v>
      </c>
      <c r="AX1299" s="12">
        <f t="shared" si="418"/>
        <v>0</v>
      </c>
      <c r="AY1299" s="21">
        <f t="shared" si="419"/>
        <v>2842946634.91</v>
      </c>
    </row>
    <row r="1300" spans="1:51">
      <c r="A1300" s="5" t="s">
        <v>2647</v>
      </c>
      <c r="B1300" s="5" t="s">
        <v>2648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420"/>
        <v>2958448100.08</v>
      </c>
      <c r="AF1300" s="9">
        <f t="shared" si="421"/>
        <v>2850609840.92</v>
      </c>
      <c r="AG1300" s="9">
        <f t="shared" si="422"/>
        <v>129577490.47</v>
      </c>
      <c r="AH1300" s="9">
        <f t="shared" si="423"/>
        <v>127825744.8</v>
      </c>
      <c r="AI1300" s="9">
        <f t="shared" si="424"/>
        <v>104550372.51</v>
      </c>
      <c r="AJ1300" s="12">
        <f t="shared" si="405"/>
        <v>640921427.94</v>
      </c>
      <c r="AK1300" s="16">
        <f t="shared" si="406"/>
        <v>0.216641092308724</v>
      </c>
      <c r="AL1300" s="9">
        <f t="shared" si="407"/>
        <v>537169195.68</v>
      </c>
      <c r="AM1300" s="16">
        <f t="shared" si="408"/>
        <v>0.00582407786688368</v>
      </c>
      <c r="AN1300" s="16">
        <f t="shared" si="409"/>
        <v>0.074254257823235</v>
      </c>
      <c r="AO1300" s="16">
        <f t="shared" si="410"/>
        <v>0.0480062062830034</v>
      </c>
      <c r="AP1300" s="16">
        <f t="shared" si="411"/>
        <v>0.0525506610056117</v>
      </c>
      <c r="AQ1300" s="12">
        <f t="shared" si="412"/>
        <v>103752232.26</v>
      </c>
      <c r="AR1300" s="12">
        <f t="shared" si="413"/>
        <v>81793564.25</v>
      </c>
      <c r="AS1300" s="12">
        <f>AR1300-VLOOKUP(A1300,[1]选股结果!$A$2:$BJ$3005,48,FALSE)*0.08</f>
        <v>-210120204.1604</v>
      </c>
      <c r="AT1300" s="12">
        <f t="shared" si="414"/>
        <v>80476859.97</v>
      </c>
      <c r="AU1300" s="12">
        <f t="shared" si="415"/>
        <v>105068936.54</v>
      </c>
      <c r="AV1300" s="12">
        <f t="shared" si="416"/>
        <v>116318662.75</v>
      </c>
      <c r="AW1300" s="12">
        <f t="shared" si="417"/>
        <v>129577490.47</v>
      </c>
      <c r="AX1300" s="12">
        <f t="shared" si="418"/>
        <v>10614074.82</v>
      </c>
      <c r="AY1300" s="21">
        <f t="shared" si="419"/>
        <v>2851926545.2</v>
      </c>
    </row>
    <row r="1301" spans="1:51">
      <c r="A1301" s="5" t="s">
        <v>2649</v>
      </c>
      <c r="B1301" s="5" t="s">
        <v>2650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420"/>
        <v>2954539762.9</v>
      </c>
      <c r="AF1301" s="9">
        <f t="shared" si="421"/>
        <v>3126830975.37</v>
      </c>
      <c r="AG1301" s="9">
        <f t="shared" si="422"/>
        <v>-222704333.51</v>
      </c>
      <c r="AH1301" s="9">
        <f t="shared" si="423"/>
        <v>-220698017.76</v>
      </c>
      <c r="AI1301" s="9">
        <f t="shared" si="424"/>
        <v>-218936725.88</v>
      </c>
      <c r="AJ1301" s="12">
        <f t="shared" si="405"/>
        <v>145518681.69</v>
      </c>
      <c r="AK1301" s="16">
        <f t="shared" si="406"/>
        <v>0.0492525717599981</v>
      </c>
      <c r="AL1301" s="9">
        <f t="shared" si="407"/>
        <v>377067963.71</v>
      </c>
      <c r="AM1301" s="16">
        <f t="shared" si="408"/>
        <v>0.00455191324512737</v>
      </c>
      <c r="AN1301" s="16">
        <f t="shared" si="409"/>
        <v>0.0174340981011002</v>
      </c>
      <c r="AO1301" s="16">
        <f t="shared" si="410"/>
        <v>0.0828741300335945</v>
      </c>
      <c r="AP1301" s="16">
        <f t="shared" si="411"/>
        <v>0.0234421695993753</v>
      </c>
      <c r="AQ1301" s="12">
        <f t="shared" si="412"/>
        <v>-231549282.02</v>
      </c>
      <c r="AR1301" s="12">
        <f t="shared" si="413"/>
        <v>-168523604.84</v>
      </c>
      <c r="AS1301" s="12">
        <f>AR1301-VLOOKUP(A1301,[1]选股结果!$A$2:$BJ$3005,48,FALSE)*0.08</f>
        <v>-512720803.2864</v>
      </c>
      <c r="AT1301" s="12">
        <f t="shared" si="414"/>
        <v>-229787990.14</v>
      </c>
      <c r="AU1301" s="12">
        <f t="shared" si="415"/>
        <v>-170284896.72</v>
      </c>
      <c r="AV1301" s="12">
        <f t="shared" si="416"/>
        <v>-256872062.02</v>
      </c>
      <c r="AW1301" s="12">
        <f t="shared" si="417"/>
        <v>-222704333.51</v>
      </c>
      <c r="AX1301" s="12">
        <f t="shared" si="418"/>
        <v>-26331345.35</v>
      </c>
      <c r="AY1301" s="21">
        <f t="shared" si="419"/>
        <v>3188095360.67</v>
      </c>
    </row>
    <row r="1302" spans="1:51">
      <c r="A1302" s="5" t="s">
        <v>2651</v>
      </c>
      <c r="B1302" s="5" t="s">
        <v>2652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420"/>
        <v>2945300053.76</v>
      </c>
      <c r="AF1302" s="9">
        <f t="shared" si="421"/>
        <v>3022225216.26</v>
      </c>
      <c r="AG1302" s="9">
        <f t="shared" si="422"/>
        <v>-76424475.5499995</v>
      </c>
      <c r="AH1302" s="9">
        <f t="shared" si="423"/>
        <v>-77318130.2599995</v>
      </c>
      <c r="AI1302" s="9">
        <f t="shared" si="424"/>
        <v>-82683311.0199995</v>
      </c>
      <c r="AJ1302" s="12">
        <f t="shared" si="405"/>
        <v>224173303.13</v>
      </c>
      <c r="AK1302" s="16">
        <f t="shared" si="406"/>
        <v>0.0761122123512741</v>
      </c>
      <c r="AL1302" s="9">
        <f t="shared" si="407"/>
        <v>224250595.91</v>
      </c>
      <c r="AM1302" s="16">
        <f t="shared" si="408"/>
        <v>0.00472393857197605</v>
      </c>
      <c r="AN1302" s="16">
        <f t="shared" si="409"/>
        <v>0.0029530870238149</v>
      </c>
      <c r="AO1302" s="16">
        <f t="shared" si="410"/>
        <v>0.0536103098386955</v>
      </c>
      <c r="AP1302" s="16">
        <f t="shared" si="411"/>
        <v>0.0126560030318179</v>
      </c>
      <c r="AQ1302" s="12">
        <f t="shared" si="412"/>
        <v>-77292.779999882</v>
      </c>
      <c r="AR1302" s="12">
        <f t="shared" si="413"/>
        <v>-88755620.4099999</v>
      </c>
      <c r="AS1302" s="12">
        <f>AR1302-VLOOKUP(A1302,[1]选股结果!$A$2:$BJ$3005,48,FALSE)*0.08</f>
        <v>-222774688.894</v>
      </c>
      <c r="AT1302" s="12">
        <f t="shared" si="414"/>
        <v>-5442473.53999988</v>
      </c>
      <c r="AU1302" s="12">
        <f t="shared" si="415"/>
        <v>-83390439.6499999</v>
      </c>
      <c r="AV1302" s="12">
        <f t="shared" si="416"/>
        <v>-73059627.8299999</v>
      </c>
      <c r="AW1302" s="12">
        <f t="shared" si="417"/>
        <v>-76424475.5499995</v>
      </c>
      <c r="AX1302" s="12">
        <f t="shared" si="418"/>
        <v>0</v>
      </c>
      <c r="AY1302" s="21">
        <f t="shared" si="419"/>
        <v>2938912069.39</v>
      </c>
    </row>
    <row r="1303" spans="1:51">
      <c r="A1303" s="5" t="s">
        <v>2653</v>
      </c>
      <c r="B1303" s="5" t="s">
        <v>2654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420"/>
        <v>2937813570.26</v>
      </c>
      <c r="AF1303" s="9">
        <f t="shared" si="421"/>
        <v>5643743.63</v>
      </c>
      <c r="AG1303" s="9">
        <f t="shared" si="422"/>
        <v>2336983240.29</v>
      </c>
      <c r="AH1303" s="9">
        <f t="shared" si="423"/>
        <v>2336137164.24</v>
      </c>
      <c r="AI1303" s="9">
        <f t="shared" si="424"/>
        <v>1810240438.51</v>
      </c>
      <c r="AJ1303" s="12">
        <f t="shared" si="405"/>
        <v>2937813570.26</v>
      </c>
      <c r="AK1303" s="16">
        <f t="shared" si="406"/>
        <v>1</v>
      </c>
      <c r="AL1303" s="9">
        <f t="shared" si="407"/>
        <v>6489819.68</v>
      </c>
      <c r="AM1303" s="16">
        <f t="shared" si="408"/>
        <v>0.00192106935822361</v>
      </c>
      <c r="AN1303" s="16">
        <f t="shared" si="409"/>
        <v>0</v>
      </c>
      <c r="AO1303" s="16">
        <f t="shared" si="410"/>
        <v>0</v>
      </c>
      <c r="AP1303" s="16">
        <f t="shared" si="411"/>
        <v>0</v>
      </c>
      <c r="AQ1303" s="12">
        <f t="shared" si="412"/>
        <v>2931323750.58</v>
      </c>
      <c r="AR1303" s="12">
        <f t="shared" si="413"/>
        <v>2405427024.85</v>
      </c>
      <c r="AS1303" s="12">
        <f>AR1303-VLOOKUP(A1303,[1]选股结果!$A$2:$BJ$3005,48,FALSE)*0.08</f>
        <v>1308583539.23</v>
      </c>
      <c r="AT1303" s="12">
        <f t="shared" si="414"/>
        <v>2405427024.85</v>
      </c>
      <c r="AU1303" s="12">
        <f t="shared" si="415"/>
        <v>2931323750.58</v>
      </c>
      <c r="AV1303" s="12">
        <f t="shared" si="416"/>
        <v>2367244293.51</v>
      </c>
      <c r="AW1303" s="12">
        <f t="shared" si="417"/>
        <v>2336983240.29</v>
      </c>
      <c r="AX1303" s="12">
        <f t="shared" si="418"/>
        <v>-30261053.22</v>
      </c>
      <c r="AY1303" s="21">
        <f t="shared" si="419"/>
        <v>5643743.63</v>
      </c>
    </row>
    <row r="1304" spans="1:51">
      <c r="A1304" s="5" t="s">
        <v>2655</v>
      </c>
      <c r="B1304" s="5" t="s">
        <v>2656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420"/>
        <v>2936977655.08</v>
      </c>
      <c r="AF1304" s="9">
        <f t="shared" si="421"/>
        <v>2922764425.11</v>
      </c>
      <c r="AG1304" s="9">
        <f t="shared" si="422"/>
        <v>-84835553.4600002</v>
      </c>
      <c r="AH1304" s="9">
        <f t="shared" si="423"/>
        <v>99752207.8199998</v>
      </c>
      <c r="AI1304" s="9">
        <f t="shared" si="424"/>
        <v>98141224.2899998</v>
      </c>
      <c r="AJ1304" s="12">
        <f t="shared" si="405"/>
        <v>217701934.3</v>
      </c>
      <c r="AK1304" s="16">
        <f t="shared" si="406"/>
        <v>0.074124477564018</v>
      </c>
      <c r="AL1304" s="9">
        <f t="shared" si="407"/>
        <v>38550614.39</v>
      </c>
      <c r="AM1304" s="16">
        <f t="shared" si="408"/>
        <v>0.00439932563587994</v>
      </c>
      <c r="AN1304" s="16">
        <f t="shared" si="409"/>
        <v>0.00538301872765503</v>
      </c>
      <c r="AO1304" s="16">
        <f t="shared" si="410"/>
        <v>0.030182512375153</v>
      </c>
      <c r="AP1304" s="16">
        <f t="shared" si="411"/>
        <v>0.0350514949822442</v>
      </c>
      <c r="AQ1304" s="12">
        <f t="shared" si="412"/>
        <v>179151319.91</v>
      </c>
      <c r="AR1304" s="12">
        <f t="shared" si="413"/>
        <v>194372980.82</v>
      </c>
      <c r="AS1304" s="12">
        <f>AR1304-VLOOKUP(A1304,[1]选股结果!$A$2:$BJ$3005,48,FALSE)*0.08</f>
        <v>-142665419.9392</v>
      </c>
      <c r="AT1304" s="12">
        <f t="shared" si="414"/>
        <v>177540336.38</v>
      </c>
      <c r="AU1304" s="12">
        <f t="shared" si="415"/>
        <v>195983964.35</v>
      </c>
      <c r="AV1304" s="12">
        <f t="shared" si="416"/>
        <v>-24200584.5900003</v>
      </c>
      <c r="AW1304" s="12">
        <f t="shared" si="417"/>
        <v>-84835553.4600002</v>
      </c>
      <c r="AX1304" s="12">
        <f t="shared" si="418"/>
        <v>-87022223.01</v>
      </c>
      <c r="AY1304" s="21">
        <f t="shared" si="419"/>
        <v>2939597069.55</v>
      </c>
    </row>
    <row r="1305" spans="1:51">
      <c r="A1305" s="5" t="s">
        <v>2657</v>
      </c>
      <c r="B1305" s="5" t="s">
        <v>2658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420"/>
        <v>2927867223.94</v>
      </c>
      <c r="AF1305" s="9">
        <f t="shared" si="421"/>
        <v>2786869272.87</v>
      </c>
      <c r="AG1305" s="9">
        <f t="shared" si="422"/>
        <v>150961610.710001</v>
      </c>
      <c r="AH1305" s="9">
        <f t="shared" si="423"/>
        <v>161951087.990001</v>
      </c>
      <c r="AI1305" s="9">
        <f t="shared" si="424"/>
        <v>149100498.250001</v>
      </c>
      <c r="AJ1305" s="12">
        <f t="shared" si="405"/>
        <v>357862701.7</v>
      </c>
      <c r="AK1305" s="16">
        <f t="shared" si="406"/>
        <v>0.122226410669821</v>
      </c>
      <c r="AL1305" s="9">
        <f t="shared" si="407"/>
        <v>184960174.11</v>
      </c>
      <c r="AM1305" s="16">
        <f t="shared" si="408"/>
        <v>0.00314430853104446</v>
      </c>
      <c r="AN1305" s="16">
        <f t="shared" si="409"/>
        <v>0.00749919575944881</v>
      </c>
      <c r="AO1305" s="16">
        <f t="shared" si="410"/>
        <v>0.0215955684100024</v>
      </c>
      <c r="AP1305" s="16">
        <f t="shared" si="411"/>
        <v>0.0331747045787451</v>
      </c>
      <c r="AQ1305" s="12">
        <f t="shared" si="412"/>
        <v>172902527.59</v>
      </c>
      <c r="AR1305" s="12">
        <f t="shared" si="413"/>
        <v>134710041.71</v>
      </c>
      <c r="AS1305" s="12">
        <f>AR1305-VLOOKUP(A1305,[1]选股结果!$A$2:$BJ$3005,48,FALSE)*0.08</f>
        <v>-25007446.6812</v>
      </c>
      <c r="AT1305" s="12">
        <f t="shared" si="414"/>
        <v>160051937.85</v>
      </c>
      <c r="AU1305" s="12">
        <f t="shared" si="415"/>
        <v>147560631.45</v>
      </c>
      <c r="AV1305" s="12">
        <f t="shared" si="416"/>
        <v>137479056.4</v>
      </c>
      <c r="AW1305" s="12">
        <f t="shared" si="417"/>
        <v>150961610.710001</v>
      </c>
      <c r="AX1305" s="12">
        <f t="shared" si="418"/>
        <v>3335491.06</v>
      </c>
      <c r="AY1305" s="21">
        <f t="shared" si="419"/>
        <v>2761527376.73</v>
      </c>
    </row>
    <row r="1306" spans="1:51">
      <c r="A1306" s="5" t="s">
        <v>2659</v>
      </c>
      <c r="B1306" s="5" t="s">
        <v>2660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420"/>
        <v>2925197000.37</v>
      </c>
      <c r="AF1306" s="9">
        <f t="shared" si="421"/>
        <v>2708979210.81</v>
      </c>
      <c r="AG1306" s="9">
        <f t="shared" si="422"/>
        <v>215478873.13</v>
      </c>
      <c r="AH1306" s="9">
        <f t="shared" si="423"/>
        <v>258070035.28</v>
      </c>
      <c r="AI1306" s="9">
        <f t="shared" si="424"/>
        <v>220586313.93</v>
      </c>
      <c r="AJ1306" s="12">
        <f t="shared" si="405"/>
        <v>465625857.87</v>
      </c>
      <c r="AK1306" s="16">
        <f t="shared" si="406"/>
        <v>0.159177606776947</v>
      </c>
      <c r="AL1306" s="9">
        <f t="shared" si="407"/>
        <v>181148827.05</v>
      </c>
      <c r="AM1306" s="16">
        <f t="shared" si="408"/>
        <v>0.00305777207445127</v>
      </c>
      <c r="AN1306" s="16">
        <f t="shared" si="409"/>
        <v>0.00395520576854707</v>
      </c>
      <c r="AO1306" s="16">
        <f t="shared" si="410"/>
        <v>0.030274786203732</v>
      </c>
      <c r="AP1306" s="16">
        <f t="shared" si="411"/>
        <v>0.0372232732756896</v>
      </c>
      <c r="AQ1306" s="12">
        <f t="shared" si="412"/>
        <v>284477030.82</v>
      </c>
      <c r="AR1306" s="12">
        <f t="shared" si="413"/>
        <v>215544704.03</v>
      </c>
      <c r="AS1306" s="12">
        <f>AR1306-VLOOKUP(A1306,[1]选股结果!$A$2:$BJ$3005,48,FALSE)*0.08</f>
        <v>14699439.9428</v>
      </c>
      <c r="AT1306" s="12">
        <f t="shared" si="414"/>
        <v>246993309.47</v>
      </c>
      <c r="AU1306" s="12">
        <f t="shared" si="415"/>
        <v>253028425.38</v>
      </c>
      <c r="AV1306" s="12">
        <f t="shared" si="416"/>
        <v>214966766.07</v>
      </c>
      <c r="AW1306" s="12">
        <f t="shared" si="417"/>
        <v>215478873.13</v>
      </c>
      <c r="AX1306" s="12">
        <f t="shared" si="418"/>
        <v>4127315.02</v>
      </c>
      <c r="AY1306" s="21">
        <f t="shared" si="419"/>
        <v>2677530605.37</v>
      </c>
    </row>
    <row r="1307" spans="1:51">
      <c r="A1307" s="5" t="s">
        <v>2661</v>
      </c>
      <c r="B1307" s="5" t="s">
        <v>2662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420"/>
        <v>2922986029.93</v>
      </c>
      <c r="AF1307" s="9">
        <f t="shared" si="421"/>
        <v>2257068855.39</v>
      </c>
      <c r="AG1307" s="9">
        <f t="shared" si="422"/>
        <v>683535121.149999</v>
      </c>
      <c r="AH1307" s="9">
        <f t="shared" si="423"/>
        <v>685399201.069999</v>
      </c>
      <c r="AI1307" s="9">
        <f t="shared" si="424"/>
        <v>605806823.659999</v>
      </c>
      <c r="AJ1307" s="12">
        <f t="shared" si="405"/>
        <v>1313197100.21</v>
      </c>
      <c r="AK1307" s="16">
        <f t="shared" si="406"/>
        <v>0.449265609470411</v>
      </c>
      <c r="AL1307" s="9">
        <f t="shared" si="407"/>
        <v>648163692.81</v>
      </c>
      <c r="AM1307" s="16">
        <f t="shared" si="408"/>
        <v>0.00578902274480088</v>
      </c>
      <c r="AN1307" s="16">
        <f t="shared" si="409"/>
        <v>0.0219311688402203</v>
      </c>
      <c r="AO1307" s="16">
        <f t="shared" si="410"/>
        <v>0.106673305047396</v>
      </c>
      <c r="AP1307" s="16">
        <f t="shared" si="411"/>
        <v>0.0879913406791614</v>
      </c>
      <c r="AQ1307" s="12">
        <f t="shared" si="412"/>
        <v>665033407.4</v>
      </c>
      <c r="AR1307" s="12">
        <f t="shared" si="413"/>
        <v>588188877.05</v>
      </c>
      <c r="AS1307" s="12">
        <f>AR1307-VLOOKUP(A1307,[1]选股结果!$A$2:$BJ$3005,48,FALSE)*0.08</f>
        <v>61758133.9883999</v>
      </c>
      <c r="AT1307" s="12">
        <f t="shared" si="414"/>
        <v>585441029.99</v>
      </c>
      <c r="AU1307" s="12">
        <f t="shared" si="415"/>
        <v>667781254.46</v>
      </c>
      <c r="AV1307" s="12">
        <f t="shared" si="416"/>
        <v>653715556.6</v>
      </c>
      <c r="AW1307" s="12">
        <f t="shared" si="417"/>
        <v>683535121.149999</v>
      </c>
      <c r="AX1307" s="12">
        <f t="shared" si="418"/>
        <v>26573605.64</v>
      </c>
      <c r="AY1307" s="21">
        <f t="shared" si="419"/>
        <v>2259816702.45</v>
      </c>
    </row>
    <row r="1308" spans="1:51">
      <c r="A1308" s="5" t="s">
        <v>2663</v>
      </c>
      <c r="B1308" s="5" t="s">
        <v>2664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420"/>
        <v>2921789994.65</v>
      </c>
      <c r="AF1308" s="9">
        <f t="shared" si="421"/>
        <v>2680277095.05</v>
      </c>
      <c r="AG1308" s="9">
        <f t="shared" si="422"/>
        <v>307681326.87</v>
      </c>
      <c r="AH1308" s="9">
        <f t="shared" si="423"/>
        <v>307246953.01</v>
      </c>
      <c r="AI1308" s="9">
        <f t="shared" si="424"/>
        <v>292315240.42</v>
      </c>
      <c r="AJ1308" s="12">
        <f t="shared" si="405"/>
        <v>791757717.54</v>
      </c>
      <c r="AK1308" s="16">
        <f t="shared" si="406"/>
        <v>0.270983786990086</v>
      </c>
      <c r="AL1308" s="9">
        <f t="shared" si="407"/>
        <v>537551399.48</v>
      </c>
      <c r="AM1308" s="16">
        <f t="shared" si="408"/>
        <v>0.00429410477583038</v>
      </c>
      <c r="AN1308" s="16">
        <f t="shared" si="409"/>
        <v>0.0447559316512974</v>
      </c>
      <c r="AO1308" s="16">
        <f t="shared" si="410"/>
        <v>0.0261524392717873</v>
      </c>
      <c r="AP1308" s="16">
        <f t="shared" si="411"/>
        <v>0.109158710613699</v>
      </c>
      <c r="AQ1308" s="12">
        <f t="shared" si="412"/>
        <v>254206318.06</v>
      </c>
      <c r="AR1308" s="12">
        <f t="shared" si="413"/>
        <v>227694457.1</v>
      </c>
      <c r="AS1308" s="12">
        <f>AR1308-VLOOKUP(A1308,[1]选股结果!$A$2:$BJ$3005,48,FALSE)*0.08</f>
        <v>-17576171.968</v>
      </c>
      <c r="AT1308" s="12">
        <f t="shared" si="414"/>
        <v>239274605.47</v>
      </c>
      <c r="AU1308" s="12">
        <f t="shared" si="415"/>
        <v>242626169.69</v>
      </c>
      <c r="AV1308" s="12">
        <f t="shared" si="416"/>
        <v>226648836.61</v>
      </c>
      <c r="AW1308" s="12">
        <f t="shared" si="417"/>
        <v>307681326.87</v>
      </c>
      <c r="AX1308" s="12">
        <f t="shared" si="418"/>
        <v>79475239.54</v>
      </c>
      <c r="AY1308" s="21">
        <f t="shared" si="419"/>
        <v>2668696946.68</v>
      </c>
    </row>
    <row r="1309" spans="1:51">
      <c r="A1309" s="5" t="s">
        <v>2665</v>
      </c>
      <c r="B1309" s="5" t="s">
        <v>2666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420"/>
        <v>2921042889.74</v>
      </c>
      <c r="AF1309" s="9">
        <f t="shared" si="421"/>
        <v>2736794586.97</v>
      </c>
      <c r="AG1309" s="9">
        <f t="shared" si="422"/>
        <v>190089885.63</v>
      </c>
      <c r="AH1309" s="9">
        <f t="shared" si="423"/>
        <v>186503566.82</v>
      </c>
      <c r="AI1309" s="9">
        <f t="shared" si="424"/>
        <v>178529350.58</v>
      </c>
      <c r="AJ1309" s="12">
        <f t="shared" si="405"/>
        <v>393020987.82</v>
      </c>
      <c r="AK1309" s="16">
        <f t="shared" si="406"/>
        <v>0.134548174284076</v>
      </c>
      <c r="AL1309" s="9">
        <f t="shared" si="407"/>
        <v>208628358.94</v>
      </c>
      <c r="AM1309" s="16">
        <f t="shared" si="408"/>
        <v>0.00244812976047624</v>
      </c>
      <c r="AN1309" s="16">
        <f t="shared" si="409"/>
        <v>0.00112539662856255</v>
      </c>
      <c r="AO1309" s="16">
        <f t="shared" si="410"/>
        <v>0.0174579174510303</v>
      </c>
      <c r="AP1309" s="16">
        <f t="shared" si="411"/>
        <v>0.0498561814109353</v>
      </c>
      <c r="AQ1309" s="12">
        <f t="shared" si="412"/>
        <v>184392628.88</v>
      </c>
      <c r="AR1309" s="12">
        <f t="shared" si="413"/>
        <v>174711521.3</v>
      </c>
      <c r="AS1309" s="12">
        <f>AR1309-VLOOKUP(A1309,[1]选股结果!$A$2:$BJ$3005,48,FALSE)*0.08</f>
        <v>-93527470.8976</v>
      </c>
      <c r="AT1309" s="12">
        <f t="shared" si="414"/>
        <v>176418412.64</v>
      </c>
      <c r="AU1309" s="12">
        <f t="shared" si="415"/>
        <v>182685737.54</v>
      </c>
      <c r="AV1309" s="12">
        <f t="shared" si="416"/>
        <v>176442268.98</v>
      </c>
      <c r="AW1309" s="12">
        <f t="shared" si="417"/>
        <v>190089885.63</v>
      </c>
      <c r="AX1309" s="12">
        <f t="shared" si="418"/>
        <v>8296507.99</v>
      </c>
      <c r="AY1309" s="21">
        <f t="shared" si="419"/>
        <v>2735087695.63</v>
      </c>
    </row>
    <row r="1310" spans="1:51">
      <c r="A1310" s="5" t="s">
        <v>2667</v>
      </c>
      <c r="B1310" s="5" t="s">
        <v>2668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420"/>
        <v>2917509725.8</v>
      </c>
      <c r="AF1310" s="9">
        <f t="shared" si="421"/>
        <v>20760043.53</v>
      </c>
      <c r="AG1310" s="9">
        <f t="shared" si="422"/>
        <v>4274967000.4</v>
      </c>
      <c r="AH1310" s="9">
        <f t="shared" si="423"/>
        <v>4331279280.81</v>
      </c>
      <c r="AI1310" s="9">
        <f t="shared" si="424"/>
        <v>4177306100.37</v>
      </c>
      <c r="AJ1310" s="12">
        <f t="shared" ref="AJ1310:AJ1373" si="425">C1310-G1310</f>
        <v>2917509725.8</v>
      </c>
      <c r="AK1310" s="16">
        <f t="shared" ref="AK1310:AK1373" si="426">AJ1310/C1310</f>
        <v>1</v>
      </c>
      <c r="AL1310" s="9">
        <f t="shared" ref="AL1310:AL1373" si="427">O1310+P1310+Q1310+R1310+Y1310-AB1310+AC1310</f>
        <v>-35552236.88</v>
      </c>
      <c r="AM1310" s="16">
        <f t="shared" ref="AM1310:AM1373" si="428">O1310/C1310</f>
        <v>0.00711567243338236</v>
      </c>
      <c r="AN1310" s="16">
        <f t="shared" ref="AN1310:AN1373" si="429">P1310/C1310</f>
        <v>0</v>
      </c>
      <c r="AO1310" s="16">
        <f t="shared" ref="AO1310:AO1373" si="430">Q1310/C1310</f>
        <v>0</v>
      </c>
      <c r="AP1310" s="16">
        <f t="shared" ref="AP1310:AP1373" si="431">R1310/C1310</f>
        <v>0</v>
      </c>
      <c r="AQ1310" s="12">
        <f t="shared" ref="AQ1310:AQ1373" si="432">C1310-G1310-AL1310</f>
        <v>2953061962.68</v>
      </c>
      <c r="AR1310" s="12">
        <f t="shared" ref="AR1310:AR1373" si="433">AQ1310-S1310-AD1310</f>
        <v>2799088782.24</v>
      </c>
      <c r="AS1310" s="12">
        <f>AR1310-VLOOKUP(A1310,[1]选股结果!$A$2:$BJ$3005,48,FALSE)*0.08</f>
        <v>708774394.9976</v>
      </c>
      <c r="AT1310" s="12">
        <f t="shared" si="414"/>
        <v>2799088782.24</v>
      </c>
      <c r="AU1310" s="12">
        <f t="shared" si="415"/>
        <v>2953061962.68</v>
      </c>
      <c r="AV1310" s="12">
        <f t="shared" si="416"/>
        <v>2976919687.98</v>
      </c>
      <c r="AW1310" s="12">
        <f t="shared" si="417"/>
        <v>4274967000.4</v>
      </c>
      <c r="AX1310" s="12">
        <f t="shared" si="418"/>
        <v>1230558581.8</v>
      </c>
      <c r="AY1310" s="21">
        <f t="shared" si="419"/>
        <v>20760043.53</v>
      </c>
    </row>
    <row r="1311" spans="1:51">
      <c r="A1311" s="5" t="s">
        <v>2669</v>
      </c>
      <c r="B1311" s="5" t="s">
        <v>2670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420"/>
        <v>2916727671.61</v>
      </c>
      <c r="AF1311" s="9">
        <f t="shared" si="421"/>
        <v>2453119732.28</v>
      </c>
      <c r="AG1311" s="9">
        <f t="shared" si="422"/>
        <v>455122634.56</v>
      </c>
      <c r="AH1311" s="9">
        <f t="shared" si="423"/>
        <v>454516309.75</v>
      </c>
      <c r="AI1311" s="9">
        <f t="shared" si="424"/>
        <v>400264724.18</v>
      </c>
      <c r="AJ1311" s="12">
        <f t="shared" si="425"/>
        <v>1153959874.01</v>
      </c>
      <c r="AK1311" s="16">
        <f t="shared" si="426"/>
        <v>0.395635110278577</v>
      </c>
      <c r="AL1311" s="9">
        <f t="shared" si="427"/>
        <v>671166847.62</v>
      </c>
      <c r="AM1311" s="16">
        <f t="shared" si="428"/>
        <v>0.0042863048414455</v>
      </c>
      <c r="AN1311" s="16">
        <f t="shared" si="429"/>
        <v>0.126951159305733</v>
      </c>
      <c r="AO1311" s="16">
        <f t="shared" si="430"/>
        <v>0.0504509195741178</v>
      </c>
      <c r="AP1311" s="16">
        <f t="shared" si="431"/>
        <v>0.0482132726235551</v>
      </c>
      <c r="AQ1311" s="12">
        <f t="shared" si="432"/>
        <v>482793026.39</v>
      </c>
      <c r="AR1311" s="12">
        <f t="shared" si="433"/>
        <v>408750028.95</v>
      </c>
      <c r="AS1311" s="12">
        <f>AR1311-VLOOKUP(A1311,[1]选股结果!$A$2:$BJ$3005,48,FALSE)*0.08</f>
        <v>221032103.9316</v>
      </c>
      <c r="AT1311" s="12">
        <f t="shared" si="414"/>
        <v>428541440.82</v>
      </c>
      <c r="AU1311" s="12">
        <f t="shared" si="415"/>
        <v>463001614.52</v>
      </c>
      <c r="AV1311" s="12">
        <f t="shared" si="416"/>
        <v>458240982.55</v>
      </c>
      <c r="AW1311" s="12">
        <f t="shared" si="417"/>
        <v>455122634.56</v>
      </c>
      <c r="AX1311" s="12">
        <f t="shared" si="418"/>
        <v>6056579.25</v>
      </c>
      <c r="AY1311" s="21">
        <f t="shared" si="419"/>
        <v>2433328320.41</v>
      </c>
    </row>
    <row r="1312" spans="1:51">
      <c r="A1312" s="5" t="s">
        <v>2671</v>
      </c>
      <c r="B1312" s="5" t="s">
        <v>2672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420"/>
        <v>2911590843.62</v>
      </c>
      <c r="AF1312" s="9">
        <f t="shared" si="421"/>
        <v>2464160232.99</v>
      </c>
      <c r="AG1312" s="9">
        <f t="shared" si="422"/>
        <v>459717685.65</v>
      </c>
      <c r="AH1312" s="9">
        <f t="shared" si="423"/>
        <v>461116376.71</v>
      </c>
      <c r="AI1312" s="9">
        <f t="shared" si="424"/>
        <v>338444950.24</v>
      </c>
      <c r="AJ1312" s="12">
        <f t="shared" si="425"/>
        <v>994745426.43</v>
      </c>
      <c r="AK1312" s="16">
        <f t="shared" si="426"/>
        <v>0.341650142433209</v>
      </c>
      <c r="AL1312" s="9">
        <f t="shared" si="427"/>
        <v>398208929.42</v>
      </c>
      <c r="AM1312" s="16">
        <f t="shared" si="428"/>
        <v>0.0783403769900608</v>
      </c>
      <c r="AN1312" s="16">
        <f t="shared" si="429"/>
        <v>0.0263521043068694</v>
      </c>
      <c r="AO1312" s="16">
        <f t="shared" si="430"/>
        <v>0.0325546945401683</v>
      </c>
      <c r="AP1312" s="16">
        <f t="shared" si="431"/>
        <v>0</v>
      </c>
      <c r="AQ1312" s="12">
        <f t="shared" si="432"/>
        <v>596536497.01</v>
      </c>
      <c r="AR1312" s="12">
        <f t="shared" si="433"/>
        <v>326157875.22</v>
      </c>
      <c r="AS1312" s="12">
        <f>AR1312-VLOOKUP(A1312,[1]选股结果!$A$2:$BJ$3005,48,FALSE)*0.08</f>
        <v>-29939561.812</v>
      </c>
      <c r="AT1312" s="12">
        <f t="shared" si="414"/>
        <v>473865070.54</v>
      </c>
      <c r="AU1312" s="12">
        <f t="shared" si="415"/>
        <v>448829301.69</v>
      </c>
      <c r="AV1312" s="12">
        <f t="shared" si="416"/>
        <v>432477141.46</v>
      </c>
      <c r="AW1312" s="12">
        <f t="shared" si="417"/>
        <v>459717685.65</v>
      </c>
      <c r="AX1312" s="12">
        <f t="shared" si="418"/>
        <v>25120113.7</v>
      </c>
      <c r="AY1312" s="21">
        <f t="shared" si="419"/>
        <v>2316453037.67</v>
      </c>
    </row>
    <row r="1313" spans="1:51">
      <c r="A1313" s="5" t="s">
        <v>2673</v>
      </c>
      <c r="B1313" s="5" t="s">
        <v>2674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420"/>
        <v>2902298549.95</v>
      </c>
      <c r="AF1313" s="9">
        <f t="shared" si="421"/>
        <v>2546594596.85</v>
      </c>
      <c r="AG1313" s="9">
        <f t="shared" si="422"/>
        <v>321936282.38</v>
      </c>
      <c r="AH1313" s="9">
        <f t="shared" si="423"/>
        <v>322467422.21</v>
      </c>
      <c r="AI1313" s="9">
        <f t="shared" si="424"/>
        <v>281733208.94</v>
      </c>
      <c r="AJ1313" s="12">
        <f t="shared" si="425"/>
        <v>781223654.61</v>
      </c>
      <c r="AK1313" s="16">
        <f t="shared" si="426"/>
        <v>0.269174118776808</v>
      </c>
      <c r="AL1313" s="9">
        <f t="shared" si="427"/>
        <v>422153655.99</v>
      </c>
      <c r="AM1313" s="16">
        <f t="shared" si="428"/>
        <v>0.00642188298661456</v>
      </c>
      <c r="AN1313" s="16">
        <f t="shared" si="429"/>
        <v>0.06698822153336</v>
      </c>
      <c r="AO1313" s="16">
        <f t="shared" si="430"/>
        <v>0.0426612275853334</v>
      </c>
      <c r="AP1313" s="16">
        <f t="shared" si="431"/>
        <v>0.0302993181668078</v>
      </c>
      <c r="AQ1313" s="12">
        <f t="shared" si="432"/>
        <v>359069998.62</v>
      </c>
      <c r="AR1313" s="12">
        <f t="shared" si="433"/>
        <v>317627409.88</v>
      </c>
      <c r="AS1313" s="12">
        <f>AR1313-VLOOKUP(A1313,[1]选股结果!$A$2:$BJ$3005,48,FALSE)*0.08</f>
        <v>91648265.0048</v>
      </c>
      <c r="AT1313" s="12">
        <f t="shared" si="414"/>
        <v>318335785.35</v>
      </c>
      <c r="AU1313" s="12">
        <f t="shared" si="415"/>
        <v>358361623.15</v>
      </c>
      <c r="AV1313" s="12">
        <f t="shared" si="416"/>
        <v>312886019.01</v>
      </c>
      <c r="AW1313" s="12">
        <f t="shared" si="417"/>
        <v>321936282.38</v>
      </c>
      <c r="AX1313" s="12">
        <f t="shared" si="418"/>
        <v>1400510.23</v>
      </c>
      <c r="AY1313" s="21">
        <f t="shared" si="419"/>
        <v>2545886221.38</v>
      </c>
    </row>
    <row r="1314" spans="1:51">
      <c r="A1314" s="5" t="s">
        <v>2675</v>
      </c>
      <c r="B1314" s="5" t="s">
        <v>2676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420"/>
        <v>2895266955</v>
      </c>
      <c r="AF1314" s="9">
        <f t="shared" si="421"/>
        <v>17234151</v>
      </c>
      <c r="AG1314" s="9">
        <f t="shared" si="422"/>
        <v>4024272917</v>
      </c>
      <c r="AH1314" s="9">
        <f t="shared" si="423"/>
        <v>4026951162</v>
      </c>
      <c r="AI1314" s="9">
        <f t="shared" si="424"/>
        <v>3876077039</v>
      </c>
      <c r="AJ1314" s="12">
        <f t="shared" si="425"/>
        <v>2895266955</v>
      </c>
      <c r="AK1314" s="16">
        <f t="shared" si="426"/>
        <v>1</v>
      </c>
      <c r="AL1314" s="9">
        <f t="shared" si="427"/>
        <v>14555906</v>
      </c>
      <c r="AM1314" s="16">
        <f t="shared" si="428"/>
        <v>0.00595252571450704</v>
      </c>
      <c r="AN1314" s="16">
        <f t="shared" si="429"/>
        <v>0</v>
      </c>
      <c r="AO1314" s="16">
        <f t="shared" si="430"/>
        <v>0</v>
      </c>
      <c r="AP1314" s="16">
        <f t="shared" si="431"/>
        <v>0</v>
      </c>
      <c r="AQ1314" s="12">
        <f t="shared" si="432"/>
        <v>2880711049</v>
      </c>
      <c r="AR1314" s="12">
        <f t="shared" si="433"/>
        <v>2729836926</v>
      </c>
      <c r="AS1314" s="12">
        <f>AR1314-VLOOKUP(A1314,[1]选股结果!$A$2:$BJ$3005,48,FALSE)*0.08</f>
        <v>1417975916.08</v>
      </c>
      <c r="AT1314" s="12">
        <f t="shared" si="414"/>
        <v>2729836926</v>
      </c>
      <c r="AU1314" s="12">
        <f t="shared" si="415"/>
        <v>2880711049</v>
      </c>
      <c r="AV1314" s="12">
        <f t="shared" si="416"/>
        <v>2849610440</v>
      </c>
      <c r="AW1314" s="12">
        <f t="shared" si="417"/>
        <v>4024272917</v>
      </c>
      <c r="AX1314" s="12">
        <f t="shared" si="418"/>
        <v>1174662477</v>
      </c>
      <c r="AY1314" s="21">
        <f t="shared" si="419"/>
        <v>17234151</v>
      </c>
    </row>
    <row r="1315" spans="1:51">
      <c r="A1315" s="5" t="s">
        <v>2677</v>
      </c>
      <c r="B1315" s="5" t="s">
        <v>2678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420"/>
        <v>2891974739.84</v>
      </c>
      <c r="AF1315" s="9">
        <f t="shared" si="421"/>
        <v>2095319513.48</v>
      </c>
      <c r="AG1315" s="9">
        <f t="shared" si="422"/>
        <v>779540258.59</v>
      </c>
      <c r="AH1315" s="9">
        <f t="shared" si="423"/>
        <v>771939798.19</v>
      </c>
      <c r="AI1315" s="9">
        <f t="shared" si="424"/>
        <v>669522866.5</v>
      </c>
      <c r="AJ1315" s="12">
        <f t="shared" si="425"/>
        <v>2186869447.29</v>
      </c>
      <c r="AK1315" s="16">
        <f t="shared" si="426"/>
        <v>0.756185528581411</v>
      </c>
      <c r="AL1315" s="9">
        <f t="shared" si="427"/>
        <v>1440908942.73</v>
      </c>
      <c r="AM1315" s="16">
        <f t="shared" si="428"/>
        <v>0.0135462797756551</v>
      </c>
      <c r="AN1315" s="16">
        <f t="shared" si="429"/>
        <v>0.34993647085451</v>
      </c>
      <c r="AO1315" s="16">
        <f t="shared" si="430"/>
        <v>0.0385990348021421</v>
      </c>
      <c r="AP1315" s="16">
        <f t="shared" si="431"/>
        <v>0.0813384173587264</v>
      </c>
      <c r="AQ1315" s="12">
        <f t="shared" si="432"/>
        <v>745960504.56</v>
      </c>
      <c r="AR1315" s="12">
        <f t="shared" si="433"/>
        <v>651368367.14</v>
      </c>
      <c r="AS1315" s="12">
        <f>AR1315-VLOOKUP(A1315,[1]选股结果!$A$2:$BJ$3005,48,FALSE)*0.08</f>
        <v>269375469.5648</v>
      </c>
      <c r="AT1315" s="12">
        <f t="shared" si="414"/>
        <v>643543572.87</v>
      </c>
      <c r="AU1315" s="12">
        <f t="shared" si="415"/>
        <v>753785298.83</v>
      </c>
      <c r="AV1315" s="12">
        <f t="shared" si="416"/>
        <v>744234075.18</v>
      </c>
      <c r="AW1315" s="12">
        <f t="shared" si="417"/>
        <v>779540258.59</v>
      </c>
      <c r="AX1315" s="12">
        <f t="shared" si="418"/>
        <v>24351470.86</v>
      </c>
      <c r="AY1315" s="21">
        <f t="shared" si="419"/>
        <v>2103144307.75</v>
      </c>
    </row>
    <row r="1316" spans="1:51">
      <c r="A1316" s="5" t="s">
        <v>2679</v>
      </c>
      <c r="B1316" s="5" t="s">
        <v>2680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420"/>
        <v>2885926162.92</v>
      </c>
      <c r="AF1316" s="9">
        <f t="shared" si="421"/>
        <v>2592719556.6</v>
      </c>
      <c r="AG1316" s="9">
        <f t="shared" si="422"/>
        <v>293987745.49</v>
      </c>
      <c r="AH1316" s="9">
        <f t="shared" si="423"/>
        <v>296097628.78</v>
      </c>
      <c r="AI1316" s="9">
        <f t="shared" si="424"/>
        <v>262509986.62</v>
      </c>
      <c r="AJ1316" s="12">
        <f t="shared" si="425"/>
        <v>699117437.29</v>
      </c>
      <c r="AK1316" s="16">
        <f t="shared" si="426"/>
        <v>0.242250632144597</v>
      </c>
      <c r="AL1316" s="9">
        <f t="shared" si="427"/>
        <v>378489124.17</v>
      </c>
      <c r="AM1316" s="16">
        <f t="shared" si="428"/>
        <v>0.00694438908988662</v>
      </c>
      <c r="AN1316" s="16">
        <f t="shared" si="429"/>
        <v>0.0237714137670755</v>
      </c>
      <c r="AO1316" s="16">
        <f t="shared" si="430"/>
        <v>0.0568991610075895</v>
      </c>
      <c r="AP1316" s="16">
        <f t="shared" si="431"/>
        <v>0.0419729201136037</v>
      </c>
      <c r="AQ1316" s="12">
        <f t="shared" si="432"/>
        <v>320628313.12</v>
      </c>
      <c r="AR1316" s="12">
        <f t="shared" si="433"/>
        <v>255110904.76</v>
      </c>
      <c r="AS1316" s="12">
        <f>AR1316-VLOOKUP(A1316,[1]选股结果!$A$2:$BJ$3005,48,FALSE)*0.08</f>
        <v>-78543382.3448</v>
      </c>
      <c r="AT1316" s="12">
        <f t="shared" si="414"/>
        <v>287040670.96</v>
      </c>
      <c r="AU1316" s="12">
        <f t="shared" si="415"/>
        <v>288698546.92</v>
      </c>
      <c r="AV1316" s="12">
        <f t="shared" si="416"/>
        <v>259817478.49</v>
      </c>
      <c r="AW1316" s="12">
        <f t="shared" si="417"/>
        <v>293987745.49</v>
      </c>
      <c r="AX1316" s="12">
        <f t="shared" si="418"/>
        <v>16054495.66</v>
      </c>
      <c r="AY1316" s="21">
        <f t="shared" si="419"/>
        <v>2560789790.4</v>
      </c>
    </row>
    <row r="1317" spans="1:51">
      <c r="A1317" s="5" t="s">
        <v>2681</v>
      </c>
      <c r="B1317" s="5" t="s">
        <v>2682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420"/>
        <v>2885707944.26</v>
      </c>
      <c r="AF1317" s="9">
        <f t="shared" si="421"/>
        <v>2768805376.97</v>
      </c>
      <c r="AG1317" s="9">
        <f t="shared" si="422"/>
        <v>62548995.27</v>
      </c>
      <c r="AH1317" s="9">
        <f t="shared" si="423"/>
        <v>-316082827.35</v>
      </c>
      <c r="AI1317" s="9">
        <f t="shared" si="424"/>
        <v>-336479919.97</v>
      </c>
      <c r="AJ1317" s="12">
        <f t="shared" si="425"/>
        <v>197916806.2</v>
      </c>
      <c r="AK1317" s="16">
        <f t="shared" si="426"/>
        <v>0.0685851825697327</v>
      </c>
      <c r="AL1317" s="9">
        <f t="shared" si="427"/>
        <v>469032096.29</v>
      </c>
      <c r="AM1317" s="16">
        <f t="shared" si="428"/>
        <v>0.00156542167373019</v>
      </c>
      <c r="AN1317" s="16">
        <f t="shared" si="429"/>
        <v>0.0136289781813265</v>
      </c>
      <c r="AO1317" s="16">
        <f t="shared" si="430"/>
        <v>0.0128234885181665</v>
      </c>
      <c r="AP1317" s="16">
        <f t="shared" si="431"/>
        <v>0.00330900797809207</v>
      </c>
      <c r="AQ1317" s="12">
        <f t="shared" si="432"/>
        <v>-271115290.09</v>
      </c>
      <c r="AR1317" s="12">
        <f t="shared" si="433"/>
        <v>-282126347.95</v>
      </c>
      <c r="AS1317" s="12">
        <f>AR1317-VLOOKUP(A1317,[1]选股结果!$A$2:$BJ$3005,48,FALSE)*0.08</f>
        <v>-486295165.5276</v>
      </c>
      <c r="AT1317" s="12">
        <f t="shared" si="414"/>
        <v>-291512382.71</v>
      </c>
      <c r="AU1317" s="12">
        <f t="shared" si="415"/>
        <v>-261729255.33</v>
      </c>
      <c r="AV1317" s="12">
        <f t="shared" si="416"/>
        <v>51231167.4500003</v>
      </c>
      <c r="AW1317" s="12">
        <f t="shared" si="417"/>
        <v>62548995.27</v>
      </c>
      <c r="AX1317" s="12">
        <f t="shared" si="418"/>
        <v>1608772.54</v>
      </c>
      <c r="AY1317" s="21">
        <f t="shared" si="419"/>
        <v>2778191411.73</v>
      </c>
    </row>
    <row r="1318" spans="1:51">
      <c r="A1318" s="5" t="s">
        <v>2683</v>
      </c>
      <c r="B1318" s="5" t="s">
        <v>2684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420"/>
        <v>2880266472.2</v>
      </c>
      <c r="AF1318" s="9">
        <f t="shared" si="421"/>
        <v>2260867113.12</v>
      </c>
      <c r="AG1318" s="9">
        <f t="shared" si="422"/>
        <v>591915838.55</v>
      </c>
      <c r="AH1318" s="9">
        <f t="shared" si="423"/>
        <v>562559920.27</v>
      </c>
      <c r="AI1318" s="9">
        <f t="shared" si="424"/>
        <v>382213239.91</v>
      </c>
      <c r="AJ1318" s="12">
        <f t="shared" si="425"/>
        <v>1582743006.83</v>
      </c>
      <c r="AK1318" s="16">
        <f t="shared" si="426"/>
        <v>0.549512700337435</v>
      </c>
      <c r="AL1318" s="9">
        <f t="shared" si="427"/>
        <v>988994437.95</v>
      </c>
      <c r="AM1318" s="16">
        <f t="shared" si="428"/>
        <v>0.193627818062271</v>
      </c>
      <c r="AN1318" s="16">
        <f t="shared" si="429"/>
        <v>0.0698660285262755</v>
      </c>
      <c r="AO1318" s="16">
        <f t="shared" si="430"/>
        <v>0.0613671717585881</v>
      </c>
      <c r="AP1318" s="16">
        <f t="shared" si="431"/>
        <v>0.00831597375839495</v>
      </c>
      <c r="AQ1318" s="12">
        <f t="shared" si="432"/>
        <v>593748568.88</v>
      </c>
      <c r="AR1318" s="12">
        <f t="shared" si="433"/>
        <v>409696760.44</v>
      </c>
      <c r="AS1318" s="12">
        <f>AR1318-VLOOKUP(A1318,[1]选股结果!$A$2:$BJ$3005,48,FALSE)*0.08</f>
        <v>207663726.0064</v>
      </c>
      <c r="AT1318" s="12">
        <f t="shared" si="414"/>
        <v>413401888.52</v>
      </c>
      <c r="AU1318" s="12">
        <f t="shared" si="415"/>
        <v>590043440.8</v>
      </c>
      <c r="AV1318" s="12">
        <f t="shared" si="416"/>
        <v>569329048.9</v>
      </c>
      <c r="AW1318" s="12">
        <f t="shared" si="417"/>
        <v>591915838.55</v>
      </c>
      <c r="AX1318" s="12">
        <f t="shared" si="418"/>
        <v>7341738.37</v>
      </c>
      <c r="AY1318" s="21">
        <f t="shared" si="419"/>
        <v>2257161985.04</v>
      </c>
    </row>
    <row r="1319" spans="1:51">
      <c r="A1319" s="5" t="s">
        <v>2685</v>
      </c>
      <c r="B1319" s="5" t="s">
        <v>2686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420"/>
        <v>2878996019.76</v>
      </c>
      <c r="AF1319" s="9">
        <f t="shared" si="421"/>
        <v>3518081475.91</v>
      </c>
      <c r="AG1319" s="9">
        <f t="shared" si="422"/>
        <v>-680299372.75</v>
      </c>
      <c r="AH1319" s="9">
        <f t="shared" si="423"/>
        <v>-674925361.06</v>
      </c>
      <c r="AI1319" s="9">
        <f t="shared" si="424"/>
        <v>-1062973905.39</v>
      </c>
      <c r="AJ1319" s="12">
        <f t="shared" si="425"/>
        <v>410914926.44</v>
      </c>
      <c r="AK1319" s="16">
        <f t="shared" si="426"/>
        <v>0.142728549681793</v>
      </c>
      <c r="AL1319" s="9">
        <f t="shared" si="427"/>
        <v>1020638445.83</v>
      </c>
      <c r="AM1319" s="16">
        <f t="shared" si="428"/>
        <v>0.0111874909964915</v>
      </c>
      <c r="AN1319" s="16">
        <f t="shared" si="429"/>
        <v>0.0393399090004444</v>
      </c>
      <c r="AO1319" s="16">
        <f t="shared" si="430"/>
        <v>0.280045684490808</v>
      </c>
      <c r="AP1319" s="16">
        <f t="shared" si="431"/>
        <v>0.0262653730540078</v>
      </c>
      <c r="AQ1319" s="12">
        <f t="shared" si="432"/>
        <v>-609723519.39</v>
      </c>
      <c r="AR1319" s="12">
        <f t="shared" si="433"/>
        <v>-1020435947.35</v>
      </c>
      <c r="AS1319" s="12">
        <f>AR1319-VLOOKUP(A1319,[1]选股结果!$A$2:$BJ$3005,48,FALSE)*0.08</f>
        <v>-2461756228.1724</v>
      </c>
      <c r="AT1319" s="12">
        <f t="shared" si="414"/>
        <v>-997772063.72</v>
      </c>
      <c r="AU1319" s="12">
        <f t="shared" si="415"/>
        <v>-632387403.02</v>
      </c>
      <c r="AV1319" s="12">
        <f t="shared" si="416"/>
        <v>-669809927.41</v>
      </c>
      <c r="AW1319" s="12">
        <f t="shared" si="417"/>
        <v>-680299372.75</v>
      </c>
      <c r="AX1319" s="12">
        <f t="shared" si="418"/>
        <v>-19953017.49</v>
      </c>
      <c r="AY1319" s="21">
        <f t="shared" si="419"/>
        <v>3495417592.28</v>
      </c>
    </row>
    <row r="1320" spans="1:51">
      <c r="A1320" s="5" t="s">
        <v>2687</v>
      </c>
      <c r="B1320" s="5" t="s">
        <v>2688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420"/>
        <v>2877305124.24</v>
      </c>
      <c r="AF1320" s="9">
        <f t="shared" si="421"/>
        <v>2441576180.68</v>
      </c>
      <c r="AG1320" s="9">
        <f t="shared" si="422"/>
        <v>455893742.57</v>
      </c>
      <c r="AH1320" s="9">
        <f t="shared" si="423"/>
        <v>456493130.61</v>
      </c>
      <c r="AI1320" s="9">
        <f t="shared" si="424"/>
        <v>390728144.18</v>
      </c>
      <c r="AJ1320" s="12">
        <f t="shared" si="425"/>
        <v>771536660.74</v>
      </c>
      <c r="AK1320" s="16">
        <f t="shared" si="426"/>
        <v>0.268145583254327</v>
      </c>
      <c r="AL1320" s="9">
        <f t="shared" si="427"/>
        <v>330671337.11</v>
      </c>
      <c r="AM1320" s="16">
        <f t="shared" si="428"/>
        <v>0.00933840345038039</v>
      </c>
      <c r="AN1320" s="16">
        <f t="shared" si="429"/>
        <v>0.0168870038949498</v>
      </c>
      <c r="AO1320" s="16">
        <f t="shared" si="430"/>
        <v>0.0856463213282224</v>
      </c>
      <c r="AP1320" s="16">
        <f t="shared" si="431"/>
        <v>0.00205482767544915</v>
      </c>
      <c r="AQ1320" s="12">
        <f t="shared" si="432"/>
        <v>440865323.63</v>
      </c>
      <c r="AR1320" s="12">
        <f t="shared" si="433"/>
        <v>367094084.39</v>
      </c>
      <c r="AS1320" s="12">
        <f>AR1320-VLOOKUP(A1320,[1]选股结果!$A$2:$BJ$3005,48,FALSE)*0.08</f>
        <v>109662753.2108</v>
      </c>
      <c r="AT1320" s="12">
        <f t="shared" si="414"/>
        <v>375100337.2</v>
      </c>
      <c r="AU1320" s="12">
        <f t="shared" si="415"/>
        <v>432859070.82</v>
      </c>
      <c r="AV1320" s="12">
        <f t="shared" si="416"/>
        <v>434222526.5</v>
      </c>
      <c r="AW1320" s="12">
        <f t="shared" si="417"/>
        <v>455893742.57</v>
      </c>
      <c r="AX1320" s="12">
        <f t="shared" si="418"/>
        <v>13780388.63</v>
      </c>
      <c r="AY1320" s="21">
        <f t="shared" si="419"/>
        <v>2433569927.87</v>
      </c>
    </row>
    <row r="1321" spans="1:51">
      <c r="A1321" s="5" t="s">
        <v>2689</v>
      </c>
      <c r="B1321" s="5" t="s">
        <v>2690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420"/>
        <v>2874023641.19</v>
      </c>
      <c r="AF1321" s="9">
        <f t="shared" si="421"/>
        <v>2688141647.06</v>
      </c>
      <c r="AG1321" s="9">
        <f t="shared" si="422"/>
        <v>190544990.74</v>
      </c>
      <c r="AH1321" s="9">
        <f t="shared" si="423"/>
        <v>191420007.31</v>
      </c>
      <c r="AI1321" s="9">
        <f t="shared" si="424"/>
        <v>164645191.82</v>
      </c>
      <c r="AJ1321" s="12">
        <f t="shared" si="425"/>
        <v>901877373.76</v>
      </c>
      <c r="AK1321" s="16">
        <f t="shared" si="426"/>
        <v>0.313803046305692</v>
      </c>
      <c r="AL1321" s="9">
        <f t="shared" si="427"/>
        <v>748158567.31</v>
      </c>
      <c r="AM1321" s="16">
        <f t="shared" si="428"/>
        <v>0.00798279739289148</v>
      </c>
      <c r="AN1321" s="16">
        <f t="shared" si="429"/>
        <v>0.110403323414772</v>
      </c>
      <c r="AO1321" s="16">
        <f t="shared" si="430"/>
        <v>0.0576753698558187</v>
      </c>
      <c r="AP1321" s="16">
        <f t="shared" si="431"/>
        <v>0.0830185711141916</v>
      </c>
      <c r="AQ1321" s="12">
        <f t="shared" si="432"/>
        <v>153718806.45</v>
      </c>
      <c r="AR1321" s="12">
        <f t="shared" si="433"/>
        <v>155550833.84</v>
      </c>
      <c r="AS1321" s="12">
        <f>AR1321-VLOOKUP(A1321,[1]选股结果!$A$2:$BJ$3005,48,FALSE)*0.08</f>
        <v>-140124800.6536</v>
      </c>
      <c r="AT1321" s="12">
        <f t="shared" si="414"/>
        <v>126943990.96</v>
      </c>
      <c r="AU1321" s="12">
        <f t="shared" si="415"/>
        <v>182325649.33</v>
      </c>
      <c r="AV1321" s="12">
        <f t="shared" si="416"/>
        <v>147496490.04</v>
      </c>
      <c r="AW1321" s="12">
        <f t="shared" si="417"/>
        <v>190544990.74</v>
      </c>
      <c r="AX1321" s="12">
        <f t="shared" si="418"/>
        <v>6326162.45</v>
      </c>
      <c r="AY1321" s="21">
        <f t="shared" si="419"/>
        <v>2716748489.94</v>
      </c>
    </row>
    <row r="1322" spans="1:51">
      <c r="A1322" s="5" t="s">
        <v>2691</v>
      </c>
      <c r="B1322" s="5" t="s">
        <v>2692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420"/>
        <v>2871770266.62</v>
      </c>
      <c r="AF1322" s="9">
        <f t="shared" si="421"/>
        <v>1858511855.29</v>
      </c>
      <c r="AG1322" s="9">
        <f t="shared" si="422"/>
        <v>1034691392.52</v>
      </c>
      <c r="AH1322" s="9">
        <f t="shared" si="423"/>
        <v>735535820.05</v>
      </c>
      <c r="AI1322" s="9">
        <f t="shared" si="424"/>
        <v>721789818.86</v>
      </c>
      <c r="AJ1322" s="12">
        <f t="shared" si="425"/>
        <v>1273029902.79</v>
      </c>
      <c r="AK1322" s="16">
        <f t="shared" si="426"/>
        <v>0.443290996354079</v>
      </c>
      <c r="AL1322" s="9">
        <f t="shared" si="427"/>
        <v>623062894.47</v>
      </c>
      <c r="AM1322" s="16">
        <f t="shared" si="428"/>
        <v>0.00268592138433079</v>
      </c>
      <c r="AN1322" s="16">
        <f t="shared" si="429"/>
        <v>0.00439215784305946</v>
      </c>
      <c r="AO1322" s="16">
        <f t="shared" si="430"/>
        <v>0.0914321407049877</v>
      </c>
      <c r="AP1322" s="16">
        <f t="shared" si="431"/>
        <v>0.0140243625711058</v>
      </c>
      <c r="AQ1322" s="12">
        <f t="shared" si="432"/>
        <v>649967008.32</v>
      </c>
      <c r="AR1322" s="12">
        <f t="shared" si="433"/>
        <v>699622983.67</v>
      </c>
      <c r="AS1322" s="12">
        <f>AR1322-VLOOKUP(A1322,[1]选股结果!$A$2:$BJ$3005,48,FALSE)*0.08</f>
        <v>131623252.03</v>
      </c>
      <c r="AT1322" s="12">
        <f t="shared" si="414"/>
        <v>636221007.13</v>
      </c>
      <c r="AU1322" s="12">
        <f t="shared" si="415"/>
        <v>713368984.86</v>
      </c>
      <c r="AV1322" s="12">
        <f t="shared" si="416"/>
        <v>950871784.56</v>
      </c>
      <c r="AW1322" s="12">
        <f t="shared" si="417"/>
        <v>1034691392.52</v>
      </c>
      <c r="AX1322" s="12">
        <f t="shared" si="418"/>
        <v>37499317.31</v>
      </c>
      <c r="AY1322" s="21">
        <f t="shared" si="419"/>
        <v>1921913831.83</v>
      </c>
    </row>
    <row r="1323" spans="1:51">
      <c r="A1323" s="5" t="s">
        <v>2693</v>
      </c>
      <c r="B1323" s="5" t="s">
        <v>2694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420"/>
        <v>2871474491.5</v>
      </c>
      <c r="AF1323" s="9">
        <f t="shared" si="421"/>
        <v>2758319962.31</v>
      </c>
      <c r="AG1323" s="9">
        <f t="shared" si="422"/>
        <v>92362417.9599996</v>
      </c>
      <c r="AH1323" s="9">
        <f t="shared" si="423"/>
        <v>92918796.6299996</v>
      </c>
      <c r="AI1323" s="9">
        <f t="shared" si="424"/>
        <v>71915159.5599996</v>
      </c>
      <c r="AJ1323" s="12">
        <f t="shared" si="425"/>
        <v>284795658.67</v>
      </c>
      <c r="AK1323" s="16">
        <f t="shared" si="426"/>
        <v>0.0991809815873477</v>
      </c>
      <c r="AL1323" s="9">
        <f t="shared" si="427"/>
        <v>89255416.1</v>
      </c>
      <c r="AM1323" s="16">
        <f t="shared" si="428"/>
        <v>0.00305235300050375</v>
      </c>
      <c r="AN1323" s="16">
        <f t="shared" si="429"/>
        <v>0.00237618214272756</v>
      </c>
      <c r="AO1323" s="16">
        <f t="shared" si="430"/>
        <v>0.0255691067558975</v>
      </c>
      <c r="AP1323" s="16">
        <f t="shared" si="431"/>
        <v>0.000279597385376948</v>
      </c>
      <c r="AQ1323" s="12">
        <f t="shared" si="432"/>
        <v>195540242.57</v>
      </c>
      <c r="AR1323" s="12">
        <f t="shared" si="433"/>
        <v>92707270.7900001</v>
      </c>
      <c r="AS1323" s="12">
        <f>AR1323-VLOOKUP(A1323,[1]选股结果!$A$2:$BJ$3005,48,FALSE)*0.08</f>
        <v>-67142553.7563999</v>
      </c>
      <c r="AT1323" s="12">
        <f t="shared" si="414"/>
        <v>174536605.5</v>
      </c>
      <c r="AU1323" s="12">
        <f t="shared" si="415"/>
        <v>113710907.86</v>
      </c>
      <c r="AV1323" s="12">
        <f t="shared" si="416"/>
        <v>110034363.96</v>
      </c>
      <c r="AW1323" s="12">
        <f t="shared" si="417"/>
        <v>92362417.9599996</v>
      </c>
      <c r="AX1323" s="12">
        <f t="shared" si="418"/>
        <v>1617983.64</v>
      </c>
      <c r="AY1323" s="21">
        <f t="shared" si="419"/>
        <v>2676490627.6</v>
      </c>
    </row>
    <row r="1324" spans="1:51">
      <c r="A1324" s="5" t="s">
        <v>2695</v>
      </c>
      <c r="B1324" s="5" t="s">
        <v>2696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420"/>
        <v>2868805098.91</v>
      </c>
      <c r="AF1324" s="9">
        <f t="shared" si="421"/>
        <v>2776763127.33</v>
      </c>
      <c r="AG1324" s="9">
        <f t="shared" si="422"/>
        <v>190280886.869999</v>
      </c>
      <c r="AH1324" s="9">
        <f t="shared" si="423"/>
        <v>190480798.499999</v>
      </c>
      <c r="AI1324" s="9">
        <f t="shared" si="424"/>
        <v>127719498.959999</v>
      </c>
      <c r="AJ1324" s="12">
        <f t="shared" si="425"/>
        <v>324773603.15</v>
      </c>
      <c r="AK1324" s="16">
        <f t="shared" si="426"/>
        <v>0.113208667703985</v>
      </c>
      <c r="AL1324" s="9">
        <f t="shared" si="427"/>
        <v>236803155.54</v>
      </c>
      <c r="AM1324" s="16">
        <f t="shared" si="428"/>
        <v>0.0049634552502051</v>
      </c>
      <c r="AN1324" s="16">
        <f t="shared" si="429"/>
        <v>0.0633722704512327</v>
      </c>
      <c r="AO1324" s="16">
        <f t="shared" si="430"/>
        <v>0.0140799624363981</v>
      </c>
      <c r="AP1324" s="16">
        <f t="shared" si="431"/>
        <v>0.000198173382435778</v>
      </c>
      <c r="AQ1324" s="12">
        <f t="shared" si="432"/>
        <v>87970447.6099996</v>
      </c>
      <c r="AR1324" s="12">
        <f t="shared" si="433"/>
        <v>29480583.6699996</v>
      </c>
      <c r="AS1324" s="12">
        <f>AR1324-VLOOKUP(A1324,[1]选股结果!$A$2:$BJ$3005,48,FALSE)*0.08</f>
        <v>-217129813.9876</v>
      </c>
      <c r="AT1324" s="12">
        <f t="shared" si="414"/>
        <v>25209148.0699996</v>
      </c>
      <c r="AU1324" s="12">
        <f t="shared" si="415"/>
        <v>92241883.2099996</v>
      </c>
      <c r="AV1324" s="12">
        <f t="shared" si="416"/>
        <v>57214916.6299996</v>
      </c>
      <c r="AW1324" s="12">
        <f t="shared" si="417"/>
        <v>190280886.869999</v>
      </c>
      <c r="AX1324" s="12">
        <f t="shared" si="418"/>
        <v>138892283.09</v>
      </c>
      <c r="AY1324" s="21">
        <f t="shared" si="419"/>
        <v>2781034562.93</v>
      </c>
    </row>
    <row r="1325" spans="1:51">
      <c r="A1325" s="5" t="s">
        <v>2697</v>
      </c>
      <c r="B1325" s="5" t="s">
        <v>2698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420"/>
        <v>2862781756.35</v>
      </c>
      <c r="AF1325" s="9">
        <f t="shared" si="421"/>
        <v>2256416775.56</v>
      </c>
      <c r="AG1325" s="9">
        <f t="shared" si="422"/>
        <v>625499020.609999</v>
      </c>
      <c r="AH1325" s="9">
        <f t="shared" si="423"/>
        <v>671662579.969999</v>
      </c>
      <c r="AI1325" s="9">
        <f t="shared" si="424"/>
        <v>500160580.509999</v>
      </c>
      <c r="AJ1325" s="12">
        <f t="shared" si="425"/>
        <v>1349770163.43</v>
      </c>
      <c r="AK1325" s="16">
        <f t="shared" si="426"/>
        <v>0.471489019530058</v>
      </c>
      <c r="AL1325" s="9">
        <f t="shared" si="427"/>
        <v>700259479.97</v>
      </c>
      <c r="AM1325" s="16">
        <f t="shared" si="428"/>
        <v>0.00932708900033088</v>
      </c>
      <c r="AN1325" s="16">
        <f t="shared" si="429"/>
        <v>0.188345738826931</v>
      </c>
      <c r="AO1325" s="16">
        <f t="shared" si="430"/>
        <v>0.0330165160548285</v>
      </c>
      <c r="AP1325" s="16">
        <f t="shared" si="431"/>
        <v>0.0302498830160257</v>
      </c>
      <c r="AQ1325" s="12">
        <f t="shared" si="432"/>
        <v>649510683.46</v>
      </c>
      <c r="AR1325" s="12">
        <f t="shared" si="433"/>
        <v>481615559.64</v>
      </c>
      <c r="AS1325" s="12">
        <f>AR1325-VLOOKUP(A1325,[1]选股结果!$A$2:$BJ$3005,48,FALSE)*0.08</f>
        <v>249325735.6032</v>
      </c>
      <c r="AT1325" s="12">
        <f t="shared" si="414"/>
        <v>478008684</v>
      </c>
      <c r="AU1325" s="12">
        <f t="shared" si="415"/>
        <v>653117559.1</v>
      </c>
      <c r="AV1325" s="12">
        <f t="shared" si="416"/>
        <v>605243658.56</v>
      </c>
      <c r="AW1325" s="12">
        <f t="shared" si="417"/>
        <v>625499020.609999</v>
      </c>
      <c r="AX1325" s="12">
        <f t="shared" si="418"/>
        <v>12910307.81</v>
      </c>
      <c r="AY1325" s="21">
        <f t="shared" si="419"/>
        <v>2260023651.2</v>
      </c>
    </row>
    <row r="1326" spans="1:51">
      <c r="A1326" s="5" t="s">
        <v>2699</v>
      </c>
      <c r="B1326" s="5" t="s">
        <v>2700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420"/>
        <v>2862109000</v>
      </c>
      <c r="AF1326" s="9">
        <f t="shared" si="421"/>
        <v>23993000</v>
      </c>
      <c r="AG1326" s="9">
        <f t="shared" si="422"/>
        <v>2537401000</v>
      </c>
      <c r="AH1326" s="9">
        <f t="shared" si="423"/>
        <v>2536601000</v>
      </c>
      <c r="AI1326" s="9">
        <f t="shared" si="424"/>
        <v>2288948000</v>
      </c>
      <c r="AJ1326" s="12">
        <f t="shared" si="425"/>
        <v>2862109000</v>
      </c>
      <c r="AK1326" s="16">
        <f t="shared" si="426"/>
        <v>1</v>
      </c>
      <c r="AL1326" s="9">
        <f t="shared" si="427"/>
        <v>24793000</v>
      </c>
      <c r="AM1326" s="16">
        <f t="shared" si="428"/>
        <v>0.00838297912483417</v>
      </c>
      <c r="AN1326" s="16">
        <f t="shared" si="429"/>
        <v>0</v>
      </c>
      <c r="AO1326" s="16">
        <f t="shared" si="430"/>
        <v>0</v>
      </c>
      <c r="AP1326" s="16">
        <f t="shared" si="431"/>
        <v>0</v>
      </c>
      <c r="AQ1326" s="12">
        <f t="shared" si="432"/>
        <v>2837316000</v>
      </c>
      <c r="AR1326" s="12">
        <f t="shared" si="433"/>
        <v>2589663000</v>
      </c>
      <c r="AS1326" s="12">
        <f>AR1326-VLOOKUP(A1326,[1]选股结果!$A$2:$BJ$3005,48,FALSE)*0.08</f>
        <v>1546575640</v>
      </c>
      <c r="AT1326" s="12">
        <f t="shared" si="414"/>
        <v>2589663000</v>
      </c>
      <c r="AU1326" s="12">
        <f t="shared" si="415"/>
        <v>2837316000</v>
      </c>
      <c r="AV1326" s="12">
        <f t="shared" si="416"/>
        <v>2235152000</v>
      </c>
      <c r="AW1326" s="12">
        <f t="shared" si="417"/>
        <v>2537401000</v>
      </c>
      <c r="AX1326" s="12">
        <f t="shared" si="418"/>
        <v>302249000</v>
      </c>
      <c r="AY1326" s="21">
        <f t="shared" si="419"/>
        <v>23993000</v>
      </c>
    </row>
    <row r="1327" spans="1:51">
      <c r="A1327" s="5" t="s">
        <v>2701</v>
      </c>
      <c r="B1327" s="5" t="s">
        <v>2702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420"/>
        <v>2858028873.04</v>
      </c>
      <c r="AF1327" s="9">
        <f t="shared" si="421"/>
        <v>2721986442.1</v>
      </c>
      <c r="AG1327" s="9">
        <f t="shared" si="422"/>
        <v>168724856.52</v>
      </c>
      <c r="AH1327" s="9">
        <f t="shared" si="423"/>
        <v>166838312.89</v>
      </c>
      <c r="AI1327" s="9">
        <f t="shared" si="424"/>
        <v>152508471.78</v>
      </c>
      <c r="AJ1327" s="12">
        <f t="shared" si="425"/>
        <v>334066228.43</v>
      </c>
      <c r="AK1327" s="16">
        <f t="shared" si="426"/>
        <v>0.116886932662322</v>
      </c>
      <c r="AL1327" s="9">
        <f t="shared" si="427"/>
        <v>192729221.51</v>
      </c>
      <c r="AM1327" s="16">
        <f t="shared" si="428"/>
        <v>0.00413441622702411</v>
      </c>
      <c r="AN1327" s="16">
        <f t="shared" si="429"/>
        <v>0.00588960411099542</v>
      </c>
      <c r="AO1327" s="16">
        <f t="shared" si="430"/>
        <v>0.0211793768848859</v>
      </c>
      <c r="AP1327" s="16">
        <f t="shared" si="431"/>
        <v>0.0336389758469226</v>
      </c>
      <c r="AQ1327" s="12">
        <f t="shared" si="432"/>
        <v>141337006.92</v>
      </c>
      <c r="AR1327" s="12">
        <f t="shared" si="433"/>
        <v>114304742.75</v>
      </c>
      <c r="AS1327" s="12">
        <f>AR1327-VLOOKUP(A1327,[1]选股结果!$A$2:$BJ$3005,48,FALSE)*0.08</f>
        <v>-172101305.818</v>
      </c>
      <c r="AT1327" s="12">
        <f t="shared" si="414"/>
        <v>127007165.81</v>
      </c>
      <c r="AU1327" s="12">
        <f t="shared" si="415"/>
        <v>128634583.86</v>
      </c>
      <c r="AV1327" s="12">
        <f t="shared" si="416"/>
        <v>127322361.91</v>
      </c>
      <c r="AW1327" s="12">
        <f t="shared" si="417"/>
        <v>168724856.52</v>
      </c>
      <c r="AX1327" s="12">
        <f t="shared" si="418"/>
        <v>39702957.25</v>
      </c>
      <c r="AY1327" s="21">
        <f t="shared" si="419"/>
        <v>2709284019.04</v>
      </c>
    </row>
    <row r="1328" spans="1:51">
      <c r="A1328" s="5" t="s">
        <v>2703</v>
      </c>
      <c r="B1328" s="5" t="s">
        <v>2704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420"/>
        <v>2854891617.85</v>
      </c>
      <c r="AF1328" s="9">
        <f t="shared" si="421"/>
        <v>2535976268.85</v>
      </c>
      <c r="AG1328" s="9">
        <f t="shared" si="422"/>
        <v>365658471.159999</v>
      </c>
      <c r="AH1328" s="9">
        <f t="shared" si="423"/>
        <v>363430495.949999</v>
      </c>
      <c r="AI1328" s="9">
        <f t="shared" si="424"/>
        <v>327503689.479999</v>
      </c>
      <c r="AJ1328" s="12">
        <f t="shared" si="425"/>
        <v>673081941.09</v>
      </c>
      <c r="AK1328" s="16">
        <f t="shared" si="426"/>
        <v>0.235764446146258</v>
      </c>
      <c r="AL1328" s="9">
        <f t="shared" si="427"/>
        <v>375566799.41</v>
      </c>
      <c r="AM1328" s="16">
        <f t="shared" si="428"/>
        <v>0.00807096488915141</v>
      </c>
      <c r="AN1328" s="16">
        <f t="shared" si="429"/>
        <v>0.0109520895380074</v>
      </c>
      <c r="AO1328" s="16">
        <f t="shared" si="430"/>
        <v>0.0542674545861307</v>
      </c>
      <c r="AP1328" s="16">
        <f t="shared" si="431"/>
        <v>0.0570162789306114</v>
      </c>
      <c r="AQ1328" s="12">
        <f t="shared" si="432"/>
        <v>297515141.68</v>
      </c>
      <c r="AR1328" s="12">
        <f t="shared" si="433"/>
        <v>279433499.77</v>
      </c>
      <c r="AS1328" s="12">
        <f>AR1328-VLOOKUP(A1328,[1]选股结果!$A$2:$BJ$3005,48,FALSE)*0.08</f>
        <v>-357125326.2556</v>
      </c>
      <c r="AT1328" s="12">
        <f t="shared" si="414"/>
        <v>261588335.21</v>
      </c>
      <c r="AU1328" s="12">
        <f t="shared" si="415"/>
        <v>315360306.24</v>
      </c>
      <c r="AV1328" s="12">
        <f t="shared" si="416"/>
        <v>289872217.3</v>
      </c>
      <c r="AW1328" s="12">
        <f t="shared" si="417"/>
        <v>365658471.159999</v>
      </c>
      <c r="AX1328" s="12">
        <f t="shared" si="418"/>
        <v>1553160.55</v>
      </c>
      <c r="AY1328" s="21">
        <f t="shared" si="419"/>
        <v>2553821433.41</v>
      </c>
    </row>
    <row r="1329" spans="1:51">
      <c r="A1329" s="5" t="s">
        <v>2705</v>
      </c>
      <c r="B1329" s="5" t="s">
        <v>2706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420"/>
        <v>2854445826.93</v>
      </c>
      <c r="AF1329" s="9">
        <f t="shared" si="421"/>
        <v>2827275004.77</v>
      </c>
      <c r="AG1329" s="9">
        <f t="shared" si="422"/>
        <v>45130058.4099998</v>
      </c>
      <c r="AH1329" s="9">
        <f t="shared" si="423"/>
        <v>46349986.5399998</v>
      </c>
      <c r="AI1329" s="9">
        <f t="shared" si="424"/>
        <v>39935695.4499998</v>
      </c>
      <c r="AJ1329" s="12">
        <f t="shared" si="425"/>
        <v>868830956.15</v>
      </c>
      <c r="AK1329" s="16">
        <f t="shared" si="426"/>
        <v>0.304378155631155</v>
      </c>
      <c r="AL1329" s="9">
        <f t="shared" si="427"/>
        <v>842076782.49</v>
      </c>
      <c r="AM1329" s="16">
        <f t="shared" si="428"/>
        <v>0.0073846643194735</v>
      </c>
      <c r="AN1329" s="16">
        <f t="shared" si="429"/>
        <v>0.215889398220873</v>
      </c>
      <c r="AO1329" s="16">
        <f t="shared" si="430"/>
        <v>0.0475488139692512</v>
      </c>
      <c r="AP1329" s="16">
        <f t="shared" si="431"/>
        <v>0.0246098490527502</v>
      </c>
      <c r="AQ1329" s="12">
        <f t="shared" si="432"/>
        <v>26754173.6599997</v>
      </c>
      <c r="AR1329" s="12">
        <f t="shared" si="433"/>
        <v>21976459.1999997</v>
      </c>
      <c r="AS1329" s="12">
        <f>AR1329-VLOOKUP(A1329,[1]选股结果!$A$2:$BJ$3005,48,FALSE)*0.08</f>
        <v>-248848344.584</v>
      </c>
      <c r="AT1329" s="12">
        <f t="shared" si="414"/>
        <v>20339882.5699997</v>
      </c>
      <c r="AU1329" s="12">
        <f t="shared" si="415"/>
        <v>28390750.2899997</v>
      </c>
      <c r="AV1329" s="12">
        <f t="shared" si="416"/>
        <v>17148395.2699998</v>
      </c>
      <c r="AW1329" s="12">
        <f t="shared" si="417"/>
        <v>45130058.4099998</v>
      </c>
      <c r="AX1329" s="12">
        <f t="shared" si="418"/>
        <v>20892603.49</v>
      </c>
      <c r="AY1329" s="21">
        <f t="shared" si="419"/>
        <v>2828911581.4</v>
      </c>
    </row>
    <row r="1330" spans="1:51">
      <c r="A1330" s="5" t="s">
        <v>2707</v>
      </c>
      <c r="B1330" s="5" t="s">
        <v>2708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420"/>
        <v>2850209198.13</v>
      </c>
      <c r="AF1330" s="9">
        <f t="shared" si="421"/>
        <v>2196643892.95</v>
      </c>
      <c r="AG1330" s="9">
        <f t="shared" si="422"/>
        <v>646433083.99</v>
      </c>
      <c r="AH1330" s="9">
        <f t="shared" si="423"/>
        <v>653435583.29</v>
      </c>
      <c r="AI1330" s="9">
        <f t="shared" si="424"/>
        <v>542834137.26</v>
      </c>
      <c r="AJ1330" s="12">
        <f t="shared" si="425"/>
        <v>936371444.26</v>
      </c>
      <c r="AK1330" s="16">
        <f t="shared" si="426"/>
        <v>0.328527269112157</v>
      </c>
      <c r="AL1330" s="9">
        <f t="shared" si="427"/>
        <v>285369833.09</v>
      </c>
      <c r="AM1330" s="16">
        <f t="shared" si="428"/>
        <v>0.00618630632852086</v>
      </c>
      <c r="AN1330" s="16">
        <f t="shared" si="429"/>
        <v>0.00839745883765418</v>
      </c>
      <c r="AO1330" s="16">
        <f t="shared" si="430"/>
        <v>0.0660518068896546</v>
      </c>
      <c r="AP1330" s="16">
        <f t="shared" si="431"/>
        <v>0.0219436816290659</v>
      </c>
      <c r="AQ1330" s="12">
        <f t="shared" si="432"/>
        <v>651001611.17</v>
      </c>
      <c r="AR1330" s="12">
        <f t="shared" si="433"/>
        <v>549966358.45</v>
      </c>
      <c r="AS1330" s="12">
        <f>AR1330-VLOOKUP(A1330,[1]选股结果!$A$2:$BJ$3005,48,FALSE)*0.08</f>
        <v>164356231.27</v>
      </c>
      <c r="AT1330" s="12">
        <f t="shared" si="414"/>
        <v>540400165.14</v>
      </c>
      <c r="AU1330" s="12">
        <f t="shared" si="415"/>
        <v>660567804.48</v>
      </c>
      <c r="AV1330" s="12">
        <f t="shared" si="416"/>
        <v>626254110.73</v>
      </c>
      <c r="AW1330" s="12">
        <f t="shared" si="417"/>
        <v>646433083.99</v>
      </c>
      <c r="AX1330" s="12">
        <f t="shared" si="418"/>
        <v>0</v>
      </c>
      <c r="AY1330" s="21">
        <f t="shared" si="419"/>
        <v>2206210086.26</v>
      </c>
    </row>
    <row r="1331" spans="1:51">
      <c r="A1331" s="5" t="s">
        <v>2709</v>
      </c>
      <c r="B1331" s="5" t="s">
        <v>2710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420"/>
        <v>2847523369.59</v>
      </c>
      <c r="AF1331" s="9">
        <f t="shared" si="421"/>
        <v>2654777530.64</v>
      </c>
      <c r="AG1331" s="9">
        <f t="shared" si="422"/>
        <v>169725977.93</v>
      </c>
      <c r="AH1331" s="9">
        <f t="shared" si="423"/>
        <v>171307821.67</v>
      </c>
      <c r="AI1331" s="9">
        <f t="shared" si="424"/>
        <v>139940507.37</v>
      </c>
      <c r="AJ1331" s="12">
        <f t="shared" si="425"/>
        <v>436283940.51</v>
      </c>
      <c r="AK1331" s="16">
        <f t="shared" si="426"/>
        <v>0.153215227368904</v>
      </c>
      <c r="AL1331" s="9">
        <f t="shared" si="427"/>
        <v>268998794.75</v>
      </c>
      <c r="AM1331" s="16">
        <f t="shared" si="428"/>
        <v>0.00446800719385558</v>
      </c>
      <c r="AN1331" s="16">
        <f t="shared" si="429"/>
        <v>0.0161990750252004</v>
      </c>
      <c r="AO1331" s="16">
        <f t="shared" si="430"/>
        <v>0.028897931893654</v>
      </c>
      <c r="AP1331" s="16">
        <f t="shared" si="431"/>
        <v>0.0370368165425048</v>
      </c>
      <c r="AQ1331" s="12">
        <f t="shared" si="432"/>
        <v>167285145.76</v>
      </c>
      <c r="AR1331" s="12">
        <f t="shared" si="433"/>
        <v>138980466.54</v>
      </c>
      <c r="AS1331" s="12">
        <f>AR1331-VLOOKUP(A1331,[1]选股结果!$A$2:$BJ$3005,48,FALSE)*0.08</f>
        <v>-158618787.7744</v>
      </c>
      <c r="AT1331" s="12">
        <f t="shared" si="414"/>
        <v>135917831.46</v>
      </c>
      <c r="AU1331" s="12">
        <f t="shared" si="415"/>
        <v>170347780.84</v>
      </c>
      <c r="AV1331" s="12">
        <f t="shared" si="416"/>
        <v>161459493.54</v>
      </c>
      <c r="AW1331" s="12">
        <f t="shared" si="417"/>
        <v>169725977.93</v>
      </c>
      <c r="AX1331" s="12">
        <f t="shared" si="418"/>
        <v>496811.11</v>
      </c>
      <c r="AY1331" s="21">
        <f t="shared" si="419"/>
        <v>2657840165.72</v>
      </c>
    </row>
    <row r="1332" spans="1:51">
      <c r="A1332" s="5" t="s">
        <v>2711</v>
      </c>
      <c r="B1332" s="5" t="s">
        <v>2712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420"/>
        <v>2844779393.27</v>
      </c>
      <c r="AF1332" s="9">
        <f t="shared" si="421"/>
        <v>2257716132.86</v>
      </c>
      <c r="AG1332" s="9">
        <f t="shared" si="422"/>
        <v>602583535.11</v>
      </c>
      <c r="AH1332" s="9">
        <f t="shared" si="423"/>
        <v>621996635.87</v>
      </c>
      <c r="AI1332" s="9">
        <f t="shared" si="424"/>
        <v>593384004.63</v>
      </c>
      <c r="AJ1332" s="12">
        <f t="shared" si="425"/>
        <v>2570212508.09</v>
      </c>
      <c r="AK1332" s="16">
        <f t="shared" si="426"/>
        <v>0.903483944720089</v>
      </c>
      <c r="AL1332" s="9">
        <f t="shared" si="427"/>
        <v>1989246974.96</v>
      </c>
      <c r="AM1332" s="16">
        <f t="shared" si="428"/>
        <v>0.0131066553449479</v>
      </c>
      <c r="AN1332" s="16">
        <f t="shared" si="429"/>
        <v>0.39735227579129</v>
      </c>
      <c r="AO1332" s="16">
        <f t="shared" si="430"/>
        <v>0.0908665325689337</v>
      </c>
      <c r="AP1332" s="16">
        <f t="shared" si="431"/>
        <v>0.204580119121653</v>
      </c>
      <c r="AQ1332" s="12">
        <f t="shared" si="432"/>
        <v>580965533.13</v>
      </c>
      <c r="AR1332" s="12">
        <f t="shared" si="433"/>
        <v>577349309.83</v>
      </c>
      <c r="AS1332" s="12">
        <f>AR1332-VLOOKUP(A1332,[1]选股结果!$A$2:$BJ$3005,48,FALSE)*0.08</f>
        <v>71789134.974</v>
      </c>
      <c r="AT1332" s="12">
        <f t="shared" si="414"/>
        <v>552352901.89</v>
      </c>
      <c r="AU1332" s="12">
        <f t="shared" si="415"/>
        <v>605961941.07</v>
      </c>
      <c r="AV1332" s="12">
        <f t="shared" si="416"/>
        <v>562013735.05</v>
      </c>
      <c r="AW1332" s="12">
        <f t="shared" si="417"/>
        <v>602583535.11</v>
      </c>
      <c r="AX1332" s="12">
        <f t="shared" si="418"/>
        <v>15965623.17</v>
      </c>
      <c r="AY1332" s="21">
        <f t="shared" si="419"/>
        <v>2282712540.8</v>
      </c>
    </row>
    <row r="1333" spans="1:51">
      <c r="A1333" s="5" t="s">
        <v>2713</v>
      </c>
      <c r="B1333" s="5" t="s">
        <v>2714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420"/>
        <v>2839522621.87</v>
      </c>
      <c r="AF1333" s="9">
        <f t="shared" si="421"/>
        <v>2789919887.56</v>
      </c>
      <c r="AG1333" s="9">
        <f t="shared" si="422"/>
        <v>20650293.3599999</v>
      </c>
      <c r="AH1333" s="9">
        <f t="shared" si="423"/>
        <v>26623452.4699999</v>
      </c>
      <c r="AI1333" s="9">
        <f t="shared" si="424"/>
        <v>17236241.9299999</v>
      </c>
      <c r="AJ1333" s="12">
        <f t="shared" si="425"/>
        <v>407402941.02</v>
      </c>
      <c r="AK1333" s="16">
        <f t="shared" si="426"/>
        <v>0.143475856780356</v>
      </c>
      <c r="AL1333" s="9">
        <f t="shared" si="427"/>
        <v>338535372.45</v>
      </c>
      <c r="AM1333" s="16">
        <f t="shared" si="428"/>
        <v>0.0034921435996413</v>
      </c>
      <c r="AN1333" s="16">
        <f t="shared" si="429"/>
        <v>0.030379327185353</v>
      </c>
      <c r="AO1333" s="16">
        <f t="shared" si="430"/>
        <v>0.0428505104776625</v>
      </c>
      <c r="AP1333" s="16">
        <f t="shared" si="431"/>
        <v>0.0451751241007978</v>
      </c>
      <c r="AQ1333" s="12">
        <f t="shared" si="432"/>
        <v>68867568.5700001</v>
      </c>
      <c r="AR1333" s="12">
        <f t="shared" si="433"/>
        <v>47809739.5400001</v>
      </c>
      <c r="AS1333" s="12">
        <f>AR1333-VLOOKUP(A1333,[1]选股结果!$A$2:$BJ$3005,48,FALSE)*0.08</f>
        <v>-126283247.2424</v>
      </c>
      <c r="AT1333" s="12">
        <f t="shared" si="414"/>
        <v>59480358.0300001</v>
      </c>
      <c r="AU1333" s="12">
        <f t="shared" si="415"/>
        <v>57196950.0800001</v>
      </c>
      <c r="AV1333" s="12">
        <f t="shared" si="416"/>
        <v>19916880.19</v>
      </c>
      <c r="AW1333" s="12">
        <f t="shared" si="417"/>
        <v>20650293.3599999</v>
      </c>
      <c r="AX1333" s="12">
        <f t="shared" si="418"/>
        <v>446952.52</v>
      </c>
      <c r="AY1333" s="21">
        <f t="shared" si="419"/>
        <v>2778249269.07</v>
      </c>
    </row>
    <row r="1334" spans="1:51">
      <c r="A1334" s="5" t="s">
        <v>2715</v>
      </c>
      <c r="B1334" s="5" t="s">
        <v>2716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420"/>
        <v>2839320788.59</v>
      </c>
      <c r="AF1334" s="9">
        <f t="shared" si="421"/>
        <v>2642236390.3</v>
      </c>
      <c r="AG1334" s="9">
        <f t="shared" si="422"/>
        <v>290127320.279999</v>
      </c>
      <c r="AH1334" s="9">
        <f t="shared" si="423"/>
        <v>289232962.869999</v>
      </c>
      <c r="AI1334" s="9">
        <f t="shared" si="424"/>
        <v>214667784.699999</v>
      </c>
      <c r="AJ1334" s="12">
        <f t="shared" si="425"/>
        <v>952820714.59</v>
      </c>
      <c r="AK1334" s="16">
        <f t="shared" si="426"/>
        <v>0.335580508697352</v>
      </c>
      <c r="AL1334" s="9">
        <f t="shared" si="427"/>
        <v>711716899.28</v>
      </c>
      <c r="AM1334" s="16">
        <f t="shared" si="428"/>
        <v>0.00541114971641852</v>
      </c>
      <c r="AN1334" s="16">
        <f t="shared" si="429"/>
        <v>0.112753101215795</v>
      </c>
      <c r="AO1334" s="16">
        <f t="shared" si="430"/>
        <v>0.0576414786267509</v>
      </c>
      <c r="AP1334" s="16">
        <f t="shared" si="431"/>
        <v>0.0728316137475585</v>
      </c>
      <c r="AQ1334" s="12">
        <f t="shared" si="432"/>
        <v>241103815.31</v>
      </c>
      <c r="AR1334" s="12">
        <f t="shared" si="433"/>
        <v>116763498.51</v>
      </c>
      <c r="AS1334" s="12">
        <f>AR1334-VLOOKUP(A1334,[1]选股结果!$A$2:$BJ$3005,48,FALSE)*0.08</f>
        <v>-56525830.4148</v>
      </c>
      <c r="AT1334" s="12">
        <f t="shared" si="414"/>
        <v>166538637.14</v>
      </c>
      <c r="AU1334" s="12">
        <f t="shared" si="415"/>
        <v>191328676.68</v>
      </c>
      <c r="AV1334" s="12">
        <f t="shared" si="416"/>
        <v>200662021.67</v>
      </c>
      <c r="AW1334" s="12">
        <f t="shared" si="417"/>
        <v>290127320.279999</v>
      </c>
      <c r="AX1334" s="12">
        <f t="shared" si="418"/>
        <v>101789605.1</v>
      </c>
      <c r="AY1334" s="21">
        <f t="shared" si="419"/>
        <v>2592461251.67</v>
      </c>
    </row>
    <row r="1335" spans="1:51">
      <c r="A1335" s="5" t="s">
        <v>2717</v>
      </c>
      <c r="B1335" s="5" t="s">
        <v>2718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420"/>
        <v>2838912561.63</v>
      </c>
      <c r="AF1335" s="9">
        <f t="shared" si="421"/>
        <v>2602894830.14</v>
      </c>
      <c r="AG1335" s="9">
        <f t="shared" si="422"/>
        <v>308866281.84</v>
      </c>
      <c r="AH1335" s="9">
        <f t="shared" si="423"/>
        <v>272656048.37</v>
      </c>
      <c r="AI1335" s="9">
        <f t="shared" si="424"/>
        <v>223032076.42</v>
      </c>
      <c r="AJ1335" s="12">
        <f t="shared" si="425"/>
        <v>816619782.19</v>
      </c>
      <c r="AK1335" s="16">
        <f t="shared" si="426"/>
        <v>0.287652319140512</v>
      </c>
      <c r="AL1335" s="9">
        <f t="shared" si="427"/>
        <v>611585802.22</v>
      </c>
      <c r="AM1335" s="16">
        <f t="shared" si="428"/>
        <v>0.0131339007843876</v>
      </c>
      <c r="AN1335" s="16">
        <f t="shared" si="429"/>
        <v>0.076459703304624</v>
      </c>
      <c r="AO1335" s="16">
        <f t="shared" si="430"/>
        <v>0.0711376150888021</v>
      </c>
      <c r="AP1335" s="16">
        <f t="shared" si="431"/>
        <v>0.0439995511444286</v>
      </c>
      <c r="AQ1335" s="12">
        <f t="shared" si="432"/>
        <v>205033979.97</v>
      </c>
      <c r="AR1335" s="12">
        <f t="shared" si="433"/>
        <v>156020712.94</v>
      </c>
      <c r="AS1335" s="12">
        <f>AR1335-VLOOKUP(A1335,[1]选股结果!$A$2:$BJ$3005,48,FALSE)*0.08</f>
        <v>-155289322.3952</v>
      </c>
      <c r="AT1335" s="12">
        <f t="shared" si="414"/>
        <v>155410008.02</v>
      </c>
      <c r="AU1335" s="12">
        <f t="shared" si="415"/>
        <v>205644684.89</v>
      </c>
      <c r="AV1335" s="12">
        <f t="shared" si="416"/>
        <v>266105391.12</v>
      </c>
      <c r="AW1335" s="12">
        <f t="shared" si="417"/>
        <v>308866281.84</v>
      </c>
      <c r="AX1335" s="12">
        <f t="shared" si="418"/>
        <v>27204734.48</v>
      </c>
      <c r="AY1335" s="21">
        <f t="shared" si="419"/>
        <v>2603505535.06</v>
      </c>
    </row>
    <row r="1336" spans="1:51">
      <c r="A1336" s="5" t="s">
        <v>2719</v>
      </c>
      <c r="B1336" s="5" t="s">
        <v>2720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420"/>
        <v>2838884014.78</v>
      </c>
      <c r="AF1336" s="9">
        <f t="shared" si="421"/>
        <v>3042678222.01</v>
      </c>
      <c r="AG1336" s="9">
        <f t="shared" si="422"/>
        <v>-544217674.13</v>
      </c>
      <c r="AH1336" s="9">
        <f t="shared" si="423"/>
        <v>-518094261.71</v>
      </c>
      <c r="AI1336" s="9">
        <f t="shared" si="424"/>
        <v>-551341134.06</v>
      </c>
      <c r="AJ1336" s="12">
        <f t="shared" si="425"/>
        <v>344880295.71</v>
      </c>
      <c r="AK1336" s="16">
        <f t="shared" si="426"/>
        <v>0.121484461469528</v>
      </c>
      <c r="AL1336" s="9">
        <f t="shared" si="427"/>
        <v>422624422.62</v>
      </c>
      <c r="AM1336" s="16">
        <f t="shared" si="428"/>
        <v>0.00651111527408859</v>
      </c>
      <c r="AN1336" s="16">
        <f t="shared" si="429"/>
        <v>0.0468811742914104</v>
      </c>
      <c r="AO1336" s="16">
        <f t="shared" si="430"/>
        <v>0.0972627310846293</v>
      </c>
      <c r="AP1336" s="16">
        <f t="shared" si="431"/>
        <v>0.00696544010852532</v>
      </c>
      <c r="AQ1336" s="12">
        <f t="shared" si="432"/>
        <v>-77744126.9099999</v>
      </c>
      <c r="AR1336" s="12">
        <f t="shared" si="433"/>
        <v>-212199295.75</v>
      </c>
      <c r="AS1336" s="12">
        <f>AR1336-VLOOKUP(A1336,[1]选股结果!$A$2:$BJ$3005,48,FALSE)*0.08</f>
        <v>-565579097.5164</v>
      </c>
      <c r="AT1336" s="12">
        <f t="shared" si="414"/>
        <v>-110990999.26</v>
      </c>
      <c r="AU1336" s="12">
        <f t="shared" si="415"/>
        <v>-178952423.4</v>
      </c>
      <c r="AV1336" s="12">
        <f t="shared" si="416"/>
        <v>-186930223.15</v>
      </c>
      <c r="AW1336" s="12">
        <f t="shared" si="417"/>
        <v>-544217674.13</v>
      </c>
      <c r="AX1336" s="12">
        <f t="shared" si="418"/>
        <v>64698414.97</v>
      </c>
      <c r="AY1336" s="21">
        <f t="shared" si="419"/>
        <v>2941469925.52</v>
      </c>
    </row>
    <row r="1337" spans="1:51">
      <c r="A1337" s="5" t="s">
        <v>2721</v>
      </c>
      <c r="B1337" s="5" t="s">
        <v>2722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420"/>
        <v>2825889809.89</v>
      </c>
      <c r="AF1337" s="9">
        <f t="shared" si="421"/>
        <v>2364542936.78</v>
      </c>
      <c r="AG1337" s="9">
        <f t="shared" si="422"/>
        <v>349172440.73</v>
      </c>
      <c r="AH1337" s="9">
        <f t="shared" si="423"/>
        <v>352275617.84</v>
      </c>
      <c r="AI1337" s="9">
        <f t="shared" si="424"/>
        <v>284441241.96</v>
      </c>
      <c r="AJ1337" s="12">
        <f t="shared" si="425"/>
        <v>1770597333.41</v>
      </c>
      <c r="AK1337" s="16">
        <f t="shared" si="426"/>
        <v>0.626562765191089</v>
      </c>
      <c r="AL1337" s="9">
        <f t="shared" si="427"/>
        <v>1501070785.19</v>
      </c>
      <c r="AM1337" s="16">
        <f t="shared" si="428"/>
        <v>0.0151293166387348</v>
      </c>
      <c r="AN1337" s="16">
        <f t="shared" si="429"/>
        <v>0.329484555120089</v>
      </c>
      <c r="AO1337" s="16">
        <f t="shared" si="430"/>
        <v>0.0977258490453136</v>
      </c>
      <c r="AP1337" s="16">
        <f t="shared" si="431"/>
        <v>0.0298897116810396</v>
      </c>
      <c r="AQ1337" s="12">
        <f t="shared" si="432"/>
        <v>269526548.22</v>
      </c>
      <c r="AR1337" s="12">
        <f t="shared" si="433"/>
        <v>226910053.23</v>
      </c>
      <c r="AS1337" s="12">
        <f>AR1337-VLOOKUP(A1337,[1]选股结果!$A$2:$BJ$3005,48,FALSE)*0.08</f>
        <v>-559845322.7708</v>
      </c>
      <c r="AT1337" s="12">
        <f t="shared" si="414"/>
        <v>201692172.34</v>
      </c>
      <c r="AU1337" s="12">
        <f t="shared" si="415"/>
        <v>294744429.11</v>
      </c>
      <c r="AV1337" s="12">
        <f t="shared" si="416"/>
        <v>261092471.52</v>
      </c>
      <c r="AW1337" s="12">
        <f t="shared" si="417"/>
        <v>349172440.73</v>
      </c>
      <c r="AX1337" s="12">
        <f t="shared" si="418"/>
        <v>56935662.74</v>
      </c>
      <c r="AY1337" s="21">
        <f t="shared" si="419"/>
        <v>2389760817.67</v>
      </c>
    </row>
    <row r="1338" spans="1:51">
      <c r="A1338" s="5" t="s">
        <v>2723</v>
      </c>
      <c r="B1338" s="5" t="s">
        <v>2724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420"/>
        <v>2824081118.57</v>
      </c>
      <c r="AF1338" s="9">
        <f t="shared" si="421"/>
        <v>2448364275.23</v>
      </c>
      <c r="AG1338" s="9">
        <f t="shared" si="422"/>
        <v>348314495.970001</v>
      </c>
      <c r="AH1338" s="9">
        <f t="shared" si="423"/>
        <v>372744038.330001</v>
      </c>
      <c r="AI1338" s="9">
        <f t="shared" si="424"/>
        <v>342245346.980001</v>
      </c>
      <c r="AJ1338" s="12">
        <f t="shared" si="425"/>
        <v>1025056469.2</v>
      </c>
      <c r="AK1338" s="16">
        <f t="shared" si="426"/>
        <v>0.362969909914998</v>
      </c>
      <c r="AL1338" s="9">
        <f t="shared" si="427"/>
        <v>619819735.66</v>
      </c>
      <c r="AM1338" s="16">
        <f t="shared" si="428"/>
        <v>0.00370345454711865</v>
      </c>
      <c r="AN1338" s="16">
        <f t="shared" si="429"/>
        <v>0.100280203386438</v>
      </c>
      <c r="AO1338" s="16">
        <f t="shared" si="430"/>
        <v>0.0412084011626862</v>
      </c>
      <c r="AP1338" s="16">
        <f t="shared" si="431"/>
        <v>0.082008386447225</v>
      </c>
      <c r="AQ1338" s="12">
        <f t="shared" si="432"/>
        <v>405236733.54</v>
      </c>
      <c r="AR1338" s="12">
        <f t="shared" si="433"/>
        <v>367030904.72</v>
      </c>
      <c r="AS1338" s="12">
        <f>AR1338-VLOOKUP(A1338,[1]选股结果!$A$2:$BJ$3005,48,FALSE)*0.08</f>
        <v>196640393.172</v>
      </c>
      <c r="AT1338" s="12">
        <f t="shared" si="414"/>
        <v>374738042.19</v>
      </c>
      <c r="AU1338" s="12">
        <f t="shared" si="415"/>
        <v>397529596.07</v>
      </c>
      <c r="AV1338" s="12">
        <f t="shared" si="416"/>
        <v>347532470.62</v>
      </c>
      <c r="AW1338" s="12">
        <f t="shared" si="417"/>
        <v>348314495.970001</v>
      </c>
      <c r="AX1338" s="12">
        <f t="shared" si="418"/>
        <v>410460.54</v>
      </c>
      <c r="AY1338" s="21">
        <f t="shared" si="419"/>
        <v>2440657137.76</v>
      </c>
    </row>
    <row r="1339" spans="1:51">
      <c r="A1339" s="5" t="s">
        <v>2725</v>
      </c>
      <c r="B1339" s="5" t="s">
        <v>2726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420"/>
        <v>2818951149.89</v>
      </c>
      <c r="AF1339" s="9">
        <f t="shared" si="421"/>
        <v>2694198045.65</v>
      </c>
      <c r="AG1339" s="9">
        <f t="shared" si="422"/>
        <v>109890475.68</v>
      </c>
      <c r="AH1339" s="9">
        <f t="shared" si="423"/>
        <v>109086171.11</v>
      </c>
      <c r="AI1339" s="9">
        <f t="shared" si="424"/>
        <v>90127123.67</v>
      </c>
      <c r="AJ1339" s="12">
        <f t="shared" si="425"/>
        <v>301280374.06</v>
      </c>
      <c r="AK1339" s="16">
        <f t="shared" si="426"/>
        <v>0.106876763037116</v>
      </c>
      <c r="AL1339" s="9">
        <f t="shared" si="427"/>
        <v>130323840.68</v>
      </c>
      <c r="AM1339" s="16">
        <f t="shared" si="428"/>
        <v>0.00572777498490176</v>
      </c>
      <c r="AN1339" s="16">
        <f t="shared" si="429"/>
        <v>0.0199534573531701</v>
      </c>
      <c r="AO1339" s="16">
        <f t="shared" si="430"/>
        <v>0.0146716829738656</v>
      </c>
      <c r="AP1339" s="16">
        <f t="shared" si="431"/>
        <v>0.00565208484035693</v>
      </c>
      <c r="AQ1339" s="12">
        <f t="shared" si="432"/>
        <v>170956533.38</v>
      </c>
      <c r="AR1339" s="12">
        <f t="shared" si="433"/>
        <v>105156064.2</v>
      </c>
      <c r="AS1339" s="12">
        <f>AR1339-VLOOKUP(A1339,[1]选股结果!$A$2:$BJ$3005,48,FALSE)*0.08</f>
        <v>-81870734.696</v>
      </c>
      <c r="AT1339" s="12">
        <f t="shared" si="414"/>
        <v>151997485.94</v>
      </c>
      <c r="AU1339" s="12">
        <f t="shared" si="415"/>
        <v>124115111.64</v>
      </c>
      <c r="AV1339" s="12">
        <f t="shared" si="416"/>
        <v>119277096.02</v>
      </c>
      <c r="AW1339" s="12">
        <f t="shared" si="417"/>
        <v>109890475.68</v>
      </c>
      <c r="AX1339" s="12">
        <f t="shared" si="418"/>
        <v>1276625</v>
      </c>
      <c r="AY1339" s="21">
        <f t="shared" si="419"/>
        <v>2647356623.91</v>
      </c>
    </row>
    <row r="1340" spans="1:51">
      <c r="A1340" s="5" t="s">
        <v>2727</v>
      </c>
      <c r="B1340" s="5" t="s">
        <v>2728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420"/>
        <v>2818886269.01</v>
      </c>
      <c r="AF1340" s="9">
        <f t="shared" si="421"/>
        <v>2854588642.33</v>
      </c>
      <c r="AG1340" s="9">
        <f t="shared" si="422"/>
        <v>217767188.330001</v>
      </c>
      <c r="AH1340" s="9">
        <f t="shared" si="423"/>
        <v>215838360.760001</v>
      </c>
      <c r="AI1340" s="9">
        <f t="shared" si="424"/>
        <v>217671330.800001</v>
      </c>
      <c r="AJ1340" s="12">
        <f t="shared" si="425"/>
        <v>343483469.24</v>
      </c>
      <c r="AK1340" s="16">
        <f t="shared" si="426"/>
        <v>0.121850772418936</v>
      </c>
      <c r="AL1340" s="9">
        <f t="shared" si="427"/>
        <v>234947762.98</v>
      </c>
      <c r="AM1340" s="16">
        <f t="shared" si="428"/>
        <v>0.0260243304196037</v>
      </c>
      <c r="AN1340" s="16">
        <f t="shared" si="429"/>
        <v>0.00269858185966176</v>
      </c>
      <c r="AO1340" s="16">
        <f t="shared" si="430"/>
        <v>0.0479088587803969</v>
      </c>
      <c r="AP1340" s="16">
        <f t="shared" si="431"/>
        <v>0.006031704218408</v>
      </c>
      <c r="AQ1340" s="12">
        <f t="shared" si="432"/>
        <v>108535706.26</v>
      </c>
      <c r="AR1340" s="12">
        <f t="shared" si="433"/>
        <v>-35798230.8499997</v>
      </c>
      <c r="AS1340" s="12">
        <f>AR1340-VLOOKUP(A1340,[1]选股结果!$A$2:$BJ$3005,48,FALSE)*0.08</f>
        <v>-445464080.7052</v>
      </c>
      <c r="AT1340" s="12">
        <f t="shared" si="414"/>
        <v>110368676.3</v>
      </c>
      <c r="AU1340" s="12">
        <f t="shared" si="415"/>
        <v>-37631200.8899997</v>
      </c>
      <c r="AV1340" s="12">
        <f t="shared" si="416"/>
        <v>-60140915.4699998</v>
      </c>
      <c r="AW1340" s="12">
        <f t="shared" si="417"/>
        <v>217767188.330001</v>
      </c>
      <c r="AX1340" s="12">
        <f t="shared" si="418"/>
        <v>6264579.59999999</v>
      </c>
      <c r="AY1340" s="21">
        <f t="shared" si="419"/>
        <v>2708421735.18</v>
      </c>
    </row>
    <row r="1341" spans="1:51">
      <c r="A1341" s="5" t="s">
        <v>2729</v>
      </c>
      <c r="B1341" s="5" t="s">
        <v>2730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420"/>
        <v>2818500464.07</v>
      </c>
      <c r="AF1341" s="9">
        <f t="shared" si="421"/>
        <v>2635981055.76</v>
      </c>
      <c r="AG1341" s="9">
        <f t="shared" si="422"/>
        <v>170593828.29</v>
      </c>
      <c r="AH1341" s="9">
        <f t="shared" si="423"/>
        <v>191178444.51</v>
      </c>
      <c r="AI1341" s="9">
        <f t="shared" si="424"/>
        <v>135249916.22</v>
      </c>
      <c r="AJ1341" s="12">
        <f t="shared" si="425"/>
        <v>1986437116.98</v>
      </c>
      <c r="AK1341" s="16">
        <f t="shared" si="426"/>
        <v>0.704785094876843</v>
      </c>
      <c r="AL1341" s="9">
        <f t="shared" si="427"/>
        <v>1628389512.64</v>
      </c>
      <c r="AM1341" s="16">
        <f t="shared" si="428"/>
        <v>0.00645591273869242</v>
      </c>
      <c r="AN1341" s="16">
        <f t="shared" si="429"/>
        <v>0.509957812965719</v>
      </c>
      <c r="AO1341" s="16">
        <f t="shared" si="430"/>
        <v>0.0400914064909636</v>
      </c>
      <c r="AP1341" s="16">
        <f t="shared" si="431"/>
        <v>0.0231831600182334</v>
      </c>
      <c r="AQ1341" s="12">
        <f t="shared" si="432"/>
        <v>358047604.34</v>
      </c>
      <c r="AR1341" s="12">
        <f t="shared" si="433"/>
        <v>132053088</v>
      </c>
      <c r="AS1341" s="12">
        <f>AR1341-VLOOKUP(A1341,[1]选股结果!$A$2:$BJ$3005,48,FALSE)*0.08</f>
        <v>-66030686.0184</v>
      </c>
      <c r="AT1341" s="12">
        <f t="shared" si="414"/>
        <v>302119076.05</v>
      </c>
      <c r="AU1341" s="12">
        <f t="shared" si="415"/>
        <v>187981616.29</v>
      </c>
      <c r="AV1341" s="12">
        <f t="shared" si="416"/>
        <v>169009104.65</v>
      </c>
      <c r="AW1341" s="12">
        <f t="shared" si="417"/>
        <v>170593828.29</v>
      </c>
      <c r="AX1341" s="12">
        <f t="shared" si="418"/>
        <v>0</v>
      </c>
      <c r="AY1341" s="21">
        <f t="shared" si="419"/>
        <v>2465915067.71</v>
      </c>
    </row>
    <row r="1342" spans="1:51">
      <c r="A1342" s="5" t="s">
        <v>2731</v>
      </c>
      <c r="B1342" s="5" t="s">
        <v>2732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420"/>
        <v>2817886355.71</v>
      </c>
      <c r="AF1342" s="9">
        <f t="shared" si="421"/>
        <v>1901243708.64</v>
      </c>
      <c r="AG1342" s="9">
        <f t="shared" si="422"/>
        <v>921837699.970001</v>
      </c>
      <c r="AH1342" s="9">
        <f t="shared" si="423"/>
        <v>919410368.910001</v>
      </c>
      <c r="AI1342" s="9">
        <f t="shared" si="424"/>
        <v>782217200.800001</v>
      </c>
      <c r="AJ1342" s="12">
        <f t="shared" si="425"/>
        <v>1373858340.88</v>
      </c>
      <c r="AK1342" s="16">
        <f t="shared" si="426"/>
        <v>0.487549236361535</v>
      </c>
      <c r="AL1342" s="9">
        <f t="shared" si="427"/>
        <v>508851374.08</v>
      </c>
      <c r="AM1342" s="16">
        <f t="shared" si="428"/>
        <v>0.01119946984237</v>
      </c>
      <c r="AN1342" s="16">
        <f t="shared" si="429"/>
        <v>0.0682386434464816</v>
      </c>
      <c r="AO1342" s="16">
        <f t="shared" si="430"/>
        <v>0.0752016907710271</v>
      </c>
      <c r="AP1342" s="16">
        <f t="shared" si="431"/>
        <v>0.0250714945252642</v>
      </c>
      <c r="AQ1342" s="12">
        <f t="shared" si="432"/>
        <v>865006966.8</v>
      </c>
      <c r="AR1342" s="12">
        <f t="shared" si="433"/>
        <v>777004121.13</v>
      </c>
      <c r="AS1342" s="12">
        <f>AR1342-VLOOKUP(A1342,[1]选股结果!$A$2:$BJ$3005,48,FALSE)*0.08</f>
        <v>148996479.446</v>
      </c>
      <c r="AT1342" s="12">
        <f t="shared" si="414"/>
        <v>727813798.69</v>
      </c>
      <c r="AU1342" s="12">
        <f t="shared" si="415"/>
        <v>914197289.24</v>
      </c>
      <c r="AV1342" s="12">
        <f t="shared" si="416"/>
        <v>871342347.19</v>
      </c>
      <c r="AW1342" s="12">
        <f t="shared" si="417"/>
        <v>921837699.970001</v>
      </c>
      <c r="AX1342" s="12">
        <f t="shared" si="418"/>
        <v>0</v>
      </c>
      <c r="AY1342" s="21">
        <f t="shared" si="419"/>
        <v>1950434031.08</v>
      </c>
    </row>
    <row r="1343" spans="1:51">
      <c r="A1343" s="5" t="s">
        <v>2733</v>
      </c>
      <c r="B1343" s="5" t="s">
        <v>2734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420"/>
        <v>2815921579.36</v>
      </c>
      <c r="AF1343" s="9">
        <f t="shared" si="421"/>
        <v>2905541385.89</v>
      </c>
      <c r="AG1343" s="9">
        <f t="shared" si="422"/>
        <v>-173277575.91</v>
      </c>
      <c r="AH1343" s="9">
        <f t="shared" si="423"/>
        <v>-186325367.86</v>
      </c>
      <c r="AI1343" s="9">
        <f t="shared" si="424"/>
        <v>-195114155.57</v>
      </c>
      <c r="AJ1343" s="12">
        <f t="shared" si="425"/>
        <v>424371284.82</v>
      </c>
      <c r="AK1343" s="16">
        <f t="shared" si="426"/>
        <v>0.150704226968015</v>
      </c>
      <c r="AL1343" s="9">
        <f t="shared" si="427"/>
        <v>170315981.11</v>
      </c>
      <c r="AM1343" s="16">
        <f t="shared" si="428"/>
        <v>0.00583156341439459</v>
      </c>
      <c r="AN1343" s="16">
        <f t="shared" si="429"/>
        <v>0.00288025441455772</v>
      </c>
      <c r="AO1343" s="16">
        <f t="shared" si="430"/>
        <v>0.0337019734802307</v>
      </c>
      <c r="AP1343" s="16">
        <f t="shared" si="431"/>
        <v>0.0078404567768602</v>
      </c>
      <c r="AQ1343" s="12">
        <f t="shared" si="432"/>
        <v>254055303.71</v>
      </c>
      <c r="AR1343" s="12">
        <f t="shared" si="433"/>
        <v>-127212553.71</v>
      </c>
      <c r="AS1343" s="12">
        <f>AR1343-VLOOKUP(A1343,[1]选股结果!$A$2:$BJ$3005,48,FALSE)*0.08</f>
        <v>-1086794002.5508</v>
      </c>
      <c r="AT1343" s="12">
        <f t="shared" si="414"/>
        <v>245266516</v>
      </c>
      <c r="AU1343" s="12">
        <f t="shared" si="415"/>
        <v>-118423766</v>
      </c>
      <c r="AV1343" s="12">
        <f t="shared" si="416"/>
        <v>-220958995.18</v>
      </c>
      <c r="AW1343" s="12">
        <f t="shared" si="417"/>
        <v>-173277575.91</v>
      </c>
      <c r="AX1343" s="12">
        <f t="shared" si="418"/>
        <v>-3389057.71</v>
      </c>
      <c r="AY1343" s="21">
        <f t="shared" si="419"/>
        <v>2533062316.18</v>
      </c>
    </row>
    <row r="1344" spans="1:51">
      <c r="A1344" s="5" t="s">
        <v>2735</v>
      </c>
      <c r="B1344" s="5" t="s">
        <v>2736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420"/>
        <v>2814766786.66</v>
      </c>
      <c r="AF1344" s="9">
        <f t="shared" si="421"/>
        <v>2473866940.51</v>
      </c>
      <c r="AG1344" s="9">
        <f t="shared" si="422"/>
        <v>349744138.379999</v>
      </c>
      <c r="AH1344" s="9">
        <f t="shared" si="423"/>
        <v>350807066.029999</v>
      </c>
      <c r="AI1344" s="9">
        <f t="shared" si="424"/>
        <v>268452354.729999</v>
      </c>
      <c r="AJ1344" s="12">
        <f t="shared" si="425"/>
        <v>516816662.45</v>
      </c>
      <c r="AK1344" s="16">
        <f t="shared" si="426"/>
        <v>0.183609052408656</v>
      </c>
      <c r="AL1344" s="9">
        <f t="shared" si="427"/>
        <v>111151512.79</v>
      </c>
      <c r="AM1344" s="16">
        <f t="shared" si="428"/>
        <v>0.00164952853359103</v>
      </c>
      <c r="AN1344" s="16">
        <f t="shared" si="429"/>
        <v>0.00923148125206961</v>
      </c>
      <c r="AO1344" s="16">
        <f t="shared" si="430"/>
        <v>0.0277498090250967</v>
      </c>
      <c r="AP1344" s="16">
        <f t="shared" si="431"/>
        <v>0</v>
      </c>
      <c r="AQ1344" s="12">
        <f t="shared" si="432"/>
        <v>405665149.66</v>
      </c>
      <c r="AR1344" s="12">
        <f t="shared" si="433"/>
        <v>256130367.79</v>
      </c>
      <c r="AS1344" s="12">
        <f>AR1344-VLOOKUP(A1344,[1]选股结果!$A$2:$BJ$3005,48,FALSE)*0.08</f>
        <v>-205040226.7708</v>
      </c>
      <c r="AT1344" s="12">
        <f t="shared" si="414"/>
        <v>323310438.36</v>
      </c>
      <c r="AU1344" s="12">
        <f t="shared" si="415"/>
        <v>338485079.09</v>
      </c>
      <c r="AV1344" s="12">
        <f t="shared" si="416"/>
        <v>344388743.62</v>
      </c>
      <c r="AW1344" s="12">
        <f t="shared" si="417"/>
        <v>349744138.379999</v>
      </c>
      <c r="AX1344" s="12">
        <f t="shared" si="418"/>
        <v>0</v>
      </c>
      <c r="AY1344" s="21">
        <f t="shared" si="419"/>
        <v>2406686869.94</v>
      </c>
    </row>
    <row r="1345" spans="1:51">
      <c r="A1345" s="5" t="s">
        <v>2737</v>
      </c>
      <c r="B1345" s="5" t="s">
        <v>2738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420"/>
        <v>2814427912.61</v>
      </c>
      <c r="AF1345" s="9">
        <f t="shared" si="421"/>
        <v>2897410830.65</v>
      </c>
      <c r="AG1345" s="9">
        <f t="shared" si="422"/>
        <v>150532377.41</v>
      </c>
      <c r="AH1345" s="9">
        <f t="shared" si="423"/>
        <v>149398813.92</v>
      </c>
      <c r="AI1345" s="9">
        <f t="shared" si="424"/>
        <v>128888497.84</v>
      </c>
      <c r="AJ1345" s="12">
        <f t="shared" si="425"/>
        <v>307840995.37</v>
      </c>
      <c r="AK1345" s="16">
        <f t="shared" si="426"/>
        <v>0.109379598600029</v>
      </c>
      <c r="AL1345" s="9">
        <f t="shared" si="427"/>
        <v>329053573.92</v>
      </c>
      <c r="AM1345" s="16">
        <f t="shared" si="428"/>
        <v>0.0017580468974995</v>
      </c>
      <c r="AN1345" s="16">
        <f t="shared" si="429"/>
        <v>0.0242871013088449</v>
      </c>
      <c r="AO1345" s="16">
        <f t="shared" si="430"/>
        <v>0.0478561700004941</v>
      </c>
      <c r="AP1345" s="16">
        <f t="shared" si="431"/>
        <v>0.0437264200936218</v>
      </c>
      <c r="AQ1345" s="12">
        <f t="shared" si="432"/>
        <v>-21212578.5499997</v>
      </c>
      <c r="AR1345" s="12">
        <f t="shared" si="433"/>
        <v>-101492018.07</v>
      </c>
      <c r="AS1345" s="12">
        <f>AR1345-VLOOKUP(A1345,[1]选股结果!$A$2:$BJ$3005,48,FALSE)*0.08</f>
        <v>-329849922.9244</v>
      </c>
      <c r="AT1345" s="12">
        <f t="shared" si="414"/>
        <v>-41722894.6299997</v>
      </c>
      <c r="AU1345" s="12">
        <f t="shared" si="415"/>
        <v>-80981701.9899997</v>
      </c>
      <c r="AV1345" s="12">
        <f t="shared" si="416"/>
        <v>-84792880.2899996</v>
      </c>
      <c r="AW1345" s="12">
        <f t="shared" si="417"/>
        <v>150532377.41</v>
      </c>
      <c r="AX1345" s="12">
        <f t="shared" si="418"/>
        <v>166194258.67</v>
      </c>
      <c r="AY1345" s="21">
        <f t="shared" si="419"/>
        <v>2837641707.21</v>
      </c>
    </row>
    <row r="1346" spans="1:51">
      <c r="A1346" s="5" t="s">
        <v>2739</v>
      </c>
      <c r="B1346" s="5" t="s">
        <v>2740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420"/>
        <v>2808347720.76</v>
      </c>
      <c r="AF1346" s="9">
        <f t="shared" si="421"/>
        <v>2385098528.9</v>
      </c>
      <c r="AG1346" s="9">
        <f t="shared" si="422"/>
        <v>412741011.03</v>
      </c>
      <c r="AH1346" s="9">
        <f t="shared" si="423"/>
        <v>417044321.42</v>
      </c>
      <c r="AI1346" s="9">
        <f t="shared" si="424"/>
        <v>369030839.62</v>
      </c>
      <c r="AJ1346" s="12">
        <f t="shared" si="425"/>
        <v>800301618.08</v>
      </c>
      <c r="AK1346" s="16">
        <f t="shared" si="426"/>
        <v>0.284972409991816</v>
      </c>
      <c r="AL1346" s="9">
        <f t="shared" si="427"/>
        <v>276008637.66</v>
      </c>
      <c r="AM1346" s="16">
        <f t="shared" si="428"/>
        <v>0.0113003229711924</v>
      </c>
      <c r="AN1346" s="16">
        <f t="shared" si="429"/>
        <v>0.00520780687230642</v>
      </c>
      <c r="AO1346" s="16">
        <f t="shared" si="430"/>
        <v>0.0386734246714321</v>
      </c>
      <c r="AP1346" s="16">
        <f t="shared" si="431"/>
        <v>0.0446322776461881</v>
      </c>
      <c r="AQ1346" s="12">
        <f t="shared" si="432"/>
        <v>524292980.42</v>
      </c>
      <c r="AR1346" s="12">
        <f t="shared" si="433"/>
        <v>379539020.45</v>
      </c>
      <c r="AS1346" s="12">
        <f>AR1346-VLOOKUP(A1346,[1]选股结果!$A$2:$BJ$3005,48,FALSE)*0.08</f>
        <v>67239293.6372</v>
      </c>
      <c r="AT1346" s="12">
        <f t="shared" si="414"/>
        <v>476279498.62</v>
      </c>
      <c r="AU1346" s="12">
        <f t="shared" si="415"/>
        <v>427552502.25</v>
      </c>
      <c r="AV1346" s="12">
        <f t="shared" si="416"/>
        <v>422858557.39</v>
      </c>
      <c r="AW1346" s="12">
        <f t="shared" si="417"/>
        <v>412741011.03</v>
      </c>
      <c r="AX1346" s="12">
        <f t="shared" si="418"/>
        <v>-10810880.45</v>
      </c>
      <c r="AY1346" s="21">
        <f t="shared" si="419"/>
        <v>2288358050.73</v>
      </c>
    </row>
    <row r="1347" spans="1:51">
      <c r="A1347" s="5" t="s">
        <v>2741</v>
      </c>
      <c r="B1347" s="5" t="s">
        <v>2742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420"/>
        <v>2805526162.5</v>
      </c>
      <c r="AF1347" s="9">
        <f t="shared" si="421"/>
        <v>2255312703.22</v>
      </c>
      <c r="AG1347" s="9">
        <f t="shared" si="422"/>
        <v>541461781.89</v>
      </c>
      <c r="AH1347" s="9">
        <f t="shared" si="423"/>
        <v>541126594.45</v>
      </c>
      <c r="AI1347" s="9">
        <f t="shared" si="424"/>
        <v>459082189.48</v>
      </c>
      <c r="AJ1347" s="12">
        <f t="shared" si="425"/>
        <v>832857931.02</v>
      </c>
      <c r="AK1347" s="16">
        <f t="shared" si="426"/>
        <v>0.296863362798885</v>
      </c>
      <c r="AL1347" s="9">
        <f t="shared" si="427"/>
        <v>298710973.75</v>
      </c>
      <c r="AM1347" s="16">
        <f t="shared" si="428"/>
        <v>0.00862842438739867</v>
      </c>
      <c r="AN1347" s="16">
        <f t="shared" si="429"/>
        <v>0.0206100339582914</v>
      </c>
      <c r="AO1347" s="16">
        <f t="shared" si="430"/>
        <v>0.0370724679385342</v>
      </c>
      <c r="AP1347" s="16">
        <f t="shared" si="431"/>
        <v>0.0363675798015304</v>
      </c>
      <c r="AQ1347" s="12">
        <f t="shared" si="432"/>
        <v>534146957.27</v>
      </c>
      <c r="AR1347" s="12">
        <f t="shared" si="433"/>
        <v>457525315.71</v>
      </c>
      <c r="AS1347" s="12">
        <f>AR1347-VLOOKUP(A1347,[1]选股结果!$A$2:$BJ$3005,48,FALSE)*0.08</f>
        <v>93506897.1283999</v>
      </c>
      <c r="AT1347" s="12">
        <f t="shared" ref="AT1347:AT1410" si="434">AQ1347-AD1347</f>
        <v>452102552.3</v>
      </c>
      <c r="AU1347" s="12">
        <f t="shared" ref="AU1347:AU1410" si="435">AQ1347-S1347</f>
        <v>539569720.68</v>
      </c>
      <c r="AV1347" s="12">
        <f t="shared" ref="AV1347:AV1410" si="436">AJ1347-O1347-P1347-Q1347-R1347-X1347-Y1347+Z1347-H1347</f>
        <v>525314175.4</v>
      </c>
      <c r="AW1347" s="12">
        <f t="shared" ref="AW1347:AW1410" si="437">AG1347</f>
        <v>541461781.89</v>
      </c>
      <c r="AX1347" s="12">
        <f t="shared" ref="AX1347:AX1410" si="438">T1347-U1347+V1347+W1347+AA1347</f>
        <v>10521198.54</v>
      </c>
      <c r="AY1347" s="21">
        <f t="shared" ref="AY1347:AY1410" si="439">AF1347-S1347</f>
        <v>2260735466.63</v>
      </c>
    </row>
    <row r="1348" spans="1:51">
      <c r="A1348" s="5" t="s">
        <v>2743</v>
      </c>
      <c r="B1348" s="5" t="s">
        <v>2744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420"/>
        <v>2804123840.19</v>
      </c>
      <c r="AF1348" s="9">
        <f t="shared" si="421"/>
        <v>2832253931.45</v>
      </c>
      <c r="AG1348" s="9">
        <f t="shared" si="422"/>
        <v>-23601229.2000002</v>
      </c>
      <c r="AH1348" s="9">
        <f t="shared" si="423"/>
        <v>-22903151.9200002</v>
      </c>
      <c r="AI1348" s="9">
        <f t="shared" si="424"/>
        <v>-25437158.1600002</v>
      </c>
      <c r="AJ1348" s="12">
        <f t="shared" si="425"/>
        <v>134679674.64</v>
      </c>
      <c r="AK1348" s="16">
        <f t="shared" si="426"/>
        <v>0.0480291464698201</v>
      </c>
      <c r="AL1348" s="9">
        <f t="shared" si="427"/>
        <v>156440097.32</v>
      </c>
      <c r="AM1348" s="16">
        <f t="shared" si="428"/>
        <v>0.00154841674171773</v>
      </c>
      <c r="AN1348" s="16">
        <f t="shared" si="429"/>
        <v>0.0120237865199689</v>
      </c>
      <c r="AO1348" s="16">
        <f t="shared" si="430"/>
        <v>0.0340250378112884</v>
      </c>
      <c r="AP1348" s="16">
        <f t="shared" si="431"/>
        <v>0.00844102524672955</v>
      </c>
      <c r="AQ1348" s="12">
        <f t="shared" si="432"/>
        <v>-21760422.6800001</v>
      </c>
      <c r="AR1348" s="12">
        <f t="shared" si="433"/>
        <v>-29965956.2700001</v>
      </c>
      <c r="AS1348" s="12">
        <f>AR1348-VLOOKUP(A1348,[1]选股结果!$A$2:$BJ$3005,48,FALSE)*0.08</f>
        <v>-146984685.0716</v>
      </c>
      <c r="AT1348" s="12">
        <f t="shared" si="434"/>
        <v>-24294428.9200001</v>
      </c>
      <c r="AU1348" s="12">
        <f t="shared" si="435"/>
        <v>-27431950.0300001</v>
      </c>
      <c r="AV1348" s="12">
        <f t="shared" si="436"/>
        <v>-29341298.2100001</v>
      </c>
      <c r="AW1348" s="12">
        <f t="shared" si="437"/>
        <v>-23601229.2000002</v>
      </c>
      <c r="AX1348" s="12">
        <f t="shared" si="438"/>
        <v>3702295.32</v>
      </c>
      <c r="AY1348" s="21">
        <f t="shared" si="439"/>
        <v>2826582404.1</v>
      </c>
    </row>
    <row r="1349" spans="1:51">
      <c r="A1349" s="5" t="s">
        <v>2745</v>
      </c>
      <c r="B1349" s="5" t="s">
        <v>2746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420"/>
        <v>2798770417.74</v>
      </c>
      <c r="AF1349" s="9">
        <f t="shared" si="421"/>
        <v>2719374714.89</v>
      </c>
      <c r="AG1349" s="9">
        <f t="shared" si="422"/>
        <v>81727159.2499999</v>
      </c>
      <c r="AH1349" s="9">
        <f t="shared" si="423"/>
        <v>82478045.9399999</v>
      </c>
      <c r="AI1349" s="9">
        <f t="shared" si="424"/>
        <v>61941107.3599999</v>
      </c>
      <c r="AJ1349" s="12">
        <f t="shared" si="425"/>
        <v>807273261.99</v>
      </c>
      <c r="AK1349" s="16">
        <f t="shared" si="426"/>
        <v>0.288438543180641</v>
      </c>
      <c r="AL1349" s="9">
        <f t="shared" si="427"/>
        <v>707385281.64</v>
      </c>
      <c r="AM1349" s="16">
        <f t="shared" si="428"/>
        <v>0.00439394697473268</v>
      </c>
      <c r="AN1349" s="16">
        <f t="shared" si="429"/>
        <v>0.0594863041515349</v>
      </c>
      <c r="AO1349" s="16">
        <f t="shared" si="430"/>
        <v>0.12149004714169</v>
      </c>
      <c r="AP1349" s="16">
        <f t="shared" si="431"/>
        <v>0.0687377471015816</v>
      </c>
      <c r="AQ1349" s="12">
        <f t="shared" si="432"/>
        <v>99887980.3499999</v>
      </c>
      <c r="AR1349" s="12">
        <f t="shared" si="433"/>
        <v>62663562.9199999</v>
      </c>
      <c r="AS1349" s="12">
        <f>AR1349-VLOOKUP(A1349,[1]选股结果!$A$2:$BJ$3005,48,FALSE)*0.08</f>
        <v>-286537902.4664</v>
      </c>
      <c r="AT1349" s="12">
        <f t="shared" si="434"/>
        <v>79351041.7699999</v>
      </c>
      <c r="AU1349" s="12">
        <f t="shared" si="435"/>
        <v>83200501.4999999</v>
      </c>
      <c r="AV1349" s="12">
        <f t="shared" si="436"/>
        <v>66483801.3599999</v>
      </c>
      <c r="AW1349" s="12">
        <f t="shared" si="437"/>
        <v>81727159.2499999</v>
      </c>
      <c r="AX1349" s="12">
        <f t="shared" si="438"/>
        <v>-311167.930000002</v>
      </c>
      <c r="AY1349" s="21">
        <f t="shared" si="439"/>
        <v>2702687236.04</v>
      </c>
    </row>
    <row r="1350" spans="1:51">
      <c r="A1350" s="5" t="s">
        <v>2747</v>
      </c>
      <c r="B1350" s="5" t="s">
        <v>2748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420"/>
        <v>2795453364.12</v>
      </c>
      <c r="AF1350" s="9">
        <f t="shared" si="421"/>
        <v>2369137842.2</v>
      </c>
      <c r="AG1350" s="9">
        <f t="shared" si="422"/>
        <v>409989647.24</v>
      </c>
      <c r="AH1350" s="9">
        <f t="shared" si="423"/>
        <v>409598812.85</v>
      </c>
      <c r="AI1350" s="9">
        <f t="shared" si="424"/>
        <v>335190120.05</v>
      </c>
      <c r="AJ1350" s="12">
        <f t="shared" si="425"/>
        <v>1184435686.42</v>
      </c>
      <c r="AK1350" s="16">
        <f t="shared" si="426"/>
        <v>0.423700749804086</v>
      </c>
      <c r="AL1350" s="9">
        <f t="shared" si="427"/>
        <v>730203947.41</v>
      </c>
      <c r="AM1350" s="16">
        <f t="shared" si="428"/>
        <v>0.008047196060837</v>
      </c>
      <c r="AN1350" s="16">
        <f t="shared" si="429"/>
        <v>0.168391540675258</v>
      </c>
      <c r="AO1350" s="16">
        <f t="shared" si="430"/>
        <v>0.049016669138079</v>
      </c>
      <c r="AP1350" s="16">
        <f t="shared" si="431"/>
        <v>0.0327015415185713</v>
      </c>
      <c r="AQ1350" s="12">
        <f t="shared" si="432"/>
        <v>454231739.01</v>
      </c>
      <c r="AR1350" s="12">
        <f t="shared" si="433"/>
        <v>343368588.77</v>
      </c>
      <c r="AS1350" s="12">
        <f>AR1350-VLOOKUP(A1350,[1]选股结果!$A$2:$BJ$3005,48,FALSE)*0.08</f>
        <v>-17399071.622</v>
      </c>
      <c r="AT1350" s="12">
        <f t="shared" si="434"/>
        <v>379823046.21</v>
      </c>
      <c r="AU1350" s="12">
        <f t="shared" si="435"/>
        <v>417777281.57</v>
      </c>
      <c r="AV1350" s="12">
        <f t="shared" si="436"/>
        <v>408900487.3</v>
      </c>
      <c r="AW1350" s="12">
        <f t="shared" si="437"/>
        <v>409989647.24</v>
      </c>
      <c r="AX1350" s="12">
        <f t="shared" si="438"/>
        <v>-4898610.67</v>
      </c>
      <c r="AY1350" s="21">
        <f t="shared" si="439"/>
        <v>2332683384.76</v>
      </c>
    </row>
    <row r="1351" spans="1:51">
      <c r="A1351" s="5" t="s">
        <v>2749</v>
      </c>
      <c r="B1351" s="5" t="s">
        <v>2750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420"/>
        <v>2795056874.27</v>
      </c>
      <c r="AF1351" s="9">
        <f t="shared" si="421"/>
        <v>2760195773.1</v>
      </c>
      <c r="AG1351" s="9">
        <f t="shared" si="422"/>
        <v>20490204.7099996</v>
      </c>
      <c r="AH1351" s="9">
        <f t="shared" si="423"/>
        <v>33328021.1099996</v>
      </c>
      <c r="AI1351" s="9">
        <f t="shared" si="424"/>
        <v>18163482.7499996</v>
      </c>
      <c r="AJ1351" s="12">
        <f t="shared" si="425"/>
        <v>162264071.58</v>
      </c>
      <c r="AK1351" s="16">
        <f t="shared" si="426"/>
        <v>0.0580539426849335</v>
      </c>
      <c r="AL1351" s="9">
        <f t="shared" si="427"/>
        <v>114120496.63</v>
      </c>
      <c r="AM1351" s="16">
        <f t="shared" si="428"/>
        <v>0.00371554127059126</v>
      </c>
      <c r="AN1351" s="16">
        <f t="shared" si="429"/>
        <v>0.00838858172291169</v>
      </c>
      <c r="AO1351" s="16">
        <f t="shared" si="430"/>
        <v>0.0216417191567161</v>
      </c>
      <c r="AP1351" s="16">
        <f t="shared" si="431"/>
        <v>0.00803024612365431</v>
      </c>
      <c r="AQ1351" s="12">
        <f t="shared" si="432"/>
        <v>48143574.9499999</v>
      </c>
      <c r="AR1351" s="12">
        <f t="shared" si="433"/>
        <v>22342608.8899999</v>
      </c>
      <c r="AS1351" s="12">
        <f>AR1351-VLOOKUP(A1351,[1]选股结果!$A$2:$BJ$3005,48,FALSE)*0.08</f>
        <v>-8004047.6860001</v>
      </c>
      <c r="AT1351" s="12">
        <f t="shared" si="434"/>
        <v>32979036.5899999</v>
      </c>
      <c r="AU1351" s="12">
        <f t="shared" si="435"/>
        <v>37507147.2499999</v>
      </c>
      <c r="AV1351" s="12">
        <f t="shared" si="436"/>
        <v>17600858.2799999</v>
      </c>
      <c r="AW1351" s="12">
        <f t="shared" si="437"/>
        <v>20490204.7099996</v>
      </c>
      <c r="AX1351" s="12">
        <f t="shared" si="438"/>
        <v>0</v>
      </c>
      <c r="AY1351" s="21">
        <f t="shared" si="439"/>
        <v>2749559345.4</v>
      </c>
    </row>
    <row r="1352" spans="1:51">
      <c r="A1352" s="5" t="s">
        <v>2751</v>
      </c>
      <c r="B1352" s="5" t="s">
        <v>2752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420"/>
        <v>2781537256.53</v>
      </c>
      <c r="AF1352" s="9">
        <f t="shared" si="421"/>
        <v>2484615692.38</v>
      </c>
      <c r="AG1352" s="9">
        <f t="shared" si="422"/>
        <v>300438179.6</v>
      </c>
      <c r="AH1352" s="9">
        <f t="shared" si="423"/>
        <v>304009697.87</v>
      </c>
      <c r="AI1352" s="9">
        <f t="shared" si="424"/>
        <v>242743817.77</v>
      </c>
      <c r="AJ1352" s="12">
        <f t="shared" si="425"/>
        <v>775554581.11</v>
      </c>
      <c r="AK1352" s="16">
        <f t="shared" si="426"/>
        <v>0.278822287671787</v>
      </c>
      <c r="AL1352" s="9">
        <f t="shared" si="427"/>
        <v>503091044.73</v>
      </c>
      <c r="AM1352" s="16">
        <f t="shared" si="428"/>
        <v>0.00852661748977879</v>
      </c>
      <c r="AN1352" s="16">
        <f t="shared" si="429"/>
        <v>0.0906266411597429</v>
      </c>
      <c r="AO1352" s="16">
        <f t="shared" si="430"/>
        <v>0.0364476521614071</v>
      </c>
      <c r="AP1352" s="16">
        <f t="shared" si="431"/>
        <v>0.0458673586055647</v>
      </c>
      <c r="AQ1352" s="12">
        <f t="shared" si="432"/>
        <v>272463536.38</v>
      </c>
      <c r="AR1352" s="12">
        <f t="shared" si="433"/>
        <v>237325391.58</v>
      </c>
      <c r="AS1352" s="12">
        <f>AR1352-VLOOKUP(A1352,[1]选股结果!$A$2:$BJ$3005,48,FALSE)*0.08</f>
        <v>66996383.8128</v>
      </c>
      <c r="AT1352" s="12">
        <f t="shared" si="434"/>
        <v>211197656.28</v>
      </c>
      <c r="AU1352" s="12">
        <f t="shared" si="435"/>
        <v>298591271.68</v>
      </c>
      <c r="AV1352" s="12">
        <f t="shared" si="436"/>
        <v>258330496.28</v>
      </c>
      <c r="AW1352" s="12">
        <f t="shared" si="437"/>
        <v>300438179.6</v>
      </c>
      <c r="AX1352" s="12">
        <f t="shared" si="438"/>
        <v>13023558.37</v>
      </c>
      <c r="AY1352" s="21">
        <f t="shared" si="439"/>
        <v>2510743427.68</v>
      </c>
    </row>
    <row r="1353" spans="1:51">
      <c r="A1353" s="5" t="s">
        <v>2753</v>
      </c>
      <c r="B1353" s="5" t="s">
        <v>2754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420"/>
        <v>2780097098.91</v>
      </c>
      <c r="AF1353" s="9">
        <f t="shared" si="421"/>
        <v>1798866892.44</v>
      </c>
      <c r="AG1353" s="9">
        <f t="shared" si="422"/>
        <v>964210313.32</v>
      </c>
      <c r="AH1353" s="9">
        <f t="shared" si="423"/>
        <v>975275102.9</v>
      </c>
      <c r="AI1353" s="9">
        <f t="shared" si="424"/>
        <v>845261239.97</v>
      </c>
      <c r="AJ1353" s="12">
        <f t="shared" si="425"/>
        <v>1584936073.74</v>
      </c>
      <c r="AK1353" s="16">
        <f t="shared" si="426"/>
        <v>0.570100977538306</v>
      </c>
      <c r="AL1353" s="9">
        <f t="shared" si="427"/>
        <v>594945054.44</v>
      </c>
      <c r="AM1353" s="16">
        <f t="shared" si="428"/>
        <v>0.00249979873462865</v>
      </c>
      <c r="AN1353" s="16">
        <f t="shared" si="429"/>
        <v>0.132655711257206</v>
      </c>
      <c r="AO1353" s="16">
        <f t="shared" si="430"/>
        <v>0.0253815875919103</v>
      </c>
      <c r="AP1353" s="16">
        <f t="shared" si="431"/>
        <v>0.0551291625174138</v>
      </c>
      <c r="AQ1353" s="12">
        <f t="shared" si="432"/>
        <v>989991019.3</v>
      </c>
      <c r="AR1353" s="12">
        <f t="shared" si="433"/>
        <v>855844433.14</v>
      </c>
      <c r="AS1353" s="12">
        <f>AR1353-VLOOKUP(A1353,[1]选股结果!$A$2:$BJ$3005,48,FALSE)*0.08</f>
        <v>500003985.1096</v>
      </c>
      <c r="AT1353" s="12">
        <f t="shared" si="434"/>
        <v>859977156.37</v>
      </c>
      <c r="AU1353" s="12">
        <f t="shared" si="435"/>
        <v>985858296.07</v>
      </c>
      <c r="AV1353" s="12">
        <f t="shared" si="436"/>
        <v>916742338.32</v>
      </c>
      <c r="AW1353" s="12">
        <f t="shared" si="437"/>
        <v>964210313.32</v>
      </c>
      <c r="AX1353" s="12">
        <f t="shared" si="438"/>
        <v>14094672.92</v>
      </c>
      <c r="AY1353" s="21">
        <f t="shared" si="439"/>
        <v>1794734169.21</v>
      </c>
    </row>
    <row r="1354" spans="1:51">
      <c r="A1354" s="5" t="s">
        <v>2755</v>
      </c>
      <c r="B1354" s="5" t="s">
        <v>2756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420"/>
        <v>2778430926.25</v>
      </c>
      <c r="AF1354" s="9">
        <f t="shared" si="421"/>
        <v>2711403451.68</v>
      </c>
      <c r="AG1354" s="9">
        <f t="shared" si="422"/>
        <v>65446171.5300002</v>
      </c>
      <c r="AH1354" s="9">
        <f t="shared" si="423"/>
        <v>61583423.2400002</v>
      </c>
      <c r="AI1354" s="9">
        <f t="shared" si="424"/>
        <v>34301910.7400002</v>
      </c>
      <c r="AJ1354" s="12">
        <f t="shared" si="425"/>
        <v>361581482.71</v>
      </c>
      <c r="AK1354" s="16">
        <f t="shared" si="426"/>
        <v>0.130138733806142</v>
      </c>
      <c r="AL1354" s="9">
        <f t="shared" si="427"/>
        <v>262808883.01</v>
      </c>
      <c r="AM1354" s="16">
        <f t="shared" si="428"/>
        <v>0.00314204535643528</v>
      </c>
      <c r="AN1354" s="16">
        <f t="shared" si="429"/>
        <v>0.0508146338626294</v>
      </c>
      <c r="AO1354" s="16">
        <f t="shared" si="430"/>
        <v>0.039165962231378</v>
      </c>
      <c r="AP1354" s="16">
        <f t="shared" si="431"/>
        <v>7.60529182149575e-5</v>
      </c>
      <c r="AQ1354" s="12">
        <f t="shared" si="432"/>
        <v>98772599.7</v>
      </c>
      <c r="AR1354" s="12">
        <f t="shared" si="433"/>
        <v>35883213.78</v>
      </c>
      <c r="AS1354" s="12">
        <f>AR1354-VLOOKUP(A1354,[1]选股结果!$A$2:$BJ$3005,48,FALSE)*0.08</f>
        <v>-117006131.5896</v>
      </c>
      <c r="AT1354" s="12">
        <f t="shared" si="434"/>
        <v>71491087.2</v>
      </c>
      <c r="AU1354" s="12">
        <f t="shared" si="435"/>
        <v>63164726.28</v>
      </c>
      <c r="AV1354" s="12">
        <f t="shared" si="436"/>
        <v>62192680.15</v>
      </c>
      <c r="AW1354" s="12">
        <f t="shared" si="437"/>
        <v>65446171.5300002</v>
      </c>
      <c r="AX1354" s="12">
        <f t="shared" si="438"/>
        <v>2929597.3</v>
      </c>
      <c r="AY1354" s="21">
        <f t="shared" si="439"/>
        <v>2675795578.26</v>
      </c>
    </row>
    <row r="1355" spans="1:51">
      <c r="A1355" s="5" t="s">
        <v>2757</v>
      </c>
      <c r="B1355" s="5" t="s">
        <v>2758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40">C1355</f>
        <v>2777144758.36</v>
      </c>
      <c r="AF1355" s="9">
        <f t="shared" ref="AF1355:AF1418" si="441">(G1355+O1355+P1355+Q1355+R1355)+S1355</f>
        <v>2593355638.68</v>
      </c>
      <c r="AG1355" s="9">
        <f t="shared" ref="AG1355:AG1418" si="442">AE1355-AF1355+T1355+V1355+W1355-X1355-Y1355+Z1355+AA1355</f>
        <v>365493720.66</v>
      </c>
      <c r="AH1355" s="9">
        <f t="shared" ref="AH1355:AH1418" si="443">AG1355+AB1355-AC1355</f>
        <v>369823102.71</v>
      </c>
      <c r="AI1355" s="9">
        <f t="shared" ref="AI1355:AI1418" si="444">AH1355-AD1355</f>
        <v>244371806.72</v>
      </c>
      <c r="AJ1355" s="12">
        <f t="shared" si="425"/>
        <v>488146212.98</v>
      </c>
      <c r="AK1355" s="16">
        <f t="shared" si="426"/>
        <v>0.175772692982798</v>
      </c>
      <c r="AL1355" s="9">
        <f t="shared" si="427"/>
        <v>239768608.48</v>
      </c>
      <c r="AM1355" s="16">
        <f t="shared" si="428"/>
        <v>0.00761379866366297</v>
      </c>
      <c r="AN1355" s="16">
        <f t="shared" si="429"/>
        <v>0.0213345240508776</v>
      </c>
      <c r="AO1355" s="16">
        <f t="shared" si="430"/>
        <v>0.0588325441762299</v>
      </c>
      <c r="AP1355" s="16">
        <f t="shared" si="431"/>
        <v>0</v>
      </c>
      <c r="AQ1355" s="12">
        <f t="shared" si="432"/>
        <v>248377604.5</v>
      </c>
      <c r="AR1355" s="12">
        <f t="shared" si="433"/>
        <v>62349389.58</v>
      </c>
      <c r="AS1355" s="12">
        <f>AR1355-VLOOKUP(A1355,[1]选股结果!$A$2:$BJ$3005,48,FALSE)*0.08</f>
        <v>-318903792.6952</v>
      </c>
      <c r="AT1355" s="12">
        <f t="shared" si="434"/>
        <v>122926308.51</v>
      </c>
      <c r="AU1355" s="12">
        <f t="shared" si="435"/>
        <v>187800685.57</v>
      </c>
      <c r="AV1355" s="12">
        <f t="shared" si="436"/>
        <v>202417774.66</v>
      </c>
      <c r="AW1355" s="12">
        <f t="shared" si="437"/>
        <v>365493720.66</v>
      </c>
      <c r="AX1355" s="12">
        <f t="shared" si="438"/>
        <v>169186127.07</v>
      </c>
      <c r="AY1355" s="21">
        <f t="shared" si="439"/>
        <v>2532778719.75</v>
      </c>
    </row>
    <row r="1356" spans="1:51">
      <c r="A1356" s="5" t="s">
        <v>2759</v>
      </c>
      <c r="B1356" s="5" t="s">
        <v>2760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40"/>
        <v>2775895962.34</v>
      </c>
      <c r="AF1356" s="9">
        <f t="shared" si="441"/>
        <v>2733455955.82</v>
      </c>
      <c r="AG1356" s="9">
        <f t="shared" si="442"/>
        <v>54334460.2300005</v>
      </c>
      <c r="AH1356" s="9">
        <f t="shared" si="443"/>
        <v>81113095.9300005</v>
      </c>
      <c r="AI1356" s="9">
        <f t="shared" si="444"/>
        <v>70308023.4500005</v>
      </c>
      <c r="AJ1356" s="12">
        <f t="shared" si="425"/>
        <v>232988327.12</v>
      </c>
      <c r="AK1356" s="16">
        <f t="shared" si="426"/>
        <v>0.0839326582411244</v>
      </c>
      <c r="AL1356" s="9">
        <f t="shared" si="427"/>
        <v>131041363.02</v>
      </c>
      <c r="AM1356" s="16">
        <f t="shared" si="428"/>
        <v>0.00283698891703472</v>
      </c>
      <c r="AN1356" s="16">
        <f t="shared" si="429"/>
        <v>0.0113813635844506</v>
      </c>
      <c r="AO1356" s="16">
        <f t="shared" si="430"/>
        <v>0.039617335340369</v>
      </c>
      <c r="AP1356" s="16">
        <f t="shared" si="431"/>
        <v>0.00447194570993059</v>
      </c>
      <c r="AQ1356" s="12">
        <f t="shared" si="432"/>
        <v>101946964.1</v>
      </c>
      <c r="AR1356" s="12">
        <f t="shared" si="433"/>
        <v>62449495.5700004</v>
      </c>
      <c r="AS1356" s="12">
        <f>AR1356-VLOOKUP(A1356,[1]选股结果!$A$2:$BJ$3005,48,FALSE)*0.08</f>
        <v>-120529569.3004</v>
      </c>
      <c r="AT1356" s="12">
        <f t="shared" si="434"/>
        <v>91141891.6200004</v>
      </c>
      <c r="AU1356" s="12">
        <f t="shared" si="435"/>
        <v>73254568.0500004</v>
      </c>
      <c r="AV1356" s="12">
        <f t="shared" si="436"/>
        <v>54288009.7100004</v>
      </c>
      <c r="AW1356" s="12">
        <f t="shared" si="437"/>
        <v>54334460.2300005</v>
      </c>
      <c r="AX1356" s="12">
        <f t="shared" si="438"/>
        <v>1172234.54</v>
      </c>
      <c r="AY1356" s="21">
        <f t="shared" si="439"/>
        <v>2704763559.77</v>
      </c>
    </row>
    <row r="1357" spans="1:51">
      <c r="A1357" s="5" t="s">
        <v>2761</v>
      </c>
      <c r="B1357" s="5" t="s">
        <v>2762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40"/>
        <v>2774547669.97</v>
      </c>
      <c r="AF1357" s="9">
        <f t="shared" si="441"/>
        <v>2328834406.93</v>
      </c>
      <c r="AG1357" s="9">
        <f t="shared" si="442"/>
        <v>412608146.51</v>
      </c>
      <c r="AH1357" s="9">
        <f t="shared" si="443"/>
        <v>419403790.94</v>
      </c>
      <c r="AI1357" s="9">
        <f t="shared" si="444"/>
        <v>391459103.46</v>
      </c>
      <c r="AJ1357" s="12">
        <f t="shared" si="425"/>
        <v>606901142.45</v>
      </c>
      <c r="AK1357" s="16">
        <f t="shared" si="426"/>
        <v>0.218738769212267</v>
      </c>
      <c r="AL1357" s="9">
        <f t="shared" si="427"/>
        <v>199006943.43</v>
      </c>
      <c r="AM1357" s="16">
        <f t="shared" si="428"/>
        <v>0.00123129283629751</v>
      </c>
      <c r="AN1357" s="16">
        <f t="shared" si="429"/>
        <v>0.0290777468677885</v>
      </c>
      <c r="AO1357" s="16">
        <f t="shared" si="430"/>
        <v>0.0331103885416369</v>
      </c>
      <c r="AP1357" s="16">
        <f t="shared" si="431"/>
        <v>0.0107557571682748</v>
      </c>
      <c r="AQ1357" s="12">
        <f t="shared" si="432"/>
        <v>407894199.02</v>
      </c>
      <c r="AR1357" s="12">
        <f t="shared" si="433"/>
        <v>424564219.99</v>
      </c>
      <c r="AS1357" s="12">
        <f>AR1357-VLOOKUP(A1357,[1]选股结果!$A$2:$BJ$3005,48,FALSE)*0.08</f>
        <v>41286246.9356</v>
      </c>
      <c r="AT1357" s="12">
        <f t="shared" si="434"/>
        <v>379949511.54</v>
      </c>
      <c r="AU1357" s="12">
        <f t="shared" si="435"/>
        <v>452508907.47</v>
      </c>
      <c r="AV1357" s="12">
        <f t="shared" si="436"/>
        <v>358610628.37</v>
      </c>
      <c r="AW1357" s="12">
        <f t="shared" si="437"/>
        <v>412608146.51</v>
      </c>
      <c r="AX1357" s="12">
        <f t="shared" si="438"/>
        <v>6470084.27</v>
      </c>
      <c r="AY1357" s="21">
        <f t="shared" si="439"/>
        <v>2373449115.38</v>
      </c>
    </row>
    <row r="1358" spans="1:51">
      <c r="A1358" s="5" t="s">
        <v>2763</v>
      </c>
      <c r="B1358" s="5" t="s">
        <v>2764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40"/>
        <v>2769145268.52</v>
      </c>
      <c r="AF1358" s="9">
        <f t="shared" si="441"/>
        <v>2478163546.9</v>
      </c>
      <c r="AG1358" s="9">
        <f t="shared" si="442"/>
        <v>302485142.039999</v>
      </c>
      <c r="AH1358" s="9">
        <f t="shared" si="443"/>
        <v>305139522.049999</v>
      </c>
      <c r="AI1358" s="9">
        <f t="shared" si="444"/>
        <v>224565678.639999</v>
      </c>
      <c r="AJ1358" s="12">
        <f t="shared" si="425"/>
        <v>1876782016.11</v>
      </c>
      <c r="AK1358" s="16">
        <f t="shared" si="426"/>
        <v>0.677747764787026</v>
      </c>
      <c r="AL1358" s="9">
        <f t="shared" si="427"/>
        <v>1580566570.46</v>
      </c>
      <c r="AM1358" s="16">
        <f t="shared" si="428"/>
        <v>0.153895345005777</v>
      </c>
      <c r="AN1358" s="16">
        <f t="shared" si="429"/>
        <v>0.32271520916908</v>
      </c>
      <c r="AO1358" s="16">
        <f t="shared" si="430"/>
        <v>0.0893306772642554</v>
      </c>
      <c r="AP1358" s="16">
        <f t="shared" si="431"/>
        <v>0.00511533093660005</v>
      </c>
      <c r="AQ1358" s="12">
        <f t="shared" si="432"/>
        <v>296215445.65</v>
      </c>
      <c r="AR1358" s="12">
        <f t="shared" si="433"/>
        <v>211179885.51</v>
      </c>
      <c r="AS1358" s="12">
        <f>AR1358-VLOOKUP(A1358,[1]选股结果!$A$2:$BJ$3005,48,FALSE)*0.08</f>
        <v>-75088133.282</v>
      </c>
      <c r="AT1358" s="12">
        <f t="shared" si="434"/>
        <v>215641602.24</v>
      </c>
      <c r="AU1358" s="12">
        <f t="shared" si="435"/>
        <v>291753728.92</v>
      </c>
      <c r="AV1358" s="12">
        <f t="shared" si="436"/>
        <v>284598717.52</v>
      </c>
      <c r="AW1358" s="12">
        <f t="shared" si="437"/>
        <v>302485142.039999</v>
      </c>
      <c r="AX1358" s="12">
        <f t="shared" si="438"/>
        <v>7614704.35</v>
      </c>
      <c r="AY1358" s="21">
        <f t="shared" si="439"/>
        <v>2473701830.17</v>
      </c>
    </row>
    <row r="1359" spans="1:51">
      <c r="A1359" s="5" t="s">
        <v>2765</v>
      </c>
      <c r="B1359" s="5" t="s">
        <v>2766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40"/>
        <v>2764849935.25</v>
      </c>
      <c r="AF1359" s="9">
        <f t="shared" si="441"/>
        <v>2715801091.04</v>
      </c>
      <c r="AG1359" s="9">
        <f t="shared" si="442"/>
        <v>48799981.47</v>
      </c>
      <c r="AH1359" s="9">
        <f t="shared" si="443"/>
        <v>52087326.61</v>
      </c>
      <c r="AI1359" s="9">
        <f t="shared" si="444"/>
        <v>48830104.11</v>
      </c>
      <c r="AJ1359" s="12">
        <f t="shared" si="425"/>
        <v>296300917.17</v>
      </c>
      <c r="AK1359" s="16">
        <f t="shared" si="426"/>
        <v>0.107167088308251</v>
      </c>
      <c r="AL1359" s="9">
        <f t="shared" si="427"/>
        <v>232677604.45</v>
      </c>
      <c r="AM1359" s="16">
        <f t="shared" si="428"/>
        <v>0.00557495821146845</v>
      </c>
      <c r="AN1359" s="16">
        <f t="shared" si="429"/>
        <v>0.0124693085365889</v>
      </c>
      <c r="AO1359" s="16">
        <f t="shared" si="430"/>
        <v>0.0332904831095932</v>
      </c>
      <c r="AP1359" s="16">
        <f t="shared" si="431"/>
        <v>0.0321179397217341</v>
      </c>
      <c r="AQ1359" s="12">
        <f t="shared" si="432"/>
        <v>63623312.7200001</v>
      </c>
      <c r="AR1359" s="12">
        <f t="shared" si="433"/>
        <v>43848180.6400001</v>
      </c>
      <c r="AS1359" s="12">
        <f>AR1359-VLOOKUP(A1359,[1]选股结果!$A$2:$BJ$3005,48,FALSE)*0.08</f>
        <v>-6449709.1615999</v>
      </c>
      <c r="AT1359" s="12">
        <f t="shared" si="434"/>
        <v>60366090.2200001</v>
      </c>
      <c r="AU1359" s="12">
        <f t="shared" si="435"/>
        <v>47105403.1400001</v>
      </c>
      <c r="AV1359" s="12">
        <f t="shared" si="436"/>
        <v>54202239.32</v>
      </c>
      <c r="AW1359" s="12">
        <f t="shared" si="437"/>
        <v>48799981.47</v>
      </c>
      <c r="AX1359" s="12">
        <f t="shared" si="438"/>
        <v>1368797.23</v>
      </c>
      <c r="AY1359" s="21">
        <f t="shared" si="439"/>
        <v>2699283181.46</v>
      </c>
    </row>
    <row r="1360" spans="1:51">
      <c r="A1360" s="5" t="s">
        <v>2767</v>
      </c>
      <c r="B1360" s="5" t="s">
        <v>2768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40"/>
        <v>2763945449.53</v>
      </c>
      <c r="AF1360" s="9">
        <f t="shared" si="441"/>
        <v>2599597655.88</v>
      </c>
      <c r="AG1360" s="9">
        <f t="shared" si="442"/>
        <v>322213136.18</v>
      </c>
      <c r="AH1360" s="9">
        <f t="shared" si="443"/>
        <v>285017888.31</v>
      </c>
      <c r="AI1360" s="9">
        <f t="shared" si="444"/>
        <v>211929221.46</v>
      </c>
      <c r="AJ1360" s="12">
        <f t="shared" si="425"/>
        <v>1191613166.84</v>
      </c>
      <c r="AK1360" s="16">
        <f t="shared" si="426"/>
        <v>0.431127599512729</v>
      </c>
      <c r="AL1360" s="9">
        <f t="shared" si="427"/>
        <v>429702342.23</v>
      </c>
      <c r="AM1360" s="16">
        <f t="shared" si="428"/>
        <v>0.010853389821822</v>
      </c>
      <c r="AN1360" s="16">
        <f t="shared" si="429"/>
        <v>0.0164101122392675</v>
      </c>
      <c r="AO1360" s="16">
        <f t="shared" si="430"/>
        <v>0.0987013393793244</v>
      </c>
      <c r="AP1360" s="16">
        <f t="shared" si="431"/>
        <v>0.00141041798081178</v>
      </c>
      <c r="AQ1360" s="12">
        <f t="shared" si="432"/>
        <v>761910824.61</v>
      </c>
      <c r="AR1360" s="12">
        <f t="shared" si="433"/>
        <v>13615053.2300002</v>
      </c>
      <c r="AS1360" s="12">
        <f>AR1360-VLOOKUP(A1360,[1]选股结果!$A$2:$BJ$3005,48,FALSE)*0.08</f>
        <v>-934847131.1628</v>
      </c>
      <c r="AT1360" s="12">
        <f t="shared" si="434"/>
        <v>688822157.76</v>
      </c>
      <c r="AU1360" s="12">
        <f t="shared" si="435"/>
        <v>86703720.0800002</v>
      </c>
      <c r="AV1360" s="12">
        <f t="shared" si="436"/>
        <v>168362031.41</v>
      </c>
      <c r="AW1360" s="12">
        <f t="shared" si="437"/>
        <v>322213136.18</v>
      </c>
      <c r="AX1360" s="12">
        <f t="shared" si="438"/>
        <v>136167898.34</v>
      </c>
      <c r="AY1360" s="21">
        <f t="shared" si="439"/>
        <v>1924390551.35</v>
      </c>
    </row>
    <row r="1361" spans="1:51">
      <c r="A1361" s="5" t="s">
        <v>2769</v>
      </c>
      <c r="B1361" s="5" t="s">
        <v>2770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40"/>
        <v>2760610205.38</v>
      </c>
      <c r="AF1361" s="9">
        <f t="shared" si="441"/>
        <v>2550166312.07</v>
      </c>
      <c r="AG1361" s="9">
        <f t="shared" si="442"/>
        <v>226110611.56</v>
      </c>
      <c r="AH1361" s="9">
        <f t="shared" si="443"/>
        <v>226627198.11</v>
      </c>
      <c r="AI1361" s="9">
        <f t="shared" si="444"/>
        <v>212021514.23</v>
      </c>
      <c r="AJ1361" s="12">
        <f t="shared" si="425"/>
        <v>870707107.68</v>
      </c>
      <c r="AK1361" s="16">
        <f t="shared" si="426"/>
        <v>0.315403857445404</v>
      </c>
      <c r="AL1361" s="9">
        <f t="shared" si="427"/>
        <v>615794099.88</v>
      </c>
      <c r="AM1361" s="16">
        <f t="shared" si="428"/>
        <v>0.0105658925128783</v>
      </c>
      <c r="AN1361" s="16">
        <f t="shared" si="429"/>
        <v>0.0830094420477796</v>
      </c>
      <c r="AO1361" s="16">
        <f t="shared" si="430"/>
        <v>0.0783569096203585</v>
      </c>
      <c r="AP1361" s="16">
        <f t="shared" si="431"/>
        <v>0.0491031438613916</v>
      </c>
      <c r="AQ1361" s="12">
        <f t="shared" si="432"/>
        <v>254913007.8</v>
      </c>
      <c r="AR1361" s="12">
        <f t="shared" si="433"/>
        <v>190236657.53</v>
      </c>
      <c r="AS1361" s="12">
        <f>AR1361-VLOOKUP(A1361,[1]选股结果!$A$2:$BJ$3005,48,FALSE)*0.08</f>
        <v>-183819954.318</v>
      </c>
      <c r="AT1361" s="12">
        <f t="shared" si="434"/>
        <v>240307323.92</v>
      </c>
      <c r="AU1361" s="12">
        <f t="shared" si="435"/>
        <v>204842341.41</v>
      </c>
      <c r="AV1361" s="12">
        <f t="shared" si="436"/>
        <v>171144218.9</v>
      </c>
      <c r="AW1361" s="12">
        <f t="shared" si="437"/>
        <v>226110611.56</v>
      </c>
      <c r="AX1361" s="12">
        <f t="shared" si="438"/>
        <v>36933978.8</v>
      </c>
      <c r="AY1361" s="21">
        <f t="shared" si="439"/>
        <v>2500095645.68</v>
      </c>
    </row>
    <row r="1362" spans="1:51">
      <c r="A1362" s="5" t="s">
        <v>2771</v>
      </c>
      <c r="B1362" s="5" t="s">
        <v>2772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40"/>
        <v>2760606295.22</v>
      </c>
      <c r="AF1362" s="9">
        <f t="shared" si="441"/>
        <v>2702200684.29</v>
      </c>
      <c r="AG1362" s="9">
        <f t="shared" si="442"/>
        <v>49908689.8599998</v>
      </c>
      <c r="AH1362" s="9">
        <f t="shared" si="443"/>
        <v>49289164.0499998</v>
      </c>
      <c r="AI1362" s="9">
        <f t="shared" si="444"/>
        <v>42049986.8999998</v>
      </c>
      <c r="AJ1362" s="12">
        <f t="shared" si="425"/>
        <v>206833487.59</v>
      </c>
      <c r="AK1362" s="16">
        <f t="shared" si="426"/>
        <v>0.0749232108715149</v>
      </c>
      <c r="AL1362" s="9">
        <f t="shared" si="427"/>
        <v>146541773.74</v>
      </c>
      <c r="AM1362" s="16">
        <f t="shared" si="428"/>
        <v>0.00266646419764589</v>
      </c>
      <c r="AN1362" s="16">
        <f t="shared" si="429"/>
        <v>0.0243470592878017</v>
      </c>
      <c r="AO1362" s="16">
        <f t="shared" si="430"/>
        <v>0.0173499415917919</v>
      </c>
      <c r="AP1362" s="16">
        <f t="shared" si="431"/>
        <v>0.00524388448112495</v>
      </c>
      <c r="AQ1362" s="12">
        <f t="shared" si="432"/>
        <v>60291713.8499997</v>
      </c>
      <c r="AR1362" s="12">
        <f t="shared" si="433"/>
        <v>41571021.5199997</v>
      </c>
      <c r="AS1362" s="12">
        <f>AR1362-VLOOKUP(A1362,[1]选股结果!$A$2:$BJ$3005,48,FALSE)*0.08</f>
        <v>-70345274.7696003</v>
      </c>
      <c r="AT1362" s="12">
        <f t="shared" si="434"/>
        <v>53052536.6999997</v>
      </c>
      <c r="AU1362" s="12">
        <f t="shared" si="435"/>
        <v>48810198.6699997</v>
      </c>
      <c r="AV1362" s="12">
        <f t="shared" si="436"/>
        <v>46358148.0699997</v>
      </c>
      <c r="AW1362" s="12">
        <f t="shared" si="437"/>
        <v>49908689.8599998</v>
      </c>
      <c r="AX1362" s="12">
        <f t="shared" si="438"/>
        <v>523169.19</v>
      </c>
      <c r="AY1362" s="21">
        <f t="shared" si="439"/>
        <v>2690719169.11</v>
      </c>
    </row>
    <row r="1363" spans="1:51">
      <c r="A1363" s="5" t="s">
        <v>2773</v>
      </c>
      <c r="B1363" s="5" t="s">
        <v>2774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40"/>
        <v>2757165803.14</v>
      </c>
      <c r="AF1363" s="9">
        <f t="shared" si="441"/>
        <v>2526070478.29</v>
      </c>
      <c r="AG1363" s="9">
        <f t="shared" si="442"/>
        <v>277580191.629999</v>
      </c>
      <c r="AH1363" s="9">
        <f t="shared" si="443"/>
        <v>278343853.419999</v>
      </c>
      <c r="AI1363" s="9">
        <f t="shared" si="444"/>
        <v>261829053.489999</v>
      </c>
      <c r="AJ1363" s="12">
        <f t="shared" si="425"/>
        <v>1574285833.09</v>
      </c>
      <c r="AK1363" s="16">
        <f t="shared" si="426"/>
        <v>0.570979747136398</v>
      </c>
      <c r="AL1363" s="9">
        <f t="shared" si="427"/>
        <v>1373021786.78</v>
      </c>
      <c r="AM1363" s="16">
        <f t="shared" si="428"/>
        <v>0.0133647017194377</v>
      </c>
      <c r="AN1363" s="16">
        <f t="shared" si="429"/>
        <v>0.334400968719393</v>
      </c>
      <c r="AO1363" s="16">
        <f t="shared" si="430"/>
        <v>0.0523720994891028</v>
      </c>
      <c r="AP1363" s="16">
        <f t="shared" si="431"/>
        <v>0.0893704133967485</v>
      </c>
      <c r="AQ1363" s="12">
        <f t="shared" si="432"/>
        <v>201264046.31</v>
      </c>
      <c r="AR1363" s="12">
        <f t="shared" si="433"/>
        <v>191213961.56</v>
      </c>
      <c r="AS1363" s="12">
        <f>AR1363-VLOOKUP(A1363,[1]选股结果!$A$2:$BJ$3005,48,FALSE)*0.08</f>
        <v>-206390039.672</v>
      </c>
      <c r="AT1363" s="12">
        <f t="shared" si="434"/>
        <v>184749246.38</v>
      </c>
      <c r="AU1363" s="12">
        <f t="shared" si="435"/>
        <v>207728761.49</v>
      </c>
      <c r="AV1363" s="12">
        <f t="shared" si="436"/>
        <v>192987910.29</v>
      </c>
      <c r="AW1363" s="12">
        <f t="shared" si="437"/>
        <v>277580191.629999</v>
      </c>
      <c r="AX1363" s="12">
        <f t="shared" si="438"/>
        <v>53520606.55</v>
      </c>
      <c r="AY1363" s="21">
        <f t="shared" si="439"/>
        <v>2532535193.47</v>
      </c>
    </row>
    <row r="1364" spans="1:51">
      <c r="A1364" s="5" t="s">
        <v>2775</v>
      </c>
      <c r="B1364" s="5" t="s">
        <v>2776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40"/>
        <v>2756580552.24</v>
      </c>
      <c r="AF1364" s="9">
        <f t="shared" si="441"/>
        <v>2728594606.72</v>
      </c>
      <c r="AG1364" s="9">
        <f t="shared" si="442"/>
        <v>24217489.2999995</v>
      </c>
      <c r="AH1364" s="9">
        <f t="shared" si="443"/>
        <v>16333390.0799995</v>
      </c>
      <c r="AI1364" s="9">
        <f t="shared" si="444"/>
        <v>4004090.6999995</v>
      </c>
      <c r="AJ1364" s="12">
        <f t="shared" si="425"/>
        <v>577554931.51</v>
      </c>
      <c r="AK1364" s="16">
        <f t="shared" si="426"/>
        <v>0.20951861212279</v>
      </c>
      <c r="AL1364" s="9">
        <f t="shared" si="427"/>
        <v>476022909.88</v>
      </c>
      <c r="AM1364" s="16">
        <f t="shared" si="428"/>
        <v>0.00503498944325121</v>
      </c>
      <c r="AN1364" s="16">
        <f t="shared" si="429"/>
        <v>0.123284691500795</v>
      </c>
      <c r="AO1364" s="16">
        <f t="shared" si="430"/>
        <v>0.0388452542092364</v>
      </c>
      <c r="AP1364" s="16">
        <f t="shared" si="431"/>
        <v>0.00266097843360297</v>
      </c>
      <c r="AQ1364" s="12">
        <f t="shared" si="432"/>
        <v>101532021.63</v>
      </c>
      <c r="AR1364" s="12">
        <f t="shared" si="433"/>
        <v>7772546.9199997</v>
      </c>
      <c r="AS1364" s="12">
        <f>AR1364-VLOOKUP(A1364,[1]选股结果!$A$2:$BJ$3005,48,FALSE)*0.08</f>
        <v>-211340344.6024</v>
      </c>
      <c r="AT1364" s="12">
        <f t="shared" si="434"/>
        <v>89202722.2499997</v>
      </c>
      <c r="AU1364" s="12">
        <f t="shared" si="435"/>
        <v>20101846.2999997</v>
      </c>
      <c r="AV1364" s="12">
        <f t="shared" si="436"/>
        <v>24737025.7999997</v>
      </c>
      <c r="AW1364" s="12">
        <f t="shared" si="437"/>
        <v>24217489.2999995</v>
      </c>
      <c r="AX1364" s="12">
        <f t="shared" si="438"/>
        <v>650422.7</v>
      </c>
      <c r="AY1364" s="21">
        <f t="shared" si="439"/>
        <v>2647164431.39</v>
      </c>
    </row>
    <row r="1365" spans="1:51">
      <c r="A1365" s="5" t="s">
        <v>2777</v>
      </c>
      <c r="B1365" s="5" t="s">
        <v>2778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40"/>
        <v>2752703459.92</v>
      </c>
      <c r="AF1365" s="9">
        <f t="shared" si="441"/>
        <v>2733680532.68</v>
      </c>
      <c r="AG1365" s="9">
        <f t="shared" si="442"/>
        <v>58364722.6800007</v>
      </c>
      <c r="AH1365" s="9">
        <f t="shared" si="443"/>
        <v>56034363.7800007</v>
      </c>
      <c r="AI1365" s="9">
        <f t="shared" si="444"/>
        <v>43679319.5100007</v>
      </c>
      <c r="AJ1365" s="12">
        <f t="shared" si="425"/>
        <v>696590504.12</v>
      </c>
      <c r="AK1365" s="16">
        <f t="shared" si="426"/>
        <v>0.253056863647872</v>
      </c>
      <c r="AL1365" s="9">
        <f t="shared" si="427"/>
        <v>662655440.7</v>
      </c>
      <c r="AM1365" s="16">
        <f t="shared" si="428"/>
        <v>0.0046882001849829</v>
      </c>
      <c r="AN1365" s="16">
        <f t="shared" si="429"/>
        <v>0.0642897012797532</v>
      </c>
      <c r="AO1365" s="16">
        <f t="shared" si="430"/>
        <v>0.0869939052377838</v>
      </c>
      <c r="AP1365" s="16">
        <f t="shared" si="431"/>
        <v>0.0833227383005744</v>
      </c>
      <c r="AQ1365" s="12">
        <f t="shared" si="432"/>
        <v>33935063.42</v>
      </c>
      <c r="AR1365" s="12">
        <f t="shared" si="433"/>
        <v>2719364.23999996</v>
      </c>
      <c r="AS1365" s="12">
        <f>AR1365-VLOOKUP(A1365,[1]选股结果!$A$2:$BJ$3005,48,FALSE)*0.08</f>
        <v>-318283498.7128</v>
      </c>
      <c r="AT1365" s="12">
        <f t="shared" si="434"/>
        <v>21580019.15</v>
      </c>
      <c r="AU1365" s="12">
        <f t="shared" si="435"/>
        <v>15074408.51</v>
      </c>
      <c r="AV1365" s="12">
        <f t="shared" si="436"/>
        <v>19604389.9800002</v>
      </c>
      <c r="AW1365" s="12">
        <f t="shared" si="437"/>
        <v>58364722.6800007</v>
      </c>
      <c r="AX1365" s="12">
        <f t="shared" si="438"/>
        <v>18502521.44</v>
      </c>
      <c r="AY1365" s="21">
        <f t="shared" si="439"/>
        <v>2714819877.77</v>
      </c>
    </row>
    <row r="1366" spans="1:51">
      <c r="A1366" s="5" t="s">
        <v>2779</v>
      </c>
      <c r="B1366" s="5" t="s">
        <v>2780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40"/>
        <v>2747381812.72</v>
      </c>
      <c r="AF1366" s="9">
        <f t="shared" si="441"/>
        <v>5127420020.94</v>
      </c>
      <c r="AG1366" s="9">
        <f t="shared" si="442"/>
        <v>-1771020003.94</v>
      </c>
      <c r="AH1366" s="9">
        <f t="shared" si="443"/>
        <v>-1771061313.02</v>
      </c>
      <c r="AI1366" s="9">
        <f t="shared" si="444"/>
        <v>-1180277009.24</v>
      </c>
      <c r="AJ1366" s="12">
        <f t="shared" si="425"/>
        <v>-1881408222.64</v>
      </c>
      <c r="AK1366" s="16">
        <f t="shared" si="426"/>
        <v>-0.684800421233532</v>
      </c>
      <c r="AL1366" s="9">
        <f t="shared" si="427"/>
        <v>184945996.3</v>
      </c>
      <c r="AM1366" s="16">
        <f t="shared" si="428"/>
        <v>0.00155148216759139</v>
      </c>
      <c r="AN1366" s="16">
        <f t="shared" si="429"/>
        <v>0</v>
      </c>
      <c r="AO1366" s="16">
        <f t="shared" si="430"/>
        <v>0.0657506621371852</v>
      </c>
      <c r="AP1366" s="16">
        <f t="shared" si="431"/>
        <v>0</v>
      </c>
      <c r="AQ1366" s="12">
        <f t="shared" si="432"/>
        <v>-2066354218.94</v>
      </c>
      <c r="AR1366" s="12">
        <f t="shared" si="433"/>
        <v>-1789295213.52</v>
      </c>
      <c r="AS1366" s="12">
        <f>AR1366-VLOOKUP(A1366,[1]选股结果!$A$2:$BJ$3005,48,FALSE)*0.08</f>
        <v>-4026446761.408</v>
      </c>
      <c r="AT1366" s="12">
        <f t="shared" si="434"/>
        <v>-1475569915.16</v>
      </c>
      <c r="AU1366" s="12">
        <f t="shared" si="435"/>
        <v>-2380079517.3</v>
      </c>
      <c r="AV1366" s="12">
        <f t="shared" si="436"/>
        <v>-2546129136.64</v>
      </c>
      <c r="AW1366" s="12">
        <f t="shared" si="437"/>
        <v>-1771020003.94</v>
      </c>
      <c r="AX1366" s="12">
        <f t="shared" si="438"/>
        <v>0</v>
      </c>
      <c r="AY1366" s="21">
        <f t="shared" si="439"/>
        <v>4813694722.58</v>
      </c>
    </row>
    <row r="1367" spans="1:51">
      <c r="A1367" s="5" t="s">
        <v>2781</v>
      </c>
      <c r="B1367" s="5" t="s">
        <v>2782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40"/>
        <v>2746245130.94</v>
      </c>
      <c r="AF1367" s="9">
        <f t="shared" si="441"/>
        <v>2641970952.49</v>
      </c>
      <c r="AG1367" s="9">
        <f t="shared" si="442"/>
        <v>112283521.74</v>
      </c>
      <c r="AH1367" s="9">
        <f t="shared" si="443"/>
        <v>112251142.24</v>
      </c>
      <c r="AI1367" s="9">
        <f t="shared" si="444"/>
        <v>82831157.34</v>
      </c>
      <c r="AJ1367" s="12">
        <f t="shared" si="425"/>
        <v>260024808.58</v>
      </c>
      <c r="AK1367" s="16">
        <f t="shared" si="426"/>
        <v>0.0946837577062894</v>
      </c>
      <c r="AL1367" s="9">
        <f t="shared" si="427"/>
        <v>155767737.2</v>
      </c>
      <c r="AM1367" s="16">
        <f t="shared" si="428"/>
        <v>0.00189378205951333</v>
      </c>
      <c r="AN1367" s="16">
        <f t="shared" si="429"/>
        <v>0.0458270700026412</v>
      </c>
      <c r="AO1367" s="16">
        <f t="shared" si="430"/>
        <v>0.00898761723850618</v>
      </c>
      <c r="AP1367" s="16">
        <f t="shared" si="431"/>
        <v>0</v>
      </c>
      <c r="AQ1367" s="12">
        <f t="shared" si="432"/>
        <v>104257071.38</v>
      </c>
      <c r="AR1367" s="12">
        <f t="shared" si="433"/>
        <v>74821814.0499999</v>
      </c>
      <c r="AS1367" s="12">
        <f>AR1367-VLOOKUP(A1367,[1]选股结果!$A$2:$BJ$3005,48,FALSE)*0.08</f>
        <v>-57689955.4612001</v>
      </c>
      <c r="AT1367" s="12">
        <f t="shared" si="434"/>
        <v>74837086.4799999</v>
      </c>
      <c r="AU1367" s="12">
        <f t="shared" si="435"/>
        <v>104241798.95</v>
      </c>
      <c r="AV1367" s="12">
        <f t="shared" si="436"/>
        <v>104532698.31</v>
      </c>
      <c r="AW1367" s="12">
        <f t="shared" si="437"/>
        <v>112283521.74</v>
      </c>
      <c r="AX1367" s="12">
        <f t="shared" si="438"/>
        <v>7596970.86</v>
      </c>
      <c r="AY1367" s="21">
        <f t="shared" si="439"/>
        <v>2641955680.06</v>
      </c>
    </row>
    <row r="1368" spans="1:51">
      <c r="A1368" s="5" t="s">
        <v>2783</v>
      </c>
      <c r="B1368" s="5" t="s">
        <v>2784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40"/>
        <v>2738821996.93</v>
      </c>
      <c r="AF1368" s="9">
        <f t="shared" si="441"/>
        <v>2398628857.26</v>
      </c>
      <c r="AG1368" s="9">
        <f t="shared" si="442"/>
        <v>362264341.81</v>
      </c>
      <c r="AH1368" s="9">
        <f t="shared" si="443"/>
        <v>322614550.87</v>
      </c>
      <c r="AI1368" s="9">
        <f t="shared" si="444"/>
        <v>235674529.8</v>
      </c>
      <c r="AJ1368" s="12">
        <f t="shared" si="425"/>
        <v>485469980.15</v>
      </c>
      <c r="AK1368" s="16">
        <f t="shared" si="426"/>
        <v>0.177255031796215</v>
      </c>
      <c r="AL1368" s="9">
        <f t="shared" si="427"/>
        <v>192566323.54</v>
      </c>
      <c r="AM1368" s="16">
        <f t="shared" si="428"/>
        <v>0.00256858796514909</v>
      </c>
      <c r="AN1368" s="16">
        <f t="shared" si="429"/>
        <v>0.0149870877574411</v>
      </c>
      <c r="AO1368" s="16">
        <f t="shared" si="430"/>
        <v>0.0309911406747656</v>
      </c>
      <c r="AP1368" s="16">
        <f t="shared" si="431"/>
        <v>0.00728614126524778</v>
      </c>
      <c r="AQ1368" s="12">
        <f t="shared" si="432"/>
        <v>292903656.61</v>
      </c>
      <c r="AR1368" s="12">
        <f t="shared" si="433"/>
        <v>213603327.66</v>
      </c>
      <c r="AS1368" s="12">
        <f>AR1368-VLOOKUP(A1368,[1]选股结果!$A$2:$BJ$3005,48,FALSE)*0.08</f>
        <v>-199418090.2976</v>
      </c>
      <c r="AT1368" s="12">
        <f t="shared" si="434"/>
        <v>205963635.54</v>
      </c>
      <c r="AU1368" s="12">
        <f t="shared" si="435"/>
        <v>300543348.73</v>
      </c>
      <c r="AV1368" s="12">
        <f t="shared" si="436"/>
        <v>312540759.34</v>
      </c>
      <c r="AW1368" s="12">
        <f t="shared" si="437"/>
        <v>362264341.81</v>
      </c>
      <c r="AX1368" s="12">
        <f t="shared" si="438"/>
        <v>45363138.9</v>
      </c>
      <c r="AY1368" s="21">
        <f t="shared" si="439"/>
        <v>2406268549.38</v>
      </c>
    </row>
    <row r="1369" spans="1:51">
      <c r="A1369" s="5" t="s">
        <v>2785</v>
      </c>
      <c r="B1369" s="5" t="s">
        <v>2786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40"/>
        <v>2736244886.91</v>
      </c>
      <c r="AF1369" s="9">
        <f t="shared" si="441"/>
        <v>2643946131.36</v>
      </c>
      <c r="AG1369" s="9">
        <f t="shared" si="442"/>
        <v>69628898.1899997</v>
      </c>
      <c r="AH1369" s="9">
        <f t="shared" si="443"/>
        <v>76997913.6099997</v>
      </c>
      <c r="AI1369" s="9">
        <f t="shared" si="444"/>
        <v>76883766.7499997</v>
      </c>
      <c r="AJ1369" s="12">
        <f t="shared" si="425"/>
        <v>453145600.28</v>
      </c>
      <c r="AK1369" s="16">
        <f t="shared" si="426"/>
        <v>0.165608569045781</v>
      </c>
      <c r="AL1369" s="9">
        <f t="shared" si="427"/>
        <v>230284757.54</v>
      </c>
      <c r="AM1369" s="16">
        <f t="shared" si="428"/>
        <v>0.00600290553618868</v>
      </c>
      <c r="AN1369" s="16">
        <f t="shared" si="429"/>
        <v>0.016933648951401</v>
      </c>
      <c r="AO1369" s="16">
        <f t="shared" si="430"/>
        <v>0.0326125191633607</v>
      </c>
      <c r="AP1369" s="16">
        <f t="shared" si="431"/>
        <v>0.0238860389626193</v>
      </c>
      <c r="AQ1369" s="12">
        <f t="shared" si="432"/>
        <v>222860842.74</v>
      </c>
      <c r="AR1369" s="12">
        <f t="shared" si="433"/>
        <v>79253771.8799997</v>
      </c>
      <c r="AS1369" s="12">
        <f>AR1369-VLOOKUP(A1369,[1]选股结果!$A$2:$BJ$3005,48,FALSE)*0.08</f>
        <v>-51715574.4992003</v>
      </c>
      <c r="AT1369" s="12">
        <f t="shared" si="434"/>
        <v>222746695.88</v>
      </c>
      <c r="AU1369" s="12">
        <f t="shared" si="435"/>
        <v>79367918.7399997</v>
      </c>
      <c r="AV1369" s="12">
        <f t="shared" si="436"/>
        <v>64943163.5399998</v>
      </c>
      <c r="AW1369" s="12">
        <f t="shared" si="437"/>
        <v>69628898.1899997</v>
      </c>
      <c r="AX1369" s="12">
        <f t="shared" si="438"/>
        <v>2000000</v>
      </c>
      <c r="AY1369" s="21">
        <f t="shared" si="439"/>
        <v>2500453207.36</v>
      </c>
    </row>
    <row r="1370" spans="1:51">
      <c r="A1370" s="5" t="s">
        <v>2787</v>
      </c>
      <c r="B1370" s="5" t="s">
        <v>2788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40"/>
        <v>2733778003.55</v>
      </c>
      <c r="AF1370" s="9">
        <f t="shared" si="441"/>
        <v>2418279770.65</v>
      </c>
      <c r="AG1370" s="9">
        <f t="shared" si="442"/>
        <v>318455829.95</v>
      </c>
      <c r="AH1370" s="9">
        <f t="shared" si="443"/>
        <v>313425949.51</v>
      </c>
      <c r="AI1370" s="9">
        <f t="shared" si="444"/>
        <v>266107587.84</v>
      </c>
      <c r="AJ1370" s="12">
        <f t="shared" si="425"/>
        <v>429812151.64</v>
      </c>
      <c r="AK1370" s="16">
        <f t="shared" si="426"/>
        <v>0.157222770496309</v>
      </c>
      <c r="AL1370" s="9">
        <f t="shared" si="427"/>
        <v>103119566.8</v>
      </c>
      <c r="AM1370" s="16">
        <f t="shared" si="428"/>
        <v>0.00286106000188868</v>
      </c>
      <c r="AN1370" s="16">
        <f t="shared" si="429"/>
        <v>0.00415455814453526</v>
      </c>
      <c r="AO1370" s="16">
        <f t="shared" si="430"/>
        <v>0.015926158014097</v>
      </c>
      <c r="AP1370" s="16">
        <f t="shared" si="431"/>
        <v>0.0129388572459311</v>
      </c>
      <c r="AQ1370" s="12">
        <f t="shared" si="432"/>
        <v>326692584.84</v>
      </c>
      <c r="AR1370" s="12">
        <f t="shared" si="433"/>
        <v>263149990.79</v>
      </c>
      <c r="AS1370" s="12">
        <f>AR1370-VLOOKUP(A1370,[1]选股结果!$A$2:$BJ$3005,48,FALSE)*0.08</f>
        <v>89324800.826</v>
      </c>
      <c r="AT1370" s="12">
        <f t="shared" si="434"/>
        <v>279374223.17</v>
      </c>
      <c r="AU1370" s="12">
        <f t="shared" si="435"/>
        <v>310468352.46</v>
      </c>
      <c r="AV1370" s="12">
        <f t="shared" si="436"/>
        <v>304763841.31</v>
      </c>
      <c r="AW1370" s="12">
        <f t="shared" si="437"/>
        <v>318455829.95</v>
      </c>
      <c r="AX1370" s="12">
        <f t="shared" si="438"/>
        <v>12401544.48</v>
      </c>
      <c r="AY1370" s="21">
        <f t="shared" si="439"/>
        <v>2402055538.27</v>
      </c>
    </row>
    <row r="1371" spans="1:51">
      <c r="A1371" s="5" t="s">
        <v>2789</v>
      </c>
      <c r="B1371" s="5" t="s">
        <v>2790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40"/>
        <v>2733447789.01</v>
      </c>
      <c r="AF1371" s="9">
        <f t="shared" si="441"/>
        <v>4302989896.17</v>
      </c>
      <c r="AG1371" s="9">
        <f t="shared" si="442"/>
        <v>-1807577677.14</v>
      </c>
      <c r="AH1371" s="9">
        <f t="shared" si="443"/>
        <v>-1807982223.25</v>
      </c>
      <c r="AI1371" s="9">
        <f t="shared" si="444"/>
        <v>-1499109374.92</v>
      </c>
      <c r="AJ1371" s="12">
        <f t="shared" si="425"/>
        <v>82426668.1100001</v>
      </c>
      <c r="AK1371" s="16">
        <f t="shared" si="426"/>
        <v>0.0301548353846017</v>
      </c>
      <c r="AL1371" s="9">
        <f t="shared" si="427"/>
        <v>1413460414.59</v>
      </c>
      <c r="AM1371" s="16">
        <f t="shared" si="428"/>
        <v>0.0152984213995708</v>
      </c>
      <c r="AN1371" s="16">
        <f t="shared" si="429"/>
        <v>0.00942377562635997</v>
      </c>
      <c r="AO1371" s="16">
        <f t="shared" si="430"/>
        <v>0.127839235051408</v>
      </c>
      <c r="AP1371" s="16">
        <f t="shared" si="431"/>
        <v>0.262875984267564</v>
      </c>
      <c r="AQ1371" s="12">
        <f t="shared" si="432"/>
        <v>-1331033746.48</v>
      </c>
      <c r="AR1371" s="12">
        <f t="shared" si="433"/>
        <v>-1538553186.24</v>
      </c>
      <c r="AS1371" s="12">
        <f>AR1371-VLOOKUP(A1371,[1]选股结果!$A$2:$BJ$3005,48,FALSE)*0.08</f>
        <v>-2666978266.2576</v>
      </c>
      <c r="AT1371" s="12">
        <f t="shared" si="434"/>
        <v>-1022160898.15</v>
      </c>
      <c r="AU1371" s="12">
        <f t="shared" si="435"/>
        <v>-1847426034.57</v>
      </c>
      <c r="AV1371" s="12">
        <f t="shared" si="436"/>
        <v>-1887966525.51</v>
      </c>
      <c r="AW1371" s="12">
        <f t="shared" si="437"/>
        <v>-1807577677.14</v>
      </c>
      <c r="AX1371" s="12">
        <f t="shared" si="438"/>
        <v>0</v>
      </c>
      <c r="AY1371" s="21">
        <f t="shared" si="439"/>
        <v>3786597608.08</v>
      </c>
    </row>
    <row r="1372" spans="1:51">
      <c r="A1372" s="5" t="s">
        <v>2791</v>
      </c>
      <c r="B1372" s="5" t="s">
        <v>2792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40"/>
        <v>2733233752.39</v>
      </c>
      <c r="AF1372" s="9">
        <f t="shared" si="441"/>
        <v>2578036011.4</v>
      </c>
      <c r="AG1372" s="9">
        <f t="shared" si="442"/>
        <v>65530684.3299993</v>
      </c>
      <c r="AH1372" s="9">
        <f t="shared" si="443"/>
        <v>107481264.439999</v>
      </c>
      <c r="AI1372" s="9">
        <f t="shared" si="444"/>
        <v>93998593.1699993</v>
      </c>
      <c r="AJ1372" s="12">
        <f t="shared" si="425"/>
        <v>626864761.99</v>
      </c>
      <c r="AK1372" s="16">
        <f t="shared" si="426"/>
        <v>0.229349122240956</v>
      </c>
      <c r="AL1372" s="9">
        <f t="shared" si="427"/>
        <v>496295508.65</v>
      </c>
      <c r="AM1372" s="16">
        <f t="shared" si="428"/>
        <v>0.00556798817396884</v>
      </c>
      <c r="AN1372" s="16">
        <f t="shared" si="429"/>
        <v>0.0219266513951086</v>
      </c>
      <c r="AO1372" s="16">
        <f t="shared" si="430"/>
        <v>0.06912109210374</v>
      </c>
      <c r="AP1372" s="16">
        <f t="shared" si="431"/>
        <v>0.0789913863646717</v>
      </c>
      <c r="AQ1372" s="12">
        <f t="shared" si="432"/>
        <v>130569253.34</v>
      </c>
      <c r="AR1372" s="12">
        <f t="shared" si="433"/>
        <v>125394863.25</v>
      </c>
      <c r="AS1372" s="12">
        <f>AR1372-VLOOKUP(A1372,[1]选股结果!$A$2:$BJ$3005,48,FALSE)*0.08</f>
        <v>-329260343.998</v>
      </c>
      <c r="AT1372" s="12">
        <f t="shared" si="434"/>
        <v>117086582.07</v>
      </c>
      <c r="AU1372" s="12">
        <f t="shared" si="435"/>
        <v>138877534.52</v>
      </c>
      <c r="AV1372" s="12">
        <f t="shared" si="436"/>
        <v>74769526.0199998</v>
      </c>
      <c r="AW1372" s="12">
        <f t="shared" si="437"/>
        <v>65530684.3299993</v>
      </c>
      <c r="AX1372" s="12">
        <f t="shared" si="438"/>
        <v>-21380765.15</v>
      </c>
      <c r="AY1372" s="21">
        <f t="shared" si="439"/>
        <v>2586344292.58</v>
      </c>
    </row>
    <row r="1373" spans="1:51">
      <c r="A1373" s="5" t="s">
        <v>2793</v>
      </c>
      <c r="B1373" s="5" t="s">
        <v>2794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40"/>
        <v>2729907306.68</v>
      </c>
      <c r="AF1373" s="9">
        <f t="shared" si="441"/>
        <v>2333135661.14</v>
      </c>
      <c r="AG1373" s="9">
        <f t="shared" si="442"/>
        <v>400139598.27</v>
      </c>
      <c r="AH1373" s="9">
        <f t="shared" si="443"/>
        <v>396422561.75</v>
      </c>
      <c r="AI1373" s="9">
        <f t="shared" si="444"/>
        <v>295012290.16</v>
      </c>
      <c r="AJ1373" s="12">
        <f t="shared" si="425"/>
        <v>522720260.57</v>
      </c>
      <c r="AK1373" s="16">
        <f t="shared" si="426"/>
        <v>0.191479124324448</v>
      </c>
      <c r="AL1373" s="9">
        <f t="shared" si="427"/>
        <v>115814942.08</v>
      </c>
      <c r="AM1373" s="16">
        <f t="shared" si="428"/>
        <v>0.00239227227386792</v>
      </c>
      <c r="AN1373" s="16">
        <f t="shared" si="429"/>
        <v>0.00733159876931532</v>
      </c>
      <c r="AO1373" s="16">
        <f t="shared" si="430"/>
        <v>0.0313390270580453</v>
      </c>
      <c r="AP1373" s="16">
        <f t="shared" si="431"/>
        <v>0</v>
      </c>
      <c r="AQ1373" s="12">
        <f t="shared" si="432"/>
        <v>406905318.49</v>
      </c>
      <c r="AR1373" s="12">
        <f t="shared" si="433"/>
        <v>291644337.43</v>
      </c>
      <c r="AS1373" s="12">
        <f>AR1373-VLOOKUP(A1373,[1]选股结果!$A$2:$BJ$3005,48,FALSE)*0.08</f>
        <v>68553083.07</v>
      </c>
      <c r="AT1373" s="12">
        <f t="shared" si="434"/>
        <v>305495046.9</v>
      </c>
      <c r="AU1373" s="12">
        <f t="shared" si="435"/>
        <v>393054609.02</v>
      </c>
      <c r="AV1373" s="12">
        <f t="shared" si="436"/>
        <v>385870197.14</v>
      </c>
      <c r="AW1373" s="12">
        <f t="shared" si="437"/>
        <v>400139598.27</v>
      </c>
      <c r="AX1373" s="12">
        <f t="shared" si="438"/>
        <v>1627229.65</v>
      </c>
      <c r="AY1373" s="21">
        <f t="shared" si="439"/>
        <v>2319284951.67</v>
      </c>
    </row>
    <row r="1374" spans="1:51">
      <c r="A1374" s="5" t="s">
        <v>2795</v>
      </c>
      <c r="B1374" s="5" t="s">
        <v>2796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40"/>
        <v>2722523875.21</v>
      </c>
      <c r="AF1374" s="9">
        <f t="shared" si="441"/>
        <v>2869940207.9</v>
      </c>
      <c r="AG1374" s="9">
        <f t="shared" si="442"/>
        <v>-196128477.09</v>
      </c>
      <c r="AH1374" s="9">
        <f t="shared" si="443"/>
        <v>-202429598.1</v>
      </c>
      <c r="AI1374" s="9">
        <f t="shared" si="444"/>
        <v>-175011246.4</v>
      </c>
      <c r="AJ1374" s="12">
        <f t="shared" ref="AJ1374:AJ1437" si="445">C1374-G1374</f>
        <v>832871824.8</v>
      </c>
      <c r="AK1374" s="16">
        <f t="shared" ref="AK1374:AK1437" si="446">AJ1374/C1374</f>
        <v>0.305919015948302</v>
      </c>
      <c r="AL1374" s="9">
        <f t="shared" ref="AL1374:AL1437" si="447">O1374+P1374+Q1374+R1374+Y1374-AB1374+AC1374</f>
        <v>972097455.7</v>
      </c>
      <c r="AM1374" s="16">
        <f t="shared" ref="AM1374:AM1437" si="448">O1374/C1374</f>
        <v>0.00644876860763829</v>
      </c>
      <c r="AN1374" s="16">
        <f t="shared" ref="AN1374:AN1437" si="449">P1374/C1374</f>
        <v>0.204515685970633</v>
      </c>
      <c r="AO1374" s="16">
        <f t="shared" ref="AO1374:AO1437" si="450">Q1374/C1374</f>
        <v>0.100786468529623</v>
      </c>
      <c r="AP1374" s="16">
        <f t="shared" ref="AP1374:AP1437" si="451">R1374/C1374</f>
        <v>0.0418033622501185</v>
      </c>
      <c r="AQ1374" s="12">
        <f t="shared" ref="AQ1374:AQ1437" si="452">C1374-G1374-AL1374</f>
        <v>-139225630.9</v>
      </c>
      <c r="AR1374" s="12">
        <f t="shared" ref="AR1374:AR1437" si="453">AQ1374-S1374-AD1374</f>
        <v>-129535453.62</v>
      </c>
      <c r="AS1374" s="12">
        <f>AR1374-VLOOKUP(A1374,[1]选股结果!$A$2:$BJ$3005,48,FALSE)*0.08</f>
        <v>-186132634.5336</v>
      </c>
      <c r="AT1374" s="12">
        <f t="shared" si="434"/>
        <v>-111807279.2</v>
      </c>
      <c r="AU1374" s="12">
        <f t="shared" si="435"/>
        <v>-156953805.32</v>
      </c>
      <c r="AV1374" s="12">
        <f t="shared" si="436"/>
        <v>-203131411.2</v>
      </c>
      <c r="AW1374" s="12">
        <f t="shared" si="437"/>
        <v>-196128477.09</v>
      </c>
      <c r="AX1374" s="12">
        <f t="shared" si="438"/>
        <v>8333952.35</v>
      </c>
      <c r="AY1374" s="21">
        <f t="shared" si="439"/>
        <v>2852212033.48</v>
      </c>
    </row>
    <row r="1375" spans="1:51">
      <c r="A1375" s="5" t="s">
        <v>2797</v>
      </c>
      <c r="B1375" s="5" t="s">
        <v>2798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40"/>
        <v>2721176109.12</v>
      </c>
      <c r="AF1375" s="9">
        <f t="shared" si="441"/>
        <v>2622596541.6</v>
      </c>
      <c r="AG1375" s="9">
        <f t="shared" si="442"/>
        <v>101854280.64</v>
      </c>
      <c r="AH1375" s="9">
        <f t="shared" si="443"/>
        <v>111961060.11</v>
      </c>
      <c r="AI1375" s="9">
        <f t="shared" si="444"/>
        <v>94156716.01</v>
      </c>
      <c r="AJ1375" s="12">
        <f t="shared" si="445"/>
        <v>319836754.47</v>
      </c>
      <c r="AK1375" s="16">
        <f t="shared" si="446"/>
        <v>0.117536220238767</v>
      </c>
      <c r="AL1375" s="9">
        <f t="shared" si="447"/>
        <v>205298651.92</v>
      </c>
      <c r="AM1375" s="16">
        <f t="shared" si="448"/>
        <v>0.00490441056544329</v>
      </c>
      <c r="AN1375" s="16">
        <f t="shared" si="449"/>
        <v>0.0111292410434229</v>
      </c>
      <c r="AO1375" s="16">
        <f t="shared" si="450"/>
        <v>0.0512329485815914</v>
      </c>
      <c r="AP1375" s="16">
        <f t="shared" si="451"/>
        <v>0.011221308285657</v>
      </c>
      <c r="AQ1375" s="12">
        <f t="shared" si="452"/>
        <v>114538102.55</v>
      </c>
      <c r="AR1375" s="12">
        <f t="shared" si="453"/>
        <v>89055992.8999998</v>
      </c>
      <c r="AS1375" s="12">
        <f>AR1375-VLOOKUP(A1375,[1]选股结果!$A$2:$BJ$3005,48,FALSE)*0.08</f>
        <v>-82735906.5912002</v>
      </c>
      <c r="AT1375" s="12">
        <f t="shared" si="434"/>
        <v>96733758.4499998</v>
      </c>
      <c r="AU1375" s="12">
        <f t="shared" si="435"/>
        <v>106860337</v>
      </c>
      <c r="AV1375" s="12">
        <f t="shared" si="436"/>
        <v>93238207.5099998</v>
      </c>
      <c r="AW1375" s="12">
        <f t="shared" si="437"/>
        <v>101854280.64</v>
      </c>
      <c r="AX1375" s="12">
        <f t="shared" si="438"/>
        <v>0</v>
      </c>
      <c r="AY1375" s="21">
        <f t="shared" si="439"/>
        <v>2614918776.05</v>
      </c>
    </row>
    <row r="1376" spans="1:51">
      <c r="A1376" s="5" t="s">
        <v>2799</v>
      </c>
      <c r="B1376" s="5" t="s">
        <v>2800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40"/>
        <v>2718531366.69</v>
      </c>
      <c r="AF1376" s="9">
        <f t="shared" si="441"/>
        <v>2575287090.06</v>
      </c>
      <c r="AG1376" s="9">
        <f t="shared" si="442"/>
        <v>130862866.650001</v>
      </c>
      <c r="AH1376" s="9">
        <f t="shared" si="443"/>
        <v>130557290.330001</v>
      </c>
      <c r="AI1376" s="9">
        <f t="shared" si="444"/>
        <v>115298984.820001</v>
      </c>
      <c r="AJ1376" s="12">
        <f t="shared" si="445"/>
        <v>552273136.76</v>
      </c>
      <c r="AK1376" s="16">
        <f t="shared" si="446"/>
        <v>0.203151283640487</v>
      </c>
      <c r="AL1376" s="9">
        <f t="shared" si="447"/>
        <v>387455072.92</v>
      </c>
      <c r="AM1376" s="16">
        <f t="shared" si="448"/>
        <v>0.00595661369164793</v>
      </c>
      <c r="AN1376" s="16">
        <f t="shared" si="449"/>
        <v>0.0369951780517633</v>
      </c>
      <c r="AO1376" s="16">
        <f t="shared" si="450"/>
        <v>0.0502580650656072</v>
      </c>
      <c r="AP1376" s="16">
        <f t="shared" si="451"/>
        <v>0.0474526936825704</v>
      </c>
      <c r="AQ1376" s="12">
        <f t="shared" si="452"/>
        <v>164818063.84</v>
      </c>
      <c r="AR1376" s="12">
        <f t="shared" si="453"/>
        <v>122926453.83</v>
      </c>
      <c r="AS1376" s="12">
        <f>AR1376-VLOOKUP(A1376,[1]选股结果!$A$2:$BJ$3005,48,FALSE)*0.08</f>
        <v>-113891570.5068</v>
      </c>
      <c r="AT1376" s="12">
        <f t="shared" si="434"/>
        <v>149559758.33</v>
      </c>
      <c r="AU1376" s="12">
        <f t="shared" si="435"/>
        <v>138184759.34</v>
      </c>
      <c r="AV1376" s="12">
        <f t="shared" si="436"/>
        <v>129058597.71</v>
      </c>
      <c r="AW1376" s="12">
        <f t="shared" si="437"/>
        <v>130862866.650001</v>
      </c>
      <c r="AX1376" s="12">
        <f t="shared" si="438"/>
        <v>348087.34</v>
      </c>
      <c r="AY1376" s="21">
        <f t="shared" si="439"/>
        <v>2548653785.56</v>
      </c>
    </row>
    <row r="1377" spans="1:51">
      <c r="A1377" s="5" t="s">
        <v>2801</v>
      </c>
      <c r="B1377" s="5" t="s">
        <v>2802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40"/>
        <v>2712988457.76</v>
      </c>
      <c r="AF1377" s="9">
        <f t="shared" si="441"/>
        <v>2355097944.74</v>
      </c>
      <c r="AG1377" s="9">
        <f t="shared" si="442"/>
        <v>698196652.43</v>
      </c>
      <c r="AH1377" s="9">
        <f t="shared" si="443"/>
        <v>693399165.84</v>
      </c>
      <c r="AI1377" s="9">
        <f t="shared" si="444"/>
        <v>573776407.47</v>
      </c>
      <c r="AJ1377" s="12">
        <f t="shared" si="445"/>
        <v>859827853.87</v>
      </c>
      <c r="AK1377" s="16">
        <f t="shared" si="446"/>
        <v>0.316930155530379</v>
      </c>
      <c r="AL1377" s="9">
        <f t="shared" si="447"/>
        <v>523556045.56</v>
      </c>
      <c r="AM1377" s="16">
        <f t="shared" si="448"/>
        <v>0.00929072507769208</v>
      </c>
      <c r="AN1377" s="16">
        <f t="shared" si="449"/>
        <v>0.0485189066409381</v>
      </c>
      <c r="AO1377" s="16">
        <f t="shared" si="450"/>
        <v>0.0842124028528436</v>
      </c>
      <c r="AP1377" s="16">
        <f t="shared" si="451"/>
        <v>0.0412243541988168</v>
      </c>
      <c r="AQ1377" s="12">
        <f t="shared" si="452"/>
        <v>336271808.31</v>
      </c>
      <c r="AR1377" s="12">
        <f t="shared" si="453"/>
        <v>211857046.75</v>
      </c>
      <c r="AS1377" s="12">
        <f>AR1377-VLOOKUP(A1377,[1]选股结果!$A$2:$BJ$3005,48,FALSE)*0.08</f>
        <v>-154382282.9308</v>
      </c>
      <c r="AT1377" s="12">
        <f t="shared" si="434"/>
        <v>216649049.94</v>
      </c>
      <c r="AU1377" s="12">
        <f t="shared" si="435"/>
        <v>331479805.12</v>
      </c>
      <c r="AV1377" s="12">
        <f t="shared" si="436"/>
        <v>324379046.2</v>
      </c>
      <c r="AW1377" s="12">
        <f t="shared" si="437"/>
        <v>698196652.43</v>
      </c>
      <c r="AX1377" s="12">
        <f t="shared" si="438"/>
        <v>5485634.62000002</v>
      </c>
      <c r="AY1377" s="21">
        <f t="shared" si="439"/>
        <v>2350305941.55</v>
      </c>
    </row>
    <row r="1378" spans="1:51">
      <c r="A1378" s="5" t="s">
        <v>2803</v>
      </c>
      <c r="B1378" s="5" t="s">
        <v>2804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40"/>
        <v>2708594085.92</v>
      </c>
      <c r="AF1378" s="9">
        <f t="shared" si="441"/>
        <v>2918010878.95</v>
      </c>
      <c r="AG1378" s="9">
        <f t="shared" si="442"/>
        <v>-197940612.33</v>
      </c>
      <c r="AH1378" s="9">
        <f t="shared" si="443"/>
        <v>-208658987.76</v>
      </c>
      <c r="AI1378" s="9">
        <f t="shared" si="444"/>
        <v>-239373603.34</v>
      </c>
      <c r="AJ1378" s="12">
        <f t="shared" si="445"/>
        <v>63893180.6500001</v>
      </c>
      <c r="AK1378" s="16">
        <f t="shared" si="446"/>
        <v>0.0235890571356314</v>
      </c>
      <c r="AL1378" s="9">
        <f t="shared" si="447"/>
        <v>272691901.25</v>
      </c>
      <c r="AM1378" s="16">
        <f t="shared" si="448"/>
        <v>0.00385988164278551</v>
      </c>
      <c r="AN1378" s="16">
        <f t="shared" si="449"/>
        <v>0.0134084632203811</v>
      </c>
      <c r="AO1378" s="16">
        <f t="shared" si="450"/>
        <v>0.0350721359260938</v>
      </c>
      <c r="AP1378" s="16">
        <f t="shared" si="451"/>
        <v>0.035864584547745</v>
      </c>
      <c r="AQ1378" s="12">
        <f t="shared" si="452"/>
        <v>-208798720.6</v>
      </c>
      <c r="AR1378" s="12">
        <f t="shared" si="453"/>
        <v>-273911591.54</v>
      </c>
      <c r="AS1378" s="12">
        <f>AR1378-VLOOKUP(A1378,[1]选股结果!$A$2:$BJ$3005,48,FALSE)*0.08</f>
        <v>-490068160.4024</v>
      </c>
      <c r="AT1378" s="12">
        <f t="shared" si="434"/>
        <v>-239513336.18</v>
      </c>
      <c r="AU1378" s="12">
        <f t="shared" si="435"/>
        <v>-243196975.96</v>
      </c>
      <c r="AV1378" s="12">
        <f t="shared" si="436"/>
        <v>-191209143.75</v>
      </c>
      <c r="AW1378" s="12">
        <f t="shared" si="437"/>
        <v>-197940612.33</v>
      </c>
      <c r="AX1378" s="12">
        <f t="shared" si="438"/>
        <v>6741674.61</v>
      </c>
      <c r="AY1378" s="21">
        <f t="shared" si="439"/>
        <v>2883612623.59</v>
      </c>
    </row>
    <row r="1379" spans="1:51">
      <c r="A1379" s="5" t="s">
        <v>2805</v>
      </c>
      <c r="B1379" s="5" t="s">
        <v>2806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40"/>
        <v>2705461267.51</v>
      </c>
      <c r="AF1379" s="9">
        <f t="shared" si="441"/>
        <v>2397420453.51</v>
      </c>
      <c r="AG1379" s="9">
        <f t="shared" si="442"/>
        <v>294658780.560001</v>
      </c>
      <c r="AH1379" s="9">
        <f t="shared" si="443"/>
        <v>296160354.590001</v>
      </c>
      <c r="AI1379" s="9">
        <f t="shared" si="444"/>
        <v>257983943.500001</v>
      </c>
      <c r="AJ1379" s="12">
        <f t="shared" si="445"/>
        <v>519426564.06</v>
      </c>
      <c r="AK1379" s="16">
        <f t="shared" si="446"/>
        <v>0.191991868557801</v>
      </c>
      <c r="AL1379" s="9">
        <f t="shared" si="447"/>
        <v>204315756</v>
      </c>
      <c r="AM1379" s="16">
        <f t="shared" si="448"/>
        <v>0.00353112763236581</v>
      </c>
      <c r="AN1379" s="16">
        <f t="shared" si="449"/>
        <v>0.0157648889423039</v>
      </c>
      <c r="AO1379" s="16">
        <f t="shared" si="450"/>
        <v>0.0260174321603885</v>
      </c>
      <c r="AP1379" s="16">
        <f t="shared" si="451"/>
        <v>0.0276478263940711</v>
      </c>
      <c r="AQ1379" s="12">
        <f t="shared" si="452"/>
        <v>315110808.06</v>
      </c>
      <c r="AR1379" s="12">
        <f t="shared" si="453"/>
        <v>262942550.8</v>
      </c>
      <c r="AS1379" s="12">
        <f>AR1379-VLOOKUP(A1379,[1]选股结果!$A$2:$BJ$3005,48,FALSE)*0.08</f>
        <v>48780444.6832</v>
      </c>
      <c r="AT1379" s="12">
        <f t="shared" si="434"/>
        <v>276934396.97</v>
      </c>
      <c r="AU1379" s="12">
        <f t="shared" si="435"/>
        <v>301118961.89</v>
      </c>
      <c r="AV1379" s="12">
        <f t="shared" si="436"/>
        <v>296907378.53</v>
      </c>
      <c r="AW1379" s="12">
        <f t="shared" si="437"/>
        <v>294658780.560001</v>
      </c>
      <c r="AX1379" s="12">
        <f t="shared" si="438"/>
        <v>-379752.01</v>
      </c>
      <c r="AY1379" s="21">
        <f t="shared" si="439"/>
        <v>2383428607.34</v>
      </c>
    </row>
    <row r="1380" spans="1:51">
      <c r="A1380" s="5" t="s">
        <v>2807</v>
      </c>
      <c r="B1380" s="5" t="s">
        <v>2808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40"/>
        <v>2704598052.28</v>
      </c>
      <c r="AF1380" s="9">
        <f t="shared" si="441"/>
        <v>1897733231.84</v>
      </c>
      <c r="AG1380" s="9">
        <f t="shared" si="442"/>
        <v>782115128.97</v>
      </c>
      <c r="AH1380" s="9">
        <f t="shared" si="443"/>
        <v>771421036.08</v>
      </c>
      <c r="AI1380" s="9">
        <f t="shared" si="444"/>
        <v>652035817.63</v>
      </c>
      <c r="AJ1380" s="12">
        <f t="shared" si="445"/>
        <v>1353870092.1</v>
      </c>
      <c r="AK1380" s="16">
        <f t="shared" si="446"/>
        <v>0.500580887041117</v>
      </c>
      <c r="AL1380" s="9">
        <f t="shared" si="447"/>
        <v>555049686.45</v>
      </c>
      <c r="AM1380" s="16">
        <f t="shared" si="448"/>
        <v>0.00626192444963229</v>
      </c>
      <c r="AN1380" s="16">
        <f t="shared" si="449"/>
        <v>0.0666771352208792</v>
      </c>
      <c r="AO1380" s="16">
        <f t="shared" si="450"/>
        <v>0.0941079463195775</v>
      </c>
      <c r="AP1380" s="16">
        <f t="shared" si="451"/>
        <v>0.0206112012182389</v>
      </c>
      <c r="AQ1380" s="12">
        <f t="shared" si="452"/>
        <v>798820405.65</v>
      </c>
      <c r="AR1380" s="12">
        <f t="shared" si="453"/>
        <v>639969937.25</v>
      </c>
      <c r="AS1380" s="12">
        <f>AR1380-VLOOKUP(A1380,[1]选股结果!$A$2:$BJ$3005,48,FALSE)*0.08</f>
        <v>339869451.2468</v>
      </c>
      <c r="AT1380" s="12">
        <f t="shared" si="434"/>
        <v>679435187.2</v>
      </c>
      <c r="AU1380" s="12">
        <f t="shared" si="435"/>
        <v>759355155.7</v>
      </c>
      <c r="AV1380" s="12">
        <f t="shared" si="436"/>
        <v>776928619.51</v>
      </c>
      <c r="AW1380" s="12">
        <f t="shared" si="437"/>
        <v>782115128.97</v>
      </c>
      <c r="AX1380" s="12">
        <f t="shared" si="438"/>
        <v>12496047.21</v>
      </c>
      <c r="AY1380" s="21">
        <f t="shared" si="439"/>
        <v>1858267981.89</v>
      </c>
    </row>
    <row r="1381" spans="1:51">
      <c r="A1381" s="5" t="s">
        <v>2809</v>
      </c>
      <c r="B1381" s="5" t="s">
        <v>2810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40"/>
        <v>2703005329.73</v>
      </c>
      <c r="AF1381" s="9">
        <f t="shared" si="441"/>
        <v>2546089331.96</v>
      </c>
      <c r="AG1381" s="9">
        <f t="shared" si="442"/>
        <v>236988029.58</v>
      </c>
      <c r="AH1381" s="9">
        <f t="shared" si="443"/>
        <v>239158258.74</v>
      </c>
      <c r="AI1381" s="9">
        <f t="shared" si="444"/>
        <v>184792265.46</v>
      </c>
      <c r="AJ1381" s="12">
        <f t="shared" si="445"/>
        <v>1103958787.95</v>
      </c>
      <c r="AK1381" s="16">
        <f t="shared" si="446"/>
        <v>0.408419020046946</v>
      </c>
      <c r="AL1381" s="9">
        <f t="shared" si="447"/>
        <v>868006381.55</v>
      </c>
      <c r="AM1381" s="16">
        <f t="shared" si="448"/>
        <v>0.0184659585058923</v>
      </c>
      <c r="AN1381" s="16">
        <f t="shared" si="449"/>
        <v>0.187217598945892</v>
      </c>
      <c r="AO1381" s="16">
        <f t="shared" si="450"/>
        <v>0.0918826961820339</v>
      </c>
      <c r="AP1381" s="16">
        <f t="shared" si="451"/>
        <v>0.0137579569270456</v>
      </c>
      <c r="AQ1381" s="12">
        <f t="shared" si="452"/>
        <v>235952406.4</v>
      </c>
      <c r="AR1381" s="12">
        <f t="shared" si="453"/>
        <v>76054623.3600002</v>
      </c>
      <c r="AS1381" s="12">
        <f>AR1381-VLOOKUP(A1381,[1]选股结果!$A$2:$BJ$3005,48,FALSE)*0.08</f>
        <v>-382907654.7336</v>
      </c>
      <c r="AT1381" s="12">
        <f t="shared" si="434"/>
        <v>181586413.12</v>
      </c>
      <c r="AU1381" s="12">
        <f t="shared" si="435"/>
        <v>130420616.64</v>
      </c>
      <c r="AV1381" s="12">
        <f t="shared" si="436"/>
        <v>83020048.5600001</v>
      </c>
      <c r="AW1381" s="12">
        <f t="shared" si="437"/>
        <v>236988029.58</v>
      </c>
      <c r="AX1381" s="12">
        <f t="shared" si="438"/>
        <v>167783731.73</v>
      </c>
      <c r="AY1381" s="21">
        <f t="shared" si="439"/>
        <v>2440557542.2</v>
      </c>
    </row>
    <row r="1382" spans="1:51">
      <c r="A1382" s="5" t="s">
        <v>2811</v>
      </c>
      <c r="B1382" s="5" t="s">
        <v>2812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40"/>
        <v>2696413843.15</v>
      </c>
      <c r="AF1382" s="9">
        <f t="shared" si="441"/>
        <v>2598811935.56</v>
      </c>
      <c r="AG1382" s="9">
        <f t="shared" si="442"/>
        <v>341491814.14</v>
      </c>
      <c r="AH1382" s="9">
        <f t="shared" si="443"/>
        <v>372978919.19</v>
      </c>
      <c r="AI1382" s="9">
        <f t="shared" si="444"/>
        <v>362118912.57</v>
      </c>
      <c r="AJ1382" s="12">
        <f t="shared" si="445"/>
        <v>559194704.03</v>
      </c>
      <c r="AK1382" s="16">
        <f t="shared" si="446"/>
        <v>0.207384599159578</v>
      </c>
      <c r="AL1382" s="9">
        <f t="shared" si="447"/>
        <v>370142382.62</v>
      </c>
      <c r="AM1382" s="16">
        <f t="shared" si="448"/>
        <v>0.00541717700608446</v>
      </c>
      <c r="AN1382" s="16">
        <f t="shared" si="449"/>
        <v>0.0125721189186589</v>
      </c>
      <c r="AO1382" s="16">
        <f t="shared" si="450"/>
        <v>0.0655316433636075</v>
      </c>
      <c r="AP1382" s="16">
        <f t="shared" si="451"/>
        <v>0.0654285584641192</v>
      </c>
      <c r="AQ1382" s="12">
        <f t="shared" si="452"/>
        <v>189052321.41</v>
      </c>
      <c r="AR1382" s="12">
        <f t="shared" si="453"/>
        <v>118229006.02</v>
      </c>
      <c r="AS1382" s="12">
        <f>AR1382-VLOOKUP(A1382,[1]选股结果!$A$2:$BJ$3005,48,FALSE)*0.08</f>
        <v>-120779875.796</v>
      </c>
      <c r="AT1382" s="12">
        <f t="shared" si="434"/>
        <v>178192314.79</v>
      </c>
      <c r="AU1382" s="12">
        <f t="shared" si="435"/>
        <v>129089012.64</v>
      </c>
      <c r="AV1382" s="12">
        <f t="shared" si="436"/>
        <v>90277468.8500001</v>
      </c>
      <c r="AW1382" s="12">
        <f t="shared" si="437"/>
        <v>341491814.14</v>
      </c>
      <c r="AX1382" s="12">
        <f t="shared" si="438"/>
        <v>255197100.67</v>
      </c>
      <c r="AY1382" s="21">
        <f t="shared" si="439"/>
        <v>2538848626.79</v>
      </c>
    </row>
    <row r="1383" spans="1:51">
      <c r="A1383" s="5" t="s">
        <v>2813</v>
      </c>
      <c r="B1383" s="5" t="s">
        <v>2814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40"/>
        <v>2695221835.46</v>
      </c>
      <c r="AF1383" s="9">
        <f t="shared" si="441"/>
        <v>1985746002.82</v>
      </c>
      <c r="AG1383" s="9">
        <f t="shared" si="442"/>
        <v>777804357.72</v>
      </c>
      <c r="AH1383" s="9">
        <f t="shared" si="443"/>
        <v>765607765.02</v>
      </c>
      <c r="AI1383" s="9">
        <f t="shared" si="444"/>
        <v>692391312.52</v>
      </c>
      <c r="AJ1383" s="12">
        <f t="shared" si="445"/>
        <v>1609573847.55</v>
      </c>
      <c r="AK1383" s="16">
        <f t="shared" si="446"/>
        <v>0.597195312969587</v>
      </c>
      <c r="AL1383" s="9">
        <f t="shared" si="447"/>
        <v>903638288.66</v>
      </c>
      <c r="AM1383" s="16">
        <f t="shared" si="448"/>
        <v>0.00945411385985269</v>
      </c>
      <c r="AN1383" s="16">
        <f t="shared" si="449"/>
        <v>0.158603776396403</v>
      </c>
      <c r="AO1383" s="16">
        <f t="shared" si="450"/>
        <v>0.0372282431523396</v>
      </c>
      <c r="AP1383" s="16">
        <f t="shared" si="451"/>
        <v>0.125350941816757</v>
      </c>
      <c r="AQ1383" s="12">
        <f t="shared" si="452"/>
        <v>705935558.89</v>
      </c>
      <c r="AR1383" s="12">
        <f t="shared" si="453"/>
        <v>623761356.24</v>
      </c>
      <c r="AS1383" s="12">
        <f>AR1383-VLOOKUP(A1383,[1]选股结果!$A$2:$BJ$3005,48,FALSE)*0.08</f>
        <v>62239087.0776</v>
      </c>
      <c r="AT1383" s="12">
        <f t="shared" si="434"/>
        <v>632719106.39</v>
      </c>
      <c r="AU1383" s="12">
        <f t="shared" si="435"/>
        <v>696977808.74</v>
      </c>
      <c r="AV1383" s="12">
        <f t="shared" si="436"/>
        <v>697641715.06</v>
      </c>
      <c r="AW1383" s="12">
        <f t="shared" si="437"/>
        <v>777804357.72</v>
      </c>
      <c r="AX1383" s="12">
        <f t="shared" si="438"/>
        <v>80635283.69</v>
      </c>
      <c r="AY1383" s="21">
        <f t="shared" si="439"/>
        <v>1976788252.67</v>
      </c>
    </row>
    <row r="1384" spans="1:51">
      <c r="A1384" s="5" t="s">
        <v>2815</v>
      </c>
      <c r="B1384" s="5" t="s">
        <v>2816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40"/>
        <v>2692214249.76</v>
      </c>
      <c r="AF1384" s="9">
        <f t="shared" si="441"/>
        <v>2287809076.11</v>
      </c>
      <c r="AG1384" s="9">
        <f t="shared" si="442"/>
        <v>460882721.340001</v>
      </c>
      <c r="AH1384" s="9">
        <f t="shared" si="443"/>
        <v>461505674.340001</v>
      </c>
      <c r="AI1384" s="9">
        <f t="shared" si="444"/>
        <v>382910125.950001</v>
      </c>
      <c r="AJ1384" s="12">
        <f t="shared" si="445"/>
        <v>759122244.79</v>
      </c>
      <c r="AK1384" s="16">
        <f t="shared" si="446"/>
        <v>0.281969477302066</v>
      </c>
      <c r="AL1384" s="9">
        <f t="shared" si="447"/>
        <v>362747503.51</v>
      </c>
      <c r="AM1384" s="16">
        <f t="shared" si="448"/>
        <v>0.00302437738033882</v>
      </c>
      <c r="AN1384" s="16">
        <f t="shared" si="449"/>
        <v>0.0236206805664404</v>
      </c>
      <c r="AO1384" s="16">
        <f t="shared" si="450"/>
        <v>0.0794178141725014</v>
      </c>
      <c r="AP1384" s="16">
        <f t="shared" si="451"/>
        <v>0.0281879545347348</v>
      </c>
      <c r="AQ1384" s="12">
        <f t="shared" si="452"/>
        <v>396374741.28</v>
      </c>
      <c r="AR1384" s="12">
        <f t="shared" si="453"/>
        <v>324494110.31</v>
      </c>
      <c r="AS1384" s="12">
        <f>AR1384-VLOOKUP(A1384,[1]选股结果!$A$2:$BJ$3005,48,FALSE)*0.08</f>
        <v>-162213731.458</v>
      </c>
      <c r="AT1384" s="12">
        <f t="shared" si="434"/>
        <v>317779192.89</v>
      </c>
      <c r="AU1384" s="12">
        <f t="shared" si="435"/>
        <v>403089658.7</v>
      </c>
      <c r="AV1384" s="12">
        <f t="shared" si="436"/>
        <v>373001886.25</v>
      </c>
      <c r="AW1384" s="12">
        <f t="shared" si="437"/>
        <v>460882721.340001</v>
      </c>
      <c r="AX1384" s="12">
        <f t="shared" si="438"/>
        <v>73225557.57</v>
      </c>
      <c r="AY1384" s="21">
        <f t="shared" si="439"/>
        <v>2294523993.53</v>
      </c>
    </row>
    <row r="1385" spans="1:51">
      <c r="A1385" s="5" t="s">
        <v>2817</v>
      </c>
      <c r="B1385" s="5" t="s">
        <v>2818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40"/>
        <v>2691033734.11</v>
      </c>
      <c r="AF1385" s="9">
        <f t="shared" si="441"/>
        <v>2600685194.79</v>
      </c>
      <c r="AG1385" s="9">
        <f t="shared" si="442"/>
        <v>81292522.0999997</v>
      </c>
      <c r="AH1385" s="9">
        <f t="shared" si="443"/>
        <v>72856177.9199997</v>
      </c>
      <c r="AI1385" s="9">
        <f t="shared" si="444"/>
        <v>75140116.4099997</v>
      </c>
      <c r="AJ1385" s="12">
        <f t="shared" si="445"/>
        <v>624661090.3</v>
      </c>
      <c r="AK1385" s="16">
        <f t="shared" si="446"/>
        <v>0.232126815201963</v>
      </c>
      <c r="AL1385" s="9">
        <f t="shared" si="447"/>
        <v>488347671.2</v>
      </c>
      <c r="AM1385" s="16">
        <f t="shared" si="448"/>
        <v>0.00748849696477876</v>
      </c>
      <c r="AN1385" s="16">
        <f t="shared" si="449"/>
        <v>0.0166115847911451</v>
      </c>
      <c r="AO1385" s="16">
        <f t="shared" si="450"/>
        <v>0.0650807994080839</v>
      </c>
      <c r="AP1385" s="16">
        <f t="shared" si="451"/>
        <v>0.0846180876120864</v>
      </c>
      <c r="AQ1385" s="12">
        <f t="shared" si="452"/>
        <v>136313419.1</v>
      </c>
      <c r="AR1385" s="12">
        <f t="shared" si="453"/>
        <v>71983694.5400002</v>
      </c>
      <c r="AS1385" s="12">
        <f>AR1385-VLOOKUP(A1385,[1]选股结果!$A$2:$BJ$3005,48,FALSE)*0.08</f>
        <v>-139329854.0224</v>
      </c>
      <c r="AT1385" s="12">
        <f t="shared" si="434"/>
        <v>138597357.59</v>
      </c>
      <c r="AU1385" s="12">
        <f t="shared" si="435"/>
        <v>69699756.0500002</v>
      </c>
      <c r="AV1385" s="12">
        <f t="shared" si="436"/>
        <v>86504888.0500002</v>
      </c>
      <c r="AW1385" s="12">
        <f t="shared" si="437"/>
        <v>81292522.0999997</v>
      </c>
      <c r="AX1385" s="12">
        <f t="shared" si="438"/>
        <v>-1633888.43</v>
      </c>
      <c r="AY1385" s="21">
        <f t="shared" si="439"/>
        <v>2534071531.74</v>
      </c>
    </row>
    <row r="1386" spans="1:51">
      <c r="A1386" s="5" t="s">
        <v>2819</v>
      </c>
      <c r="B1386" s="5" t="s">
        <v>2820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40"/>
        <v>2687473438.2</v>
      </c>
      <c r="AF1386" s="9">
        <f t="shared" si="441"/>
        <v>2538849090.21</v>
      </c>
      <c r="AG1386" s="9">
        <f t="shared" si="442"/>
        <v>146359820.06</v>
      </c>
      <c r="AH1386" s="9">
        <f t="shared" si="443"/>
        <v>145078298.23</v>
      </c>
      <c r="AI1386" s="9">
        <f t="shared" si="444"/>
        <v>131362914.5</v>
      </c>
      <c r="AJ1386" s="12">
        <f t="shared" si="445"/>
        <v>573923580.08</v>
      </c>
      <c r="AK1386" s="16">
        <f t="shared" si="446"/>
        <v>0.213555070692866</v>
      </c>
      <c r="AL1386" s="9">
        <f t="shared" si="447"/>
        <v>413396686.41</v>
      </c>
      <c r="AM1386" s="16">
        <f t="shared" si="448"/>
        <v>0.00915475988721904</v>
      </c>
      <c r="AN1386" s="16">
        <f t="shared" si="449"/>
        <v>0.0208255368944171</v>
      </c>
      <c r="AO1386" s="16">
        <f t="shared" si="450"/>
        <v>0.0684806818679723</v>
      </c>
      <c r="AP1386" s="16">
        <f t="shared" si="451"/>
        <v>0.0519208718406749</v>
      </c>
      <c r="AQ1386" s="12">
        <f t="shared" si="452"/>
        <v>160526893.67</v>
      </c>
      <c r="AR1386" s="12">
        <f t="shared" si="453"/>
        <v>125659506.63</v>
      </c>
      <c r="AS1386" s="12">
        <f>AR1386-VLOOKUP(A1386,[1]选股结果!$A$2:$BJ$3005,48,FALSE)*0.08</f>
        <v>-33365984.75</v>
      </c>
      <c r="AT1386" s="12">
        <f t="shared" si="434"/>
        <v>146811509.94</v>
      </c>
      <c r="AU1386" s="12">
        <f t="shared" si="435"/>
        <v>139374890.36</v>
      </c>
      <c r="AV1386" s="12">
        <f t="shared" si="436"/>
        <v>130737777.74</v>
      </c>
      <c r="AW1386" s="12">
        <f t="shared" si="437"/>
        <v>146359820.06</v>
      </c>
      <c r="AX1386" s="12">
        <f t="shared" si="438"/>
        <v>14473697.29</v>
      </c>
      <c r="AY1386" s="21">
        <f t="shared" si="439"/>
        <v>2517697086.9</v>
      </c>
    </row>
    <row r="1387" spans="1:51">
      <c r="A1387" s="5" t="s">
        <v>2821</v>
      </c>
      <c r="B1387" s="5" t="s">
        <v>2822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40"/>
        <v>2686168906.91</v>
      </c>
      <c r="AF1387" s="9">
        <f t="shared" si="441"/>
        <v>2725811191</v>
      </c>
      <c r="AG1387" s="9">
        <f t="shared" si="442"/>
        <v>37895967.6199994</v>
      </c>
      <c r="AH1387" s="9">
        <f t="shared" si="443"/>
        <v>39834044.2699994</v>
      </c>
      <c r="AI1387" s="9">
        <f t="shared" si="444"/>
        <v>24726727.9099994</v>
      </c>
      <c r="AJ1387" s="12">
        <f t="shared" si="445"/>
        <v>348033100.03</v>
      </c>
      <c r="AK1387" s="16">
        <f t="shared" si="446"/>
        <v>0.129564860621648</v>
      </c>
      <c r="AL1387" s="9">
        <f t="shared" si="447"/>
        <v>352495291.67</v>
      </c>
      <c r="AM1387" s="16">
        <f t="shared" si="448"/>
        <v>0.00140678073529894</v>
      </c>
      <c r="AN1387" s="16">
        <f t="shared" si="449"/>
        <v>0.0652688774108702</v>
      </c>
      <c r="AO1387" s="16">
        <f t="shared" si="450"/>
        <v>0.0551569567940666</v>
      </c>
      <c r="AP1387" s="16">
        <f t="shared" si="451"/>
        <v>0.00946865118741104</v>
      </c>
      <c r="AQ1387" s="12">
        <f t="shared" si="452"/>
        <v>-4462191.64000028</v>
      </c>
      <c r="AR1387" s="12">
        <f t="shared" si="453"/>
        <v>-54547513.6100003</v>
      </c>
      <c r="AS1387" s="12">
        <f>AR1387-VLOOKUP(A1387,[1]选股结果!$A$2:$BJ$3005,48,FALSE)*0.08</f>
        <v>-254030433.102</v>
      </c>
      <c r="AT1387" s="12">
        <f t="shared" si="434"/>
        <v>-19569508.0000003</v>
      </c>
      <c r="AU1387" s="12">
        <f t="shared" si="435"/>
        <v>-39440197.2500003</v>
      </c>
      <c r="AV1387" s="12">
        <f t="shared" si="436"/>
        <v>-69213797.1600003</v>
      </c>
      <c r="AW1387" s="12">
        <f t="shared" si="437"/>
        <v>37895967.6199994</v>
      </c>
      <c r="AX1387" s="12">
        <f t="shared" si="438"/>
        <v>102682494.15</v>
      </c>
      <c r="AY1387" s="21">
        <f t="shared" si="439"/>
        <v>2690833185.39</v>
      </c>
    </row>
    <row r="1388" spans="1:51">
      <c r="A1388" s="5" t="s">
        <v>2823</v>
      </c>
      <c r="B1388" s="5" t="s">
        <v>2824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40"/>
        <v>2684033249.16</v>
      </c>
      <c r="AF1388" s="9">
        <f t="shared" si="441"/>
        <v>2286767980.78</v>
      </c>
      <c r="AG1388" s="9">
        <f t="shared" si="442"/>
        <v>367659449.55</v>
      </c>
      <c r="AH1388" s="9">
        <f t="shared" si="443"/>
        <v>396119195.77</v>
      </c>
      <c r="AI1388" s="9">
        <f t="shared" si="444"/>
        <v>309236616.74</v>
      </c>
      <c r="AJ1388" s="12">
        <f t="shared" si="445"/>
        <v>525367223.42</v>
      </c>
      <c r="AK1388" s="16">
        <f t="shared" si="446"/>
        <v>0.195737971422083</v>
      </c>
      <c r="AL1388" s="9">
        <f t="shared" si="447"/>
        <v>76907230</v>
      </c>
      <c r="AM1388" s="16">
        <f t="shared" si="448"/>
        <v>0.00462420608384204</v>
      </c>
      <c r="AN1388" s="16">
        <f t="shared" si="449"/>
        <v>0.00182959694017832</v>
      </c>
      <c r="AO1388" s="16">
        <f t="shared" si="450"/>
        <v>0.0149851864959525</v>
      </c>
      <c r="AP1388" s="16">
        <f t="shared" si="451"/>
        <v>0.0147949732524468</v>
      </c>
      <c r="AQ1388" s="12">
        <f t="shared" si="452"/>
        <v>448459993.42</v>
      </c>
      <c r="AR1388" s="12">
        <f t="shared" si="453"/>
        <v>330728620.18</v>
      </c>
      <c r="AS1388" s="12">
        <f>AR1388-VLOOKUP(A1388,[1]选股结果!$A$2:$BJ$3005,48,FALSE)*0.08</f>
        <v>180195310.6488</v>
      </c>
      <c r="AT1388" s="12">
        <f t="shared" si="434"/>
        <v>361577414.39</v>
      </c>
      <c r="AU1388" s="12">
        <f t="shared" si="435"/>
        <v>417611199.21</v>
      </c>
      <c r="AV1388" s="12">
        <f t="shared" si="436"/>
        <v>377364107.72</v>
      </c>
      <c r="AW1388" s="12">
        <f t="shared" si="437"/>
        <v>367659449.55</v>
      </c>
      <c r="AX1388" s="12">
        <f t="shared" si="438"/>
        <v>-8818642.81</v>
      </c>
      <c r="AY1388" s="21">
        <f t="shared" si="439"/>
        <v>2255919186.57</v>
      </c>
    </row>
    <row r="1389" spans="1:51">
      <c r="A1389" s="5" t="s">
        <v>2825</v>
      </c>
      <c r="B1389" s="5" t="s">
        <v>2826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40"/>
        <v>2683539838.94</v>
      </c>
      <c r="AF1389" s="9">
        <f t="shared" si="441"/>
        <v>2643189668.99</v>
      </c>
      <c r="AG1389" s="9">
        <f t="shared" si="442"/>
        <v>39842196.3099998</v>
      </c>
      <c r="AH1389" s="9">
        <f t="shared" si="443"/>
        <v>35851232.0199998</v>
      </c>
      <c r="AI1389" s="9">
        <f t="shared" si="444"/>
        <v>29179270.3699998</v>
      </c>
      <c r="AJ1389" s="12">
        <f t="shared" si="445"/>
        <v>394324142.68</v>
      </c>
      <c r="AK1389" s="16">
        <f t="shared" si="446"/>
        <v>0.146941788214986</v>
      </c>
      <c r="AL1389" s="9">
        <f t="shared" si="447"/>
        <v>256493546.15</v>
      </c>
      <c r="AM1389" s="16">
        <f t="shared" si="448"/>
        <v>0.0048768374890866</v>
      </c>
      <c r="AN1389" s="16">
        <f t="shared" si="449"/>
        <v>0.0103582704592825</v>
      </c>
      <c r="AO1389" s="16">
        <f t="shared" si="450"/>
        <v>0.0378867351118439</v>
      </c>
      <c r="AP1389" s="16">
        <f t="shared" si="451"/>
        <v>0.0406705750502705</v>
      </c>
      <c r="AQ1389" s="12">
        <f t="shared" si="452"/>
        <v>137830596.53</v>
      </c>
      <c r="AR1389" s="12">
        <f t="shared" si="453"/>
        <v>28880352.7399998</v>
      </c>
      <c r="AS1389" s="12">
        <f>AR1389-VLOOKUP(A1389,[1]选股结果!$A$2:$BJ$3005,48,FALSE)*0.08</f>
        <v>-123748622.372</v>
      </c>
      <c r="AT1389" s="12">
        <f t="shared" si="434"/>
        <v>131158634.88</v>
      </c>
      <c r="AU1389" s="12">
        <f t="shared" si="435"/>
        <v>35552314.3899998</v>
      </c>
      <c r="AV1389" s="12">
        <f t="shared" si="436"/>
        <v>31661342.7099998</v>
      </c>
      <c r="AW1389" s="12">
        <f t="shared" si="437"/>
        <v>39842196.3099998</v>
      </c>
      <c r="AX1389" s="12">
        <f t="shared" si="438"/>
        <v>0</v>
      </c>
      <c r="AY1389" s="21">
        <f t="shared" si="439"/>
        <v>2540911386.85</v>
      </c>
    </row>
    <row r="1390" spans="1:51">
      <c r="A1390" s="5" t="s">
        <v>2827</v>
      </c>
      <c r="B1390" s="5" t="s">
        <v>2828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40"/>
        <v>2678687834.43</v>
      </c>
      <c r="AF1390" s="9">
        <f t="shared" si="441"/>
        <v>2479267596.58</v>
      </c>
      <c r="AG1390" s="9">
        <f t="shared" si="442"/>
        <v>229481062.92</v>
      </c>
      <c r="AH1390" s="9">
        <f t="shared" si="443"/>
        <v>228156033.81</v>
      </c>
      <c r="AI1390" s="9">
        <f t="shared" si="444"/>
        <v>204092467.2</v>
      </c>
      <c r="AJ1390" s="12">
        <f t="shared" si="445"/>
        <v>480989973.72</v>
      </c>
      <c r="AK1390" s="16">
        <f t="shared" si="446"/>
        <v>0.179561786759057</v>
      </c>
      <c r="AL1390" s="9">
        <f t="shared" si="447"/>
        <v>247269437.05</v>
      </c>
      <c r="AM1390" s="16">
        <f t="shared" si="448"/>
        <v>0.00215835787047962</v>
      </c>
      <c r="AN1390" s="16">
        <f t="shared" si="449"/>
        <v>0.0205680713414386</v>
      </c>
      <c r="AO1390" s="16">
        <f t="shared" si="450"/>
        <v>0.0276880783855063</v>
      </c>
      <c r="AP1390" s="16">
        <f t="shared" si="451"/>
        <v>0.0398296684438793</v>
      </c>
      <c r="AQ1390" s="12">
        <f t="shared" si="452"/>
        <v>233720536.67</v>
      </c>
      <c r="AR1390" s="12">
        <f t="shared" si="453"/>
        <v>169823210.68</v>
      </c>
      <c r="AS1390" s="12">
        <f>AR1390-VLOOKUP(A1390,[1]选股结果!$A$2:$BJ$3005,48,FALSE)*0.08</f>
        <v>38970703.5168</v>
      </c>
      <c r="AT1390" s="12">
        <f t="shared" si="434"/>
        <v>209656970.06</v>
      </c>
      <c r="AU1390" s="12">
        <f t="shared" si="435"/>
        <v>193886777.29</v>
      </c>
      <c r="AV1390" s="12">
        <f t="shared" si="436"/>
        <v>236416376.23</v>
      </c>
      <c r="AW1390" s="12">
        <f t="shared" si="437"/>
        <v>229481062.92</v>
      </c>
      <c r="AX1390" s="12">
        <f t="shared" si="438"/>
        <v>3800927.32</v>
      </c>
      <c r="AY1390" s="21">
        <f t="shared" si="439"/>
        <v>2439433837.2</v>
      </c>
    </row>
    <row r="1391" spans="1:51">
      <c r="A1391" s="5" t="s">
        <v>2829</v>
      </c>
      <c r="B1391" s="5" t="s">
        <v>2830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40"/>
        <v>2676252789.84</v>
      </c>
      <c r="AF1391" s="9">
        <f t="shared" si="441"/>
        <v>2636754928.07</v>
      </c>
      <c r="AG1391" s="9">
        <f t="shared" si="442"/>
        <v>165691157.85</v>
      </c>
      <c r="AH1391" s="9">
        <f t="shared" si="443"/>
        <v>167020368.43</v>
      </c>
      <c r="AI1391" s="9">
        <f t="shared" si="444"/>
        <v>160032960.73</v>
      </c>
      <c r="AJ1391" s="12">
        <f t="shared" si="445"/>
        <v>414118513.4</v>
      </c>
      <c r="AK1391" s="16">
        <f t="shared" si="446"/>
        <v>0.154738190268176</v>
      </c>
      <c r="AL1391" s="9">
        <f t="shared" si="447"/>
        <v>201801408.54</v>
      </c>
      <c r="AM1391" s="16">
        <f t="shared" si="448"/>
        <v>0.00329635184444868</v>
      </c>
      <c r="AN1391" s="16">
        <f t="shared" si="449"/>
        <v>0.00652484562605313</v>
      </c>
      <c r="AO1391" s="16">
        <f t="shared" si="450"/>
        <v>0.0446359736432603</v>
      </c>
      <c r="AP1391" s="16">
        <f t="shared" si="451"/>
        <v>0.0212928381303647</v>
      </c>
      <c r="AQ1391" s="12">
        <f t="shared" si="452"/>
        <v>212317104.86</v>
      </c>
      <c r="AR1391" s="12">
        <f t="shared" si="453"/>
        <v>33435219.1000001</v>
      </c>
      <c r="AS1391" s="12">
        <f>AR1391-VLOOKUP(A1391,[1]选股结果!$A$2:$BJ$3005,48,FALSE)*0.08</f>
        <v>-267996618.3832</v>
      </c>
      <c r="AT1391" s="12">
        <f t="shared" si="434"/>
        <v>205329697.16</v>
      </c>
      <c r="AU1391" s="12">
        <f t="shared" si="435"/>
        <v>40422626.8000001</v>
      </c>
      <c r="AV1391" s="12">
        <f t="shared" si="436"/>
        <v>40648075.9300001</v>
      </c>
      <c r="AW1391" s="12">
        <f t="shared" si="437"/>
        <v>165691157.85</v>
      </c>
      <c r="AX1391" s="12">
        <f t="shared" si="438"/>
        <v>121898687.32</v>
      </c>
      <c r="AY1391" s="21">
        <f t="shared" si="439"/>
        <v>2464860450.01</v>
      </c>
    </row>
    <row r="1392" spans="1:51">
      <c r="A1392" s="5" t="s">
        <v>2831</v>
      </c>
      <c r="B1392" s="5" t="s">
        <v>2832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40"/>
        <v>2671222485</v>
      </c>
      <c r="AF1392" s="9">
        <f t="shared" si="441"/>
        <v>2079791757</v>
      </c>
      <c r="AG1392" s="9">
        <f t="shared" si="442"/>
        <v>582712217</v>
      </c>
      <c r="AH1392" s="9">
        <f t="shared" si="443"/>
        <v>586096792</v>
      </c>
      <c r="AI1392" s="9">
        <f t="shared" si="444"/>
        <v>412903162</v>
      </c>
      <c r="AJ1392" s="12">
        <f t="shared" si="445"/>
        <v>1554578745</v>
      </c>
      <c r="AK1392" s="16">
        <f t="shared" si="446"/>
        <v>0.581972768546833</v>
      </c>
      <c r="AL1392" s="9">
        <f t="shared" si="447"/>
        <v>943896012</v>
      </c>
      <c r="AM1392" s="16">
        <f t="shared" si="448"/>
        <v>0.059577823971484</v>
      </c>
      <c r="AN1392" s="16">
        <f t="shared" si="449"/>
        <v>0.218926435848716</v>
      </c>
      <c r="AO1392" s="16">
        <f t="shared" si="450"/>
        <v>0.075585781841006</v>
      </c>
      <c r="AP1392" s="16">
        <f t="shared" si="451"/>
        <v>0.00139393068937872</v>
      </c>
      <c r="AQ1392" s="12">
        <f t="shared" si="452"/>
        <v>610682733</v>
      </c>
      <c r="AR1392" s="12">
        <f t="shared" si="453"/>
        <v>423917866</v>
      </c>
      <c r="AS1392" s="12">
        <f>AR1392-VLOOKUP(A1392,[1]选股结果!$A$2:$BJ$3005,48,FALSE)*0.08</f>
        <v>-409477176.48</v>
      </c>
      <c r="AT1392" s="12">
        <f t="shared" si="434"/>
        <v>437489103</v>
      </c>
      <c r="AU1392" s="12">
        <f t="shared" si="435"/>
        <v>597111496</v>
      </c>
      <c r="AV1392" s="12">
        <f t="shared" si="436"/>
        <v>576517344</v>
      </c>
      <c r="AW1392" s="12">
        <f t="shared" si="437"/>
        <v>582712217</v>
      </c>
      <c r="AX1392" s="12">
        <f t="shared" si="438"/>
        <v>0</v>
      </c>
      <c r="AY1392" s="21">
        <f t="shared" si="439"/>
        <v>2066220520</v>
      </c>
    </row>
    <row r="1393" spans="1:51">
      <c r="A1393" s="5" t="s">
        <v>2833</v>
      </c>
      <c r="B1393" s="5" t="s">
        <v>2834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40"/>
        <v>2668523041.62</v>
      </c>
      <c r="AF1393" s="9">
        <f t="shared" si="441"/>
        <v>2426149218.91</v>
      </c>
      <c r="AG1393" s="9">
        <f t="shared" si="442"/>
        <v>461869315.9</v>
      </c>
      <c r="AH1393" s="9">
        <f t="shared" si="443"/>
        <v>555816074.31</v>
      </c>
      <c r="AI1393" s="9">
        <f t="shared" si="444"/>
        <v>472899036.63</v>
      </c>
      <c r="AJ1393" s="12">
        <f t="shared" si="445"/>
        <v>1928139174.66</v>
      </c>
      <c r="AK1393" s="16">
        <f t="shared" si="446"/>
        <v>0.722549194662179</v>
      </c>
      <c r="AL1393" s="9">
        <f t="shared" si="447"/>
        <v>1630477311.85</v>
      </c>
      <c r="AM1393" s="16">
        <f t="shared" si="448"/>
        <v>0.0180199058393019</v>
      </c>
      <c r="AN1393" s="16">
        <f t="shared" si="449"/>
        <v>0.495117760421476</v>
      </c>
      <c r="AO1393" s="16">
        <f t="shared" si="450"/>
        <v>0.0958830967015632</v>
      </c>
      <c r="AP1393" s="16">
        <f t="shared" si="451"/>
        <v>0.0373637476367717</v>
      </c>
      <c r="AQ1393" s="12">
        <f t="shared" si="452"/>
        <v>297661862.81</v>
      </c>
      <c r="AR1393" s="12">
        <f t="shared" si="453"/>
        <v>253871433.46</v>
      </c>
      <c r="AS1393" s="12">
        <f>AR1393-VLOOKUP(A1393,[1]选股结果!$A$2:$BJ$3005,48,FALSE)*0.08</f>
        <v>-295004268.4544</v>
      </c>
      <c r="AT1393" s="12">
        <f t="shared" si="434"/>
        <v>214744825.13</v>
      </c>
      <c r="AU1393" s="12">
        <f t="shared" si="435"/>
        <v>336788471.14</v>
      </c>
      <c r="AV1393" s="12">
        <f t="shared" si="436"/>
        <v>236141411.71</v>
      </c>
      <c r="AW1393" s="12">
        <f t="shared" si="437"/>
        <v>461869315.9</v>
      </c>
      <c r="AX1393" s="12">
        <f t="shared" si="438"/>
        <v>124405522.38</v>
      </c>
      <c r="AY1393" s="21">
        <f t="shared" si="439"/>
        <v>2465275827.24</v>
      </c>
    </row>
    <row r="1394" spans="1:51">
      <c r="A1394" s="5" t="s">
        <v>2835</v>
      </c>
      <c r="B1394" s="5" t="s">
        <v>2836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40"/>
        <v>2668417625.19</v>
      </c>
      <c r="AF1394" s="9">
        <f t="shared" si="441"/>
        <v>2021251500.15</v>
      </c>
      <c r="AG1394" s="9">
        <f t="shared" si="442"/>
        <v>649889225.78</v>
      </c>
      <c r="AH1394" s="9">
        <f t="shared" si="443"/>
        <v>637852509.49</v>
      </c>
      <c r="AI1394" s="9">
        <f t="shared" si="444"/>
        <v>578606588.72</v>
      </c>
      <c r="AJ1394" s="12">
        <f t="shared" si="445"/>
        <v>865345149.3</v>
      </c>
      <c r="AK1394" s="16">
        <f t="shared" si="446"/>
        <v>0.324291498126492</v>
      </c>
      <c r="AL1394" s="9">
        <f t="shared" si="447"/>
        <v>260268472.65</v>
      </c>
      <c r="AM1394" s="16">
        <f t="shared" si="448"/>
        <v>0.0429981247900918</v>
      </c>
      <c r="AN1394" s="16">
        <f t="shared" si="449"/>
        <v>0.0024994459326902</v>
      </c>
      <c r="AO1394" s="16">
        <f t="shared" si="450"/>
        <v>0.038812126123858</v>
      </c>
      <c r="AP1394" s="16">
        <f t="shared" si="451"/>
        <v>0.00871965822753972</v>
      </c>
      <c r="AQ1394" s="12">
        <f t="shared" si="452"/>
        <v>605076676.65</v>
      </c>
      <c r="AR1394" s="12">
        <f t="shared" si="453"/>
        <v>575892902.36</v>
      </c>
      <c r="AS1394" s="12">
        <f>AR1394-VLOOKUP(A1394,[1]选股结果!$A$2:$BJ$3005,48,FALSE)*0.08</f>
        <v>205880049.508</v>
      </c>
      <c r="AT1394" s="12">
        <f t="shared" si="434"/>
        <v>545830755.88</v>
      </c>
      <c r="AU1394" s="12">
        <f t="shared" si="435"/>
        <v>635138823.13</v>
      </c>
      <c r="AV1394" s="12">
        <f t="shared" si="436"/>
        <v>608037660.26</v>
      </c>
      <c r="AW1394" s="12">
        <f t="shared" si="437"/>
        <v>649889225.78</v>
      </c>
      <c r="AX1394" s="12">
        <f t="shared" si="438"/>
        <v>3215946.92</v>
      </c>
      <c r="AY1394" s="21">
        <f t="shared" si="439"/>
        <v>2051313646.63</v>
      </c>
    </row>
    <row r="1395" spans="1:51">
      <c r="A1395" s="5" t="s">
        <v>2837</v>
      </c>
      <c r="B1395" s="5" t="s">
        <v>2838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40"/>
        <v>2668059147.35</v>
      </c>
      <c r="AF1395" s="9">
        <f t="shared" si="441"/>
        <v>2436598998</v>
      </c>
      <c r="AG1395" s="9">
        <f t="shared" si="442"/>
        <v>251045669.1</v>
      </c>
      <c r="AH1395" s="9">
        <f t="shared" si="443"/>
        <v>249650315.23</v>
      </c>
      <c r="AI1395" s="9">
        <f t="shared" si="444"/>
        <v>211067421.96</v>
      </c>
      <c r="AJ1395" s="12">
        <f t="shared" si="445"/>
        <v>1220315695.1</v>
      </c>
      <c r="AK1395" s="16">
        <f t="shared" si="446"/>
        <v>0.457379551091308</v>
      </c>
      <c r="AL1395" s="9">
        <f t="shared" si="447"/>
        <v>998529715.17</v>
      </c>
      <c r="AM1395" s="16">
        <f t="shared" si="448"/>
        <v>0.00996193683202231</v>
      </c>
      <c r="AN1395" s="16">
        <f t="shared" si="449"/>
        <v>0.270560817081955</v>
      </c>
      <c r="AO1395" s="16">
        <f t="shared" si="450"/>
        <v>0.0616818167181402</v>
      </c>
      <c r="AP1395" s="16">
        <f t="shared" si="451"/>
        <v>0.0315256603076221</v>
      </c>
      <c r="AQ1395" s="12">
        <f t="shared" si="452"/>
        <v>221785979.93</v>
      </c>
      <c r="AR1395" s="12">
        <f t="shared" si="453"/>
        <v>191481902.21</v>
      </c>
      <c r="AS1395" s="12">
        <f>AR1395-VLOOKUP(A1395,[1]选股结果!$A$2:$BJ$3005,48,FALSE)*0.08</f>
        <v>28482053.814</v>
      </c>
      <c r="AT1395" s="12">
        <f t="shared" si="434"/>
        <v>183203086.66</v>
      </c>
      <c r="AU1395" s="12">
        <f t="shared" si="435"/>
        <v>230064795.48</v>
      </c>
      <c r="AV1395" s="12">
        <f t="shared" si="436"/>
        <v>223571704.97</v>
      </c>
      <c r="AW1395" s="12">
        <f t="shared" si="437"/>
        <v>251045669.1</v>
      </c>
      <c r="AX1395" s="12">
        <f t="shared" si="438"/>
        <v>17291725.24</v>
      </c>
      <c r="AY1395" s="21">
        <f t="shared" si="439"/>
        <v>2444877813.55</v>
      </c>
    </row>
    <row r="1396" spans="1:51">
      <c r="A1396" s="5" t="s">
        <v>2839</v>
      </c>
      <c r="B1396" s="5" t="s">
        <v>2840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40"/>
        <v>2663918557</v>
      </c>
      <c r="AF1396" s="9">
        <f t="shared" si="441"/>
        <v>1639514616</v>
      </c>
      <c r="AG1396" s="9">
        <f t="shared" si="442"/>
        <v>1030178029</v>
      </c>
      <c r="AH1396" s="9">
        <f t="shared" si="443"/>
        <v>1030219692</v>
      </c>
      <c r="AI1396" s="9">
        <f t="shared" si="444"/>
        <v>770740231</v>
      </c>
      <c r="AJ1396" s="12">
        <f t="shared" si="445"/>
        <v>1511208751</v>
      </c>
      <c r="AK1396" s="16">
        <f t="shared" si="446"/>
        <v>0.567287895130647</v>
      </c>
      <c r="AL1396" s="9">
        <f t="shared" si="447"/>
        <v>405525665</v>
      </c>
      <c r="AM1396" s="16">
        <f t="shared" si="448"/>
        <v>0.0964207202675378</v>
      </c>
      <c r="AN1396" s="16">
        <f t="shared" si="449"/>
        <v>0.0270157624792581</v>
      </c>
      <c r="AO1396" s="16">
        <f t="shared" si="450"/>
        <v>0.0288081596182221</v>
      </c>
      <c r="AP1396" s="16">
        <f t="shared" si="451"/>
        <v>0</v>
      </c>
      <c r="AQ1396" s="12">
        <f t="shared" si="452"/>
        <v>1105683086</v>
      </c>
      <c r="AR1396" s="12">
        <f t="shared" si="453"/>
        <v>764966143</v>
      </c>
      <c r="AS1396" s="12">
        <f>AR1396-VLOOKUP(A1396,[1]选股结果!$A$2:$BJ$3005,48,FALSE)*0.08</f>
        <v>94094260.84</v>
      </c>
      <c r="AT1396" s="12">
        <f t="shared" si="434"/>
        <v>846203625</v>
      </c>
      <c r="AU1396" s="12">
        <f t="shared" si="435"/>
        <v>1024445604</v>
      </c>
      <c r="AV1396" s="12">
        <f t="shared" si="436"/>
        <v>1018915391</v>
      </c>
      <c r="AW1396" s="12">
        <f t="shared" si="437"/>
        <v>1030178029</v>
      </c>
      <c r="AX1396" s="12">
        <f t="shared" si="438"/>
        <v>2402170</v>
      </c>
      <c r="AY1396" s="21">
        <f t="shared" si="439"/>
        <v>1558277134</v>
      </c>
    </row>
    <row r="1397" spans="1:51">
      <c r="A1397" s="5" t="s">
        <v>2841</v>
      </c>
      <c r="B1397" s="5" t="s">
        <v>2842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40"/>
        <v>2661911545.24</v>
      </c>
      <c r="AF1397" s="9">
        <f t="shared" si="441"/>
        <v>2298724702.88</v>
      </c>
      <c r="AG1397" s="9">
        <f t="shared" si="442"/>
        <v>242835358.33</v>
      </c>
      <c r="AH1397" s="9">
        <f t="shared" si="443"/>
        <v>249203829.83</v>
      </c>
      <c r="AI1397" s="9">
        <f t="shared" si="444"/>
        <v>231015561.9</v>
      </c>
      <c r="AJ1397" s="12">
        <f t="shared" si="445"/>
        <v>659570491.4</v>
      </c>
      <c r="AK1397" s="16">
        <f t="shared" si="446"/>
        <v>0.247780769642566</v>
      </c>
      <c r="AL1397" s="9">
        <f t="shared" si="447"/>
        <v>291041426.3</v>
      </c>
      <c r="AM1397" s="16">
        <f t="shared" si="448"/>
        <v>0.00673026848019653</v>
      </c>
      <c r="AN1397" s="16">
        <f t="shared" si="449"/>
        <v>0.0215533011465365</v>
      </c>
      <c r="AO1397" s="16">
        <f t="shared" si="450"/>
        <v>0.0374624781835149</v>
      </c>
      <c r="AP1397" s="16">
        <f t="shared" si="451"/>
        <v>0.000118764442254033</v>
      </c>
      <c r="AQ1397" s="12">
        <f t="shared" si="452"/>
        <v>368529065.1</v>
      </c>
      <c r="AR1397" s="12">
        <f t="shared" si="453"/>
        <v>229283452.29</v>
      </c>
      <c r="AS1397" s="12">
        <f>AR1397-VLOOKUP(A1397,[1]选股结果!$A$2:$BJ$3005,48,FALSE)*0.08</f>
        <v>40038105.958</v>
      </c>
      <c r="AT1397" s="12">
        <f t="shared" si="434"/>
        <v>350340797.17</v>
      </c>
      <c r="AU1397" s="12">
        <f t="shared" si="435"/>
        <v>247471720.22</v>
      </c>
      <c r="AV1397" s="12">
        <f t="shared" si="436"/>
        <v>251420377.66</v>
      </c>
      <c r="AW1397" s="12">
        <f t="shared" si="437"/>
        <v>242835358.33</v>
      </c>
      <c r="AX1397" s="12">
        <f t="shared" si="438"/>
        <v>765815.03</v>
      </c>
      <c r="AY1397" s="21">
        <f t="shared" si="439"/>
        <v>2177667358</v>
      </c>
    </row>
    <row r="1398" spans="1:51">
      <c r="A1398" s="5" t="s">
        <v>2843</v>
      </c>
      <c r="B1398" s="5" t="s">
        <v>2844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40"/>
        <v>2652590238.26</v>
      </c>
      <c r="AF1398" s="9">
        <f t="shared" si="441"/>
        <v>2495894796.1</v>
      </c>
      <c r="AG1398" s="9">
        <f t="shared" si="442"/>
        <v>113301201.1</v>
      </c>
      <c r="AH1398" s="9">
        <f t="shared" si="443"/>
        <v>118572114.95</v>
      </c>
      <c r="AI1398" s="9">
        <f t="shared" si="444"/>
        <v>102065489.49</v>
      </c>
      <c r="AJ1398" s="12">
        <f t="shared" si="445"/>
        <v>1291012789.08</v>
      </c>
      <c r="AK1398" s="16">
        <f t="shared" si="446"/>
        <v>0.486698914313602</v>
      </c>
      <c r="AL1398" s="9">
        <f t="shared" si="447"/>
        <v>1137738284.94</v>
      </c>
      <c r="AM1398" s="16">
        <f t="shared" si="448"/>
        <v>0.0111867009807986</v>
      </c>
      <c r="AN1398" s="16">
        <f t="shared" si="449"/>
        <v>0.308160443218776</v>
      </c>
      <c r="AO1398" s="16">
        <f t="shared" si="450"/>
        <v>0.0541636135908593</v>
      </c>
      <c r="AP1398" s="16">
        <f t="shared" si="451"/>
        <v>0.0410255468222579</v>
      </c>
      <c r="AQ1398" s="12">
        <f t="shared" si="452"/>
        <v>153274504.14</v>
      </c>
      <c r="AR1398" s="12">
        <f t="shared" si="453"/>
        <v>102045486.78</v>
      </c>
      <c r="AS1398" s="12">
        <f>AR1398-VLOOKUP(A1398,[1]选股结果!$A$2:$BJ$3005,48,FALSE)*0.08</f>
        <v>-137181065.0024</v>
      </c>
      <c r="AT1398" s="12">
        <f t="shared" si="434"/>
        <v>136767878.68</v>
      </c>
      <c r="AU1398" s="12">
        <f t="shared" si="435"/>
        <v>118552112.24</v>
      </c>
      <c r="AV1398" s="12">
        <f t="shared" si="436"/>
        <v>110966173.76</v>
      </c>
      <c r="AW1398" s="12">
        <f t="shared" si="437"/>
        <v>113301201.1</v>
      </c>
      <c r="AX1398" s="12">
        <f t="shared" si="438"/>
        <v>3370239.7</v>
      </c>
      <c r="AY1398" s="21">
        <f t="shared" si="439"/>
        <v>2461172404.2</v>
      </c>
    </row>
    <row r="1399" spans="1:51">
      <c r="A1399" s="5" t="s">
        <v>2845</v>
      </c>
      <c r="B1399" s="5" t="s">
        <v>2846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40"/>
        <v>2650707735.25</v>
      </c>
      <c r="AF1399" s="9">
        <f t="shared" si="441"/>
        <v>2527089634.33</v>
      </c>
      <c r="AG1399" s="9">
        <f t="shared" si="442"/>
        <v>152782067.49</v>
      </c>
      <c r="AH1399" s="9">
        <f t="shared" si="443"/>
        <v>147992322.62</v>
      </c>
      <c r="AI1399" s="9">
        <f t="shared" si="444"/>
        <v>142245493.2</v>
      </c>
      <c r="AJ1399" s="12">
        <f t="shared" si="445"/>
        <v>1493016738.89</v>
      </c>
      <c r="AK1399" s="16">
        <f t="shared" si="446"/>
        <v>0.563252115288066</v>
      </c>
      <c r="AL1399" s="9">
        <f t="shared" si="447"/>
        <v>1338977246.5</v>
      </c>
      <c r="AM1399" s="16">
        <f t="shared" si="448"/>
        <v>0.00512773269540335</v>
      </c>
      <c r="AN1399" s="16">
        <f t="shared" si="449"/>
        <v>0.387212007989707</v>
      </c>
      <c r="AO1399" s="16">
        <f t="shared" si="450"/>
        <v>0.0785765193801556</v>
      </c>
      <c r="AP1399" s="16">
        <f t="shared" si="451"/>
        <v>0.0287061010227985</v>
      </c>
      <c r="AQ1399" s="12">
        <f t="shared" si="452"/>
        <v>154039492.39</v>
      </c>
      <c r="AR1399" s="12">
        <f t="shared" si="453"/>
        <v>103246882.24</v>
      </c>
      <c r="AS1399" s="12">
        <f>AR1399-VLOOKUP(A1399,[1]选股结果!$A$2:$BJ$3005,48,FALSE)*0.08</f>
        <v>-131973730.9304</v>
      </c>
      <c r="AT1399" s="12">
        <f t="shared" si="434"/>
        <v>148292662.97</v>
      </c>
      <c r="AU1399" s="12">
        <f t="shared" si="435"/>
        <v>108993711.66</v>
      </c>
      <c r="AV1399" s="12">
        <f t="shared" si="436"/>
        <v>116237056.49</v>
      </c>
      <c r="AW1399" s="12">
        <f t="shared" si="437"/>
        <v>152782067.49</v>
      </c>
      <c r="AX1399" s="12">
        <f t="shared" si="438"/>
        <v>2762350.78</v>
      </c>
      <c r="AY1399" s="21">
        <f t="shared" si="439"/>
        <v>2482043853.6</v>
      </c>
    </row>
    <row r="1400" spans="1:51">
      <c r="A1400" s="5" t="s">
        <v>2847</v>
      </c>
      <c r="B1400" s="5" t="s">
        <v>2848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40"/>
        <v>2649961157.23</v>
      </c>
      <c r="AF1400" s="9">
        <f t="shared" si="441"/>
        <v>2465854050.38</v>
      </c>
      <c r="AG1400" s="9">
        <f t="shared" si="442"/>
        <v>182668280.39</v>
      </c>
      <c r="AH1400" s="9">
        <f t="shared" si="443"/>
        <v>179770466.87</v>
      </c>
      <c r="AI1400" s="9">
        <f t="shared" si="444"/>
        <v>159459925.31</v>
      </c>
      <c r="AJ1400" s="12">
        <f t="shared" si="445"/>
        <v>372172278.11</v>
      </c>
      <c r="AK1400" s="16">
        <f t="shared" si="446"/>
        <v>0.140444427683246</v>
      </c>
      <c r="AL1400" s="9">
        <f t="shared" si="447"/>
        <v>179202556.75</v>
      </c>
      <c r="AM1400" s="16">
        <f t="shared" si="448"/>
        <v>0.00355161618287189</v>
      </c>
      <c r="AN1400" s="16">
        <f t="shared" si="449"/>
        <v>0.00620162824846026</v>
      </c>
      <c r="AO1400" s="16">
        <f t="shared" si="450"/>
        <v>0.0154133835013246</v>
      </c>
      <c r="AP1400" s="16">
        <f t="shared" si="451"/>
        <v>0.0388948764470717</v>
      </c>
      <c r="AQ1400" s="12">
        <f t="shared" si="452"/>
        <v>192969721.36</v>
      </c>
      <c r="AR1400" s="12">
        <f t="shared" si="453"/>
        <v>154354506.82</v>
      </c>
      <c r="AS1400" s="12">
        <f>AR1400-VLOOKUP(A1400,[1]选股结果!$A$2:$BJ$3005,48,FALSE)*0.08</f>
        <v>-20867439.9936</v>
      </c>
      <c r="AT1400" s="12">
        <f t="shared" si="434"/>
        <v>172659179.8</v>
      </c>
      <c r="AU1400" s="12">
        <f t="shared" si="435"/>
        <v>174665048.38</v>
      </c>
      <c r="AV1400" s="12">
        <f t="shared" si="436"/>
        <v>164246330.73</v>
      </c>
      <c r="AW1400" s="12">
        <f t="shared" si="437"/>
        <v>182668280.39</v>
      </c>
      <c r="AX1400" s="12">
        <f t="shared" si="438"/>
        <v>9237481.7</v>
      </c>
      <c r="AY1400" s="21">
        <f t="shared" si="439"/>
        <v>2447549377.4</v>
      </c>
    </row>
    <row r="1401" spans="1:51">
      <c r="A1401" s="5" t="s">
        <v>2849</v>
      </c>
      <c r="B1401" s="5" t="s">
        <v>2850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40"/>
        <v>2642161075.64</v>
      </c>
      <c r="AF1401" s="9">
        <f t="shared" si="441"/>
        <v>2486101801.05</v>
      </c>
      <c r="AG1401" s="9">
        <f t="shared" si="442"/>
        <v>159906120.08</v>
      </c>
      <c r="AH1401" s="9">
        <f t="shared" si="443"/>
        <v>151882519.73</v>
      </c>
      <c r="AI1401" s="9">
        <f t="shared" si="444"/>
        <v>125091838.92</v>
      </c>
      <c r="AJ1401" s="12">
        <f t="shared" si="445"/>
        <v>751322891.18</v>
      </c>
      <c r="AK1401" s="16">
        <f t="shared" si="446"/>
        <v>0.284359230823204</v>
      </c>
      <c r="AL1401" s="9">
        <f t="shared" si="447"/>
        <v>515698281.76</v>
      </c>
      <c r="AM1401" s="16">
        <f t="shared" si="448"/>
        <v>0.0113689610852828</v>
      </c>
      <c r="AN1401" s="16">
        <f t="shared" si="449"/>
        <v>0.0329302878398224</v>
      </c>
      <c r="AO1401" s="16">
        <f t="shared" si="450"/>
        <v>0.110150753280439</v>
      </c>
      <c r="AP1401" s="16">
        <f t="shared" si="451"/>
        <v>0.0376937266876797</v>
      </c>
      <c r="AQ1401" s="12">
        <f t="shared" si="452"/>
        <v>235624609.42</v>
      </c>
      <c r="AR1401" s="12">
        <f t="shared" si="453"/>
        <v>121244993.43</v>
      </c>
      <c r="AS1401" s="12">
        <f>AR1401-VLOOKUP(A1401,[1]选股结果!$A$2:$BJ$3005,48,FALSE)*0.08</f>
        <v>-247058127.5196</v>
      </c>
      <c r="AT1401" s="12">
        <f t="shared" si="434"/>
        <v>208833928.61</v>
      </c>
      <c r="AU1401" s="12">
        <f t="shared" si="435"/>
        <v>148035674.24</v>
      </c>
      <c r="AV1401" s="12">
        <f t="shared" si="436"/>
        <v>143505860.21</v>
      </c>
      <c r="AW1401" s="12">
        <f t="shared" si="437"/>
        <v>159906120.08</v>
      </c>
      <c r="AX1401" s="12">
        <f t="shared" si="438"/>
        <v>-323370.029999999</v>
      </c>
      <c r="AY1401" s="21">
        <f t="shared" si="439"/>
        <v>2398512865.87</v>
      </c>
    </row>
    <row r="1402" spans="1:51">
      <c r="A1402" s="5" t="s">
        <v>2851</v>
      </c>
      <c r="B1402" s="5" t="s">
        <v>2852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40"/>
        <v>2639747386.41</v>
      </c>
      <c r="AF1402" s="9">
        <f t="shared" si="441"/>
        <v>1677282502.54</v>
      </c>
      <c r="AG1402" s="9">
        <f t="shared" si="442"/>
        <v>960453236.29</v>
      </c>
      <c r="AH1402" s="9">
        <f t="shared" si="443"/>
        <v>954991916.89</v>
      </c>
      <c r="AI1402" s="9">
        <f t="shared" si="444"/>
        <v>718419007.31</v>
      </c>
      <c r="AJ1402" s="12">
        <f t="shared" si="445"/>
        <v>2108989444.6</v>
      </c>
      <c r="AK1402" s="16">
        <f t="shared" si="446"/>
        <v>0.798936085876073</v>
      </c>
      <c r="AL1402" s="9">
        <f t="shared" si="447"/>
        <v>1162374918.02</v>
      </c>
      <c r="AM1402" s="16">
        <f t="shared" si="448"/>
        <v>0.150096694240447</v>
      </c>
      <c r="AN1402" s="16">
        <f t="shared" si="449"/>
        <v>0.243448798213977</v>
      </c>
      <c r="AO1402" s="16">
        <f t="shared" si="450"/>
        <v>0.0409311448460009</v>
      </c>
      <c r="AP1402" s="16">
        <f t="shared" si="451"/>
        <v>0.00370636040038128</v>
      </c>
      <c r="AQ1402" s="12">
        <f t="shared" si="452"/>
        <v>946614526.58</v>
      </c>
      <c r="AR1402" s="12">
        <f t="shared" si="453"/>
        <v>720209479.22</v>
      </c>
      <c r="AS1402" s="12">
        <f>AR1402-VLOOKUP(A1402,[1]选股结果!$A$2:$BJ$3005,48,FALSE)*0.08</f>
        <v>452146606.1968</v>
      </c>
      <c r="AT1402" s="12">
        <f t="shared" si="434"/>
        <v>710041617</v>
      </c>
      <c r="AU1402" s="12">
        <f t="shared" si="435"/>
        <v>956782388.8</v>
      </c>
      <c r="AV1402" s="12">
        <f t="shared" si="436"/>
        <v>949866412.29</v>
      </c>
      <c r="AW1402" s="12">
        <f t="shared" si="437"/>
        <v>960453236.29</v>
      </c>
      <c r="AX1402" s="12">
        <f t="shared" si="438"/>
        <v>0</v>
      </c>
      <c r="AY1402" s="21">
        <f t="shared" si="439"/>
        <v>1687450364.76</v>
      </c>
    </row>
    <row r="1403" spans="1:51">
      <c r="A1403" s="5" t="s">
        <v>2853</v>
      </c>
      <c r="B1403" s="5" t="s">
        <v>2854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40"/>
        <v>2634037550.07</v>
      </c>
      <c r="AF1403" s="9">
        <f t="shared" si="441"/>
        <v>2565450953.51</v>
      </c>
      <c r="AG1403" s="9">
        <f t="shared" si="442"/>
        <v>72884772.9900004</v>
      </c>
      <c r="AH1403" s="9">
        <f t="shared" si="443"/>
        <v>72539069.1400004</v>
      </c>
      <c r="AI1403" s="9">
        <f t="shared" si="444"/>
        <v>56897618.5200004</v>
      </c>
      <c r="AJ1403" s="12">
        <f t="shared" si="445"/>
        <v>532955832.7</v>
      </c>
      <c r="AK1403" s="16">
        <f t="shared" si="446"/>
        <v>0.202334181866859</v>
      </c>
      <c r="AL1403" s="9">
        <f t="shared" si="447"/>
        <v>475276899.53</v>
      </c>
      <c r="AM1403" s="16">
        <f t="shared" si="448"/>
        <v>0.00319634870420745</v>
      </c>
      <c r="AN1403" s="16">
        <f t="shared" si="449"/>
        <v>0.128498852300342</v>
      </c>
      <c r="AO1403" s="16">
        <f t="shared" si="450"/>
        <v>0.0401892077040385</v>
      </c>
      <c r="AP1403" s="16">
        <f t="shared" si="451"/>
        <v>0.0084209918986958</v>
      </c>
      <c r="AQ1403" s="12">
        <f t="shared" si="452"/>
        <v>57678933.1700003</v>
      </c>
      <c r="AR1403" s="12">
        <f t="shared" si="453"/>
        <v>52599442.0900003</v>
      </c>
      <c r="AS1403" s="12">
        <f>AR1403-VLOOKUP(A1403,[1]选股结果!$A$2:$BJ$3005,48,FALSE)*0.08</f>
        <v>-92435514.7195997</v>
      </c>
      <c r="AT1403" s="12">
        <f t="shared" si="434"/>
        <v>42037482.5500003</v>
      </c>
      <c r="AU1403" s="12">
        <f t="shared" si="435"/>
        <v>68240892.7100003</v>
      </c>
      <c r="AV1403" s="12">
        <f t="shared" si="436"/>
        <v>54388765.7600003</v>
      </c>
      <c r="AW1403" s="12">
        <f t="shared" si="437"/>
        <v>72884772.9900004</v>
      </c>
      <c r="AX1403" s="12">
        <f t="shared" si="438"/>
        <v>5879727.4</v>
      </c>
      <c r="AY1403" s="21">
        <f t="shared" si="439"/>
        <v>2576012913.05</v>
      </c>
    </row>
    <row r="1404" spans="1:51">
      <c r="A1404" s="5" t="s">
        <v>2855</v>
      </c>
      <c r="B1404" s="5" t="s">
        <v>2856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40"/>
        <v>2632818205.02</v>
      </c>
      <c r="AF1404" s="9">
        <f t="shared" si="441"/>
        <v>2648186288.04</v>
      </c>
      <c r="AG1404" s="9">
        <f t="shared" si="442"/>
        <v>113891499.26</v>
      </c>
      <c r="AH1404" s="9">
        <f t="shared" si="443"/>
        <v>111003914.97</v>
      </c>
      <c r="AI1404" s="9">
        <f t="shared" si="444"/>
        <v>89486181.74</v>
      </c>
      <c r="AJ1404" s="12">
        <f t="shared" si="445"/>
        <v>359364522.77</v>
      </c>
      <c r="AK1404" s="16">
        <f t="shared" si="446"/>
        <v>0.136494241070196</v>
      </c>
      <c r="AL1404" s="9">
        <f t="shared" si="447"/>
        <v>359079598</v>
      </c>
      <c r="AM1404" s="16">
        <f t="shared" si="448"/>
        <v>0.00696156219029972</v>
      </c>
      <c r="AN1404" s="16">
        <f t="shared" si="449"/>
        <v>0.023892810601225</v>
      </c>
      <c r="AO1404" s="16">
        <f t="shared" si="450"/>
        <v>0.0616133462351107</v>
      </c>
      <c r="AP1404" s="16">
        <f t="shared" si="451"/>
        <v>0.0391391394375508</v>
      </c>
      <c r="AQ1404" s="12">
        <f t="shared" si="452"/>
        <v>284924.770000041</v>
      </c>
      <c r="AR1404" s="12">
        <f t="shared" si="453"/>
        <v>-49468481.38</v>
      </c>
      <c r="AS1404" s="12">
        <f>AR1404-VLOOKUP(A1404,[1]选股结果!$A$2:$BJ$3005,48,FALSE)*0.08</f>
        <v>-119962554.0056</v>
      </c>
      <c r="AT1404" s="12">
        <f t="shared" si="434"/>
        <v>-21232808.46</v>
      </c>
      <c r="AU1404" s="12">
        <f t="shared" si="435"/>
        <v>-27950748.15</v>
      </c>
      <c r="AV1404" s="12">
        <f t="shared" si="436"/>
        <v>108997376.54</v>
      </c>
      <c r="AW1404" s="12">
        <f t="shared" si="437"/>
        <v>113891499.26</v>
      </c>
      <c r="AX1404" s="12">
        <f t="shared" si="438"/>
        <v>0</v>
      </c>
      <c r="AY1404" s="21">
        <f t="shared" si="439"/>
        <v>2619950615.12</v>
      </c>
    </row>
    <row r="1405" spans="1:51">
      <c r="A1405" s="5" t="s">
        <v>2857</v>
      </c>
      <c r="B1405" s="5" t="s">
        <v>2858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40"/>
        <v>2630256959.22</v>
      </c>
      <c r="AF1405" s="9">
        <f t="shared" si="441"/>
        <v>14492723.31</v>
      </c>
      <c r="AG1405" s="9">
        <f t="shared" si="442"/>
        <v>2867964272.26</v>
      </c>
      <c r="AH1405" s="9">
        <f t="shared" si="443"/>
        <v>2867013561.06</v>
      </c>
      <c r="AI1405" s="9">
        <f t="shared" si="444"/>
        <v>2628442852.54</v>
      </c>
      <c r="AJ1405" s="12">
        <f t="shared" si="445"/>
        <v>2630256959.22</v>
      </c>
      <c r="AK1405" s="16">
        <f t="shared" si="446"/>
        <v>1</v>
      </c>
      <c r="AL1405" s="9">
        <f t="shared" si="447"/>
        <v>15443434.51</v>
      </c>
      <c r="AM1405" s="16">
        <f t="shared" si="448"/>
        <v>0.00551000283801086</v>
      </c>
      <c r="AN1405" s="16">
        <f t="shared" si="449"/>
        <v>0</v>
      </c>
      <c r="AO1405" s="16">
        <f t="shared" si="450"/>
        <v>0</v>
      </c>
      <c r="AP1405" s="16">
        <f t="shared" si="451"/>
        <v>0</v>
      </c>
      <c r="AQ1405" s="12">
        <f t="shared" si="452"/>
        <v>2614813524.71</v>
      </c>
      <c r="AR1405" s="12">
        <f t="shared" si="453"/>
        <v>2376242816.19</v>
      </c>
      <c r="AS1405" s="12">
        <f>AR1405-VLOOKUP(A1405,[1]选股结果!$A$2:$BJ$3005,48,FALSE)*0.08</f>
        <v>1121294564.2804</v>
      </c>
      <c r="AT1405" s="12">
        <f t="shared" si="434"/>
        <v>2376242816.19</v>
      </c>
      <c r="AU1405" s="12">
        <f t="shared" si="435"/>
        <v>2614813524.71</v>
      </c>
      <c r="AV1405" s="12">
        <f t="shared" si="436"/>
        <v>2646655697.69</v>
      </c>
      <c r="AW1405" s="12">
        <f t="shared" si="437"/>
        <v>2867964272.26</v>
      </c>
      <c r="AX1405" s="12">
        <f t="shared" si="438"/>
        <v>221308574.57</v>
      </c>
      <c r="AY1405" s="21">
        <f t="shared" si="439"/>
        <v>14492723.31</v>
      </c>
    </row>
    <row r="1406" spans="1:51">
      <c r="A1406" s="5" t="s">
        <v>2859</v>
      </c>
      <c r="B1406" s="5" t="s">
        <v>2860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40"/>
        <v>2621912233.73</v>
      </c>
      <c r="AF1406" s="9">
        <f t="shared" si="441"/>
        <v>2387539685.26</v>
      </c>
      <c r="AG1406" s="9">
        <f t="shared" si="442"/>
        <v>215855606.85</v>
      </c>
      <c r="AH1406" s="9">
        <f t="shared" si="443"/>
        <v>216196219.11</v>
      </c>
      <c r="AI1406" s="9">
        <f t="shared" si="444"/>
        <v>193149945.34</v>
      </c>
      <c r="AJ1406" s="12">
        <f t="shared" si="445"/>
        <v>505347869.84</v>
      </c>
      <c r="AK1406" s="16">
        <f t="shared" si="446"/>
        <v>0.192740192954926</v>
      </c>
      <c r="AL1406" s="9">
        <f t="shared" si="447"/>
        <v>258181943.25</v>
      </c>
      <c r="AM1406" s="16">
        <f t="shared" si="448"/>
        <v>0.0021990409579033</v>
      </c>
      <c r="AN1406" s="16">
        <f t="shared" si="449"/>
        <v>0.0222873807552544</v>
      </c>
      <c r="AO1406" s="16">
        <f t="shared" si="450"/>
        <v>0.0282696731478895</v>
      </c>
      <c r="AP1406" s="16">
        <f t="shared" si="451"/>
        <v>0.0394793193488182</v>
      </c>
      <c r="AQ1406" s="12">
        <f t="shared" si="452"/>
        <v>247165926.59</v>
      </c>
      <c r="AR1406" s="12">
        <f t="shared" si="453"/>
        <v>194977492.35</v>
      </c>
      <c r="AS1406" s="12">
        <f>AR1406-VLOOKUP(A1406,[1]选股结果!$A$2:$BJ$3005,48,FALSE)*0.08</f>
        <v>-91580857.8284</v>
      </c>
      <c r="AT1406" s="12">
        <f t="shared" si="434"/>
        <v>224119652.82</v>
      </c>
      <c r="AU1406" s="12">
        <f t="shared" si="435"/>
        <v>218023766.12</v>
      </c>
      <c r="AV1406" s="12">
        <f t="shared" si="436"/>
        <v>212458920.29</v>
      </c>
      <c r="AW1406" s="12">
        <f t="shared" si="437"/>
        <v>215855606.85</v>
      </c>
      <c r="AX1406" s="12">
        <f t="shared" si="438"/>
        <v>2825615.46</v>
      </c>
      <c r="AY1406" s="21">
        <f t="shared" si="439"/>
        <v>2358397524.79</v>
      </c>
    </row>
    <row r="1407" spans="1:51">
      <c r="A1407" s="5" t="s">
        <v>2861</v>
      </c>
      <c r="B1407" s="5" t="s">
        <v>2862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40"/>
        <v>2620098543.26</v>
      </c>
      <c r="AF1407" s="9">
        <f t="shared" si="441"/>
        <v>2576556591.24</v>
      </c>
      <c r="AG1407" s="9">
        <f t="shared" si="442"/>
        <v>107429947.92</v>
      </c>
      <c r="AH1407" s="9">
        <f t="shared" si="443"/>
        <v>112213538.14</v>
      </c>
      <c r="AI1407" s="9">
        <f t="shared" si="444"/>
        <v>93435140.8</v>
      </c>
      <c r="AJ1407" s="12">
        <f t="shared" si="445"/>
        <v>395030092.3</v>
      </c>
      <c r="AK1407" s="16">
        <f t="shared" si="446"/>
        <v>0.150769173669511</v>
      </c>
      <c r="AL1407" s="9">
        <f t="shared" si="447"/>
        <v>366373352.25</v>
      </c>
      <c r="AM1407" s="16">
        <f t="shared" si="448"/>
        <v>0.00768078379791038</v>
      </c>
      <c r="AN1407" s="16">
        <f t="shared" si="449"/>
        <v>0.0308768179914873</v>
      </c>
      <c r="AO1407" s="16">
        <f t="shared" si="450"/>
        <v>0.0333699586280499</v>
      </c>
      <c r="AP1407" s="16">
        <f t="shared" si="451"/>
        <v>0.0689211221938688</v>
      </c>
      <c r="AQ1407" s="12">
        <f t="shared" si="452"/>
        <v>28656740.0500002</v>
      </c>
      <c r="AR1407" s="12">
        <f t="shared" si="453"/>
        <v>27427630.5600002</v>
      </c>
      <c r="AS1407" s="12">
        <f>AR1407-VLOOKUP(A1407,[1]选股结果!$A$2:$BJ$3005,48,FALSE)*0.08</f>
        <v>-105854538.2768</v>
      </c>
      <c r="AT1407" s="12">
        <f t="shared" si="434"/>
        <v>9878342.71000019</v>
      </c>
      <c r="AU1407" s="12">
        <f t="shared" si="435"/>
        <v>46206027.9000002</v>
      </c>
      <c r="AV1407" s="12">
        <f t="shared" si="436"/>
        <v>34798324.3700002</v>
      </c>
      <c r="AW1407" s="12">
        <f t="shared" si="437"/>
        <v>107429947.92</v>
      </c>
      <c r="AX1407" s="12">
        <f t="shared" si="438"/>
        <v>0</v>
      </c>
      <c r="AY1407" s="21">
        <f t="shared" si="439"/>
        <v>2594105879.09</v>
      </c>
    </row>
    <row r="1408" spans="1:51">
      <c r="A1408" s="5" t="s">
        <v>2863</v>
      </c>
      <c r="B1408" s="5" t="s">
        <v>2864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40"/>
        <v>2619574442.63</v>
      </c>
      <c r="AF1408" s="9">
        <f t="shared" si="441"/>
        <v>2530253878.42</v>
      </c>
      <c r="AG1408" s="9">
        <f t="shared" si="442"/>
        <v>91412472.2500005</v>
      </c>
      <c r="AH1408" s="9">
        <f t="shared" si="443"/>
        <v>93472413.8600005</v>
      </c>
      <c r="AI1408" s="9">
        <f t="shared" si="444"/>
        <v>56364744.2800005</v>
      </c>
      <c r="AJ1408" s="12">
        <f t="shared" si="445"/>
        <v>807694873.53</v>
      </c>
      <c r="AK1408" s="16">
        <f t="shared" si="446"/>
        <v>0.308330567127953</v>
      </c>
      <c r="AL1408" s="9">
        <f t="shared" si="447"/>
        <v>687223896.26</v>
      </c>
      <c r="AM1408" s="16">
        <f t="shared" si="448"/>
        <v>0.00862191064794646</v>
      </c>
      <c r="AN1408" s="16">
        <f t="shared" si="449"/>
        <v>0.200023358791796</v>
      </c>
      <c r="AO1408" s="16">
        <f t="shared" si="450"/>
        <v>0.0346172399051797</v>
      </c>
      <c r="AP1408" s="16">
        <f t="shared" si="451"/>
        <v>0.0193184371730213</v>
      </c>
      <c r="AQ1408" s="12">
        <f t="shared" si="452"/>
        <v>120470977.27</v>
      </c>
      <c r="AR1408" s="12">
        <f t="shared" si="453"/>
        <v>52839334.9900003</v>
      </c>
      <c r="AS1408" s="12">
        <f>AR1408-VLOOKUP(A1408,[1]选股结果!$A$2:$BJ$3005,48,FALSE)*0.08</f>
        <v>-67457225.8299997</v>
      </c>
      <c r="AT1408" s="12">
        <f t="shared" si="434"/>
        <v>83363307.6900003</v>
      </c>
      <c r="AU1408" s="12">
        <f t="shared" si="435"/>
        <v>89947004.5700003</v>
      </c>
      <c r="AV1408" s="12">
        <f t="shared" si="436"/>
        <v>90260666.7900002</v>
      </c>
      <c r="AW1408" s="12">
        <f t="shared" si="437"/>
        <v>91412472.2500005</v>
      </c>
      <c r="AX1408" s="12">
        <f t="shared" si="438"/>
        <v>547330.54</v>
      </c>
      <c r="AY1408" s="21">
        <f t="shared" si="439"/>
        <v>2499729905.72</v>
      </c>
    </row>
    <row r="1409" spans="1:51">
      <c r="A1409" s="5" t="s">
        <v>2865</v>
      </c>
      <c r="B1409" s="5" t="s">
        <v>2866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40"/>
        <v>2618903304.81</v>
      </c>
      <c r="AF1409" s="9">
        <f t="shared" si="441"/>
        <v>2617596281.45</v>
      </c>
      <c r="AG1409" s="9">
        <f t="shared" si="442"/>
        <v>5690199.53999918</v>
      </c>
      <c r="AH1409" s="9">
        <f t="shared" si="443"/>
        <v>101282.569999179</v>
      </c>
      <c r="AI1409" s="9">
        <f t="shared" si="444"/>
        <v>-1080308.70000082</v>
      </c>
      <c r="AJ1409" s="12">
        <f t="shared" si="445"/>
        <v>325007065.3</v>
      </c>
      <c r="AK1409" s="16">
        <f t="shared" si="446"/>
        <v>0.124100444908782</v>
      </c>
      <c r="AL1409" s="9">
        <f t="shared" si="447"/>
        <v>124838117</v>
      </c>
      <c r="AM1409" s="16">
        <f t="shared" si="448"/>
        <v>0.00883508466979412</v>
      </c>
      <c r="AN1409" s="16">
        <f t="shared" si="449"/>
        <v>0.0107466326489828</v>
      </c>
      <c r="AO1409" s="16">
        <f t="shared" si="450"/>
        <v>0.0244285459384845</v>
      </c>
      <c r="AP1409" s="16">
        <f t="shared" si="451"/>
        <v>0.00149735520696687</v>
      </c>
      <c r="AQ1409" s="12">
        <f t="shared" si="452"/>
        <v>200168948.3</v>
      </c>
      <c r="AR1409" s="12">
        <f t="shared" si="453"/>
        <v>-5532632.5200003</v>
      </c>
      <c r="AS1409" s="12">
        <f>AR1409-VLOOKUP(A1409,[1]选股结果!$A$2:$BJ$3005,48,FALSE)*0.08</f>
        <v>-248934798.7328</v>
      </c>
      <c r="AT1409" s="12">
        <f t="shared" si="434"/>
        <v>198987357.03</v>
      </c>
      <c r="AU1409" s="12">
        <f t="shared" si="435"/>
        <v>-4351041.2500003</v>
      </c>
      <c r="AV1409" s="12">
        <f t="shared" si="436"/>
        <v>67789891.4999997</v>
      </c>
      <c r="AW1409" s="12">
        <f t="shared" si="437"/>
        <v>5690199.53999918</v>
      </c>
      <c r="AX1409" s="12">
        <f t="shared" si="438"/>
        <v>0</v>
      </c>
      <c r="AY1409" s="21">
        <f t="shared" si="439"/>
        <v>2413076291.9</v>
      </c>
    </row>
    <row r="1410" spans="1:51">
      <c r="A1410" s="5" t="s">
        <v>2867</v>
      </c>
      <c r="B1410" s="5" t="s">
        <v>2868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40"/>
        <v>2616044733.69</v>
      </c>
      <c r="AF1410" s="9">
        <f t="shared" si="441"/>
        <v>2461417229.32</v>
      </c>
      <c r="AG1410" s="9">
        <f t="shared" si="442"/>
        <v>110332565.37</v>
      </c>
      <c r="AH1410" s="9">
        <f t="shared" si="443"/>
        <v>110786729.95</v>
      </c>
      <c r="AI1410" s="9">
        <f t="shared" si="444"/>
        <v>85970527.51</v>
      </c>
      <c r="AJ1410" s="12">
        <f t="shared" si="445"/>
        <v>405759577.47</v>
      </c>
      <c r="AK1410" s="16">
        <f t="shared" si="446"/>
        <v>0.155104219834064</v>
      </c>
      <c r="AL1410" s="9">
        <f t="shared" si="447"/>
        <v>235197169.34</v>
      </c>
      <c r="AM1410" s="16">
        <f t="shared" si="448"/>
        <v>0.00281879521211346</v>
      </c>
      <c r="AN1410" s="16">
        <f t="shared" si="449"/>
        <v>0.0283707720071407</v>
      </c>
      <c r="AO1410" s="16">
        <f t="shared" si="450"/>
        <v>0.040927778233737</v>
      </c>
      <c r="AP1410" s="16">
        <f t="shared" si="451"/>
        <v>0.0157153849781499</v>
      </c>
      <c r="AQ1410" s="12">
        <f t="shared" si="452"/>
        <v>170562408.13</v>
      </c>
      <c r="AR1410" s="12">
        <f t="shared" si="453"/>
        <v>124388484.48</v>
      </c>
      <c r="AS1410" s="12">
        <f>AR1410-VLOOKUP(A1410,[1]选股结果!$A$2:$BJ$3005,48,FALSE)*0.08</f>
        <v>-16551778.5536</v>
      </c>
      <c r="AT1410" s="12">
        <f t="shared" si="434"/>
        <v>145746205.69</v>
      </c>
      <c r="AU1410" s="12">
        <f t="shared" si="435"/>
        <v>149204686.92</v>
      </c>
      <c r="AV1410" s="12">
        <f t="shared" si="436"/>
        <v>152346038.43</v>
      </c>
      <c r="AW1410" s="12">
        <f t="shared" si="437"/>
        <v>110332565.37</v>
      </c>
      <c r="AX1410" s="12">
        <f t="shared" si="438"/>
        <v>-47146131.77</v>
      </c>
      <c r="AY1410" s="21">
        <f t="shared" si="439"/>
        <v>2440059508.11</v>
      </c>
    </row>
    <row r="1411" spans="1:51">
      <c r="A1411" s="5" t="s">
        <v>2869</v>
      </c>
      <c r="B1411" s="5" t="s">
        <v>2870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40"/>
        <v>2608676845.62</v>
      </c>
      <c r="AF1411" s="9">
        <f t="shared" si="441"/>
        <v>2431717436.89</v>
      </c>
      <c r="AG1411" s="9">
        <f t="shared" si="442"/>
        <v>171577654.63</v>
      </c>
      <c r="AH1411" s="9">
        <f t="shared" si="443"/>
        <v>171721418.17</v>
      </c>
      <c r="AI1411" s="9">
        <f t="shared" si="444"/>
        <v>147922995.37</v>
      </c>
      <c r="AJ1411" s="12">
        <f t="shared" si="445"/>
        <v>389619330.62</v>
      </c>
      <c r="AK1411" s="16">
        <f t="shared" si="446"/>
        <v>0.149355153465703</v>
      </c>
      <c r="AL1411" s="9">
        <f t="shared" si="447"/>
        <v>203784361.58</v>
      </c>
      <c r="AM1411" s="16">
        <f t="shared" si="448"/>
        <v>0.00258355062311223</v>
      </c>
      <c r="AN1411" s="16">
        <f t="shared" si="449"/>
        <v>0.0133230406128513</v>
      </c>
      <c r="AO1411" s="16">
        <f t="shared" si="450"/>
        <v>0.0290468590800065</v>
      </c>
      <c r="AP1411" s="16">
        <f t="shared" si="451"/>
        <v>0.034990538733557</v>
      </c>
      <c r="AQ1411" s="12">
        <f t="shared" si="452"/>
        <v>185834969.04</v>
      </c>
      <c r="AR1411" s="12">
        <f t="shared" si="453"/>
        <v>157924657.53</v>
      </c>
      <c r="AS1411" s="12">
        <f>AR1411-VLOOKUP(A1411,[1]选股结果!$A$2:$BJ$3005,48,FALSE)*0.08</f>
        <v>-60426691.0196</v>
      </c>
      <c r="AT1411" s="12">
        <f t="shared" ref="AT1411:AT1474" si="454">AQ1411-AD1411</f>
        <v>162036546.24</v>
      </c>
      <c r="AU1411" s="12">
        <f t="shared" ref="AU1411:AU1474" si="455">AQ1411-S1411</f>
        <v>181723080.33</v>
      </c>
      <c r="AV1411" s="12">
        <f t="shared" ref="AV1411:AV1474" si="456">AJ1411-O1411-P1411-Q1411-R1411-X1411-Y1411+Z1411-H1411</f>
        <v>141838892.19</v>
      </c>
      <c r="AW1411" s="12">
        <f t="shared" ref="AW1411:AW1474" si="457">AG1411</f>
        <v>171577654.63</v>
      </c>
      <c r="AX1411" s="12">
        <f t="shared" ref="AX1411:AX1474" si="458">T1411-U1411+V1411+W1411+AA1411</f>
        <v>2904175.07</v>
      </c>
      <c r="AY1411" s="21">
        <f t="shared" ref="AY1411:AY1474" si="459">AF1411-S1411</f>
        <v>2427605548.18</v>
      </c>
    </row>
    <row r="1412" spans="1:51">
      <c r="A1412" s="5" t="s">
        <v>2871</v>
      </c>
      <c r="B1412" s="5" t="s">
        <v>2872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40"/>
        <v>2606024268.01</v>
      </c>
      <c r="AF1412" s="9">
        <f t="shared" si="441"/>
        <v>2435006561.46</v>
      </c>
      <c r="AG1412" s="9">
        <f t="shared" si="442"/>
        <v>278521004.83</v>
      </c>
      <c r="AH1412" s="9">
        <f t="shared" si="443"/>
        <v>276043090.57</v>
      </c>
      <c r="AI1412" s="9">
        <f t="shared" si="444"/>
        <v>250822395.26</v>
      </c>
      <c r="AJ1412" s="12">
        <f t="shared" si="445"/>
        <v>1103316259.17</v>
      </c>
      <c r="AK1412" s="16">
        <f t="shared" si="446"/>
        <v>0.423371444661377</v>
      </c>
      <c r="AL1412" s="9">
        <f t="shared" si="447"/>
        <v>933156035.9</v>
      </c>
      <c r="AM1412" s="16">
        <f t="shared" si="448"/>
        <v>0.00683471447240247</v>
      </c>
      <c r="AN1412" s="16">
        <f t="shared" si="449"/>
        <v>0.305584483128437</v>
      </c>
      <c r="AO1412" s="16">
        <f t="shared" si="450"/>
        <v>0.0348747719757041</v>
      </c>
      <c r="AP1412" s="16">
        <f t="shared" si="451"/>
        <v>0.00983168464872549</v>
      </c>
      <c r="AQ1412" s="12">
        <f t="shared" si="452"/>
        <v>170160223.27</v>
      </c>
      <c r="AR1412" s="12">
        <f t="shared" si="453"/>
        <v>143319096.98</v>
      </c>
      <c r="AS1412" s="12">
        <f>AR1412-VLOOKUP(A1412,[1]选股结果!$A$2:$BJ$3005,48,FALSE)*0.08</f>
        <v>24420895.8608</v>
      </c>
      <c r="AT1412" s="12">
        <f t="shared" si="454"/>
        <v>144939527.96</v>
      </c>
      <c r="AU1412" s="12">
        <f t="shared" si="455"/>
        <v>168539792.29</v>
      </c>
      <c r="AV1412" s="12">
        <f t="shared" si="456"/>
        <v>170888782.03</v>
      </c>
      <c r="AW1412" s="12">
        <f t="shared" si="457"/>
        <v>278521004.83</v>
      </c>
      <c r="AX1412" s="12">
        <f t="shared" si="458"/>
        <v>12682632.54</v>
      </c>
      <c r="AY1412" s="21">
        <f t="shared" si="459"/>
        <v>2433386130.48</v>
      </c>
    </row>
    <row r="1413" spans="1:51">
      <c r="A1413" s="5" t="s">
        <v>2873</v>
      </c>
      <c r="B1413" s="5" t="s">
        <v>2874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40"/>
        <v>2605745218.38</v>
      </c>
      <c r="AF1413" s="9">
        <f t="shared" si="441"/>
        <v>2264870062.57</v>
      </c>
      <c r="AG1413" s="9">
        <f t="shared" si="442"/>
        <v>326182309.03</v>
      </c>
      <c r="AH1413" s="9">
        <f t="shared" si="443"/>
        <v>322402719.94</v>
      </c>
      <c r="AI1413" s="9">
        <f t="shared" si="444"/>
        <v>263253164.34</v>
      </c>
      <c r="AJ1413" s="12">
        <f t="shared" si="445"/>
        <v>2055748163.47</v>
      </c>
      <c r="AK1413" s="16">
        <f t="shared" si="446"/>
        <v>0.788929074481067</v>
      </c>
      <c r="AL1413" s="9">
        <f t="shared" si="447"/>
        <v>1706869667.92</v>
      </c>
      <c r="AM1413" s="16">
        <f t="shared" si="448"/>
        <v>0.0132564483650767</v>
      </c>
      <c r="AN1413" s="16">
        <f t="shared" si="449"/>
        <v>0.506999396906248</v>
      </c>
      <c r="AO1413" s="16">
        <f t="shared" si="450"/>
        <v>0.093022370786771</v>
      </c>
      <c r="AP1413" s="16">
        <f t="shared" si="451"/>
        <v>0.0346267677567093</v>
      </c>
      <c r="AQ1413" s="12">
        <f t="shared" si="452"/>
        <v>348878495.55</v>
      </c>
      <c r="AR1413" s="12">
        <f t="shared" si="453"/>
        <v>263131245.83</v>
      </c>
      <c r="AS1413" s="12">
        <f>AR1413-VLOOKUP(A1413,[1]选股结果!$A$2:$BJ$3005,48,FALSE)*0.08</f>
        <v>-21427241.9228</v>
      </c>
      <c r="AT1413" s="12">
        <f t="shared" si="454"/>
        <v>289728939.95</v>
      </c>
      <c r="AU1413" s="12">
        <f t="shared" si="455"/>
        <v>322280801.43</v>
      </c>
      <c r="AV1413" s="12">
        <f t="shared" si="456"/>
        <v>320100727.89</v>
      </c>
      <c r="AW1413" s="12">
        <f t="shared" si="457"/>
        <v>326182309.03</v>
      </c>
      <c r="AX1413" s="12">
        <f t="shared" si="458"/>
        <v>2780455.3</v>
      </c>
      <c r="AY1413" s="21">
        <f t="shared" si="459"/>
        <v>2238272368.45</v>
      </c>
    </row>
    <row r="1414" spans="1:51">
      <c r="A1414" s="5" t="s">
        <v>2875</v>
      </c>
      <c r="B1414" s="5" t="s">
        <v>2876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40"/>
        <v>2605636211.92</v>
      </c>
      <c r="AF1414" s="9">
        <f t="shared" si="441"/>
        <v>2559816924.66</v>
      </c>
      <c r="AG1414" s="9">
        <f t="shared" si="442"/>
        <v>55894841.9700002</v>
      </c>
      <c r="AH1414" s="9">
        <f t="shared" si="443"/>
        <v>55831325.1000002</v>
      </c>
      <c r="AI1414" s="9">
        <f t="shared" si="444"/>
        <v>41432497.1400002</v>
      </c>
      <c r="AJ1414" s="12">
        <f t="shared" si="445"/>
        <v>201064728.2</v>
      </c>
      <c r="AK1414" s="16">
        <f t="shared" si="446"/>
        <v>0.0771653108289598</v>
      </c>
      <c r="AL1414" s="9">
        <f t="shared" si="447"/>
        <v>109606547.11</v>
      </c>
      <c r="AM1414" s="16">
        <f t="shared" si="448"/>
        <v>0.00359815489480458</v>
      </c>
      <c r="AN1414" s="16">
        <f t="shared" si="449"/>
        <v>0.029583582549768</v>
      </c>
      <c r="AO1414" s="16">
        <f t="shared" si="450"/>
        <v>0.00842048170409509</v>
      </c>
      <c r="AP1414" s="16">
        <f t="shared" si="451"/>
        <v>0.000438580614121081</v>
      </c>
      <c r="AQ1414" s="12">
        <f t="shared" si="452"/>
        <v>91458181.0900003</v>
      </c>
      <c r="AR1414" s="12">
        <f t="shared" si="453"/>
        <v>31356942.4300003</v>
      </c>
      <c r="AS1414" s="12">
        <f>AR1414-VLOOKUP(A1414,[1]选股结果!$A$2:$BJ$3005,48,FALSE)*0.08</f>
        <v>-72811847.4995997</v>
      </c>
      <c r="AT1414" s="12">
        <f t="shared" si="454"/>
        <v>77059353.1300003</v>
      </c>
      <c r="AU1414" s="12">
        <f t="shared" si="455"/>
        <v>45755770.3900003</v>
      </c>
      <c r="AV1414" s="12">
        <f t="shared" si="456"/>
        <v>50097042.0200003</v>
      </c>
      <c r="AW1414" s="12">
        <f t="shared" si="457"/>
        <v>55894841.9700002</v>
      </c>
      <c r="AX1414" s="12">
        <f t="shared" si="458"/>
        <v>-677493.35</v>
      </c>
      <c r="AY1414" s="21">
        <f t="shared" si="459"/>
        <v>2514114513.96</v>
      </c>
    </row>
    <row r="1415" spans="1:51">
      <c r="A1415" s="5" t="s">
        <v>2877</v>
      </c>
      <c r="B1415" s="5" t="s">
        <v>2878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40"/>
        <v>2602078488.23</v>
      </c>
      <c r="AF1415" s="9">
        <f t="shared" si="441"/>
        <v>2604966687.48</v>
      </c>
      <c r="AG1415" s="9">
        <f t="shared" si="442"/>
        <v>-521742.11</v>
      </c>
      <c r="AH1415" s="9">
        <f t="shared" si="443"/>
        <v>2251506.15</v>
      </c>
      <c r="AI1415" s="9">
        <f t="shared" si="444"/>
        <v>-923879.28</v>
      </c>
      <c r="AJ1415" s="12">
        <f t="shared" si="445"/>
        <v>354111624.49</v>
      </c>
      <c r="AK1415" s="16">
        <f t="shared" si="446"/>
        <v>0.13608798738845</v>
      </c>
      <c r="AL1415" s="9">
        <f t="shared" si="447"/>
        <v>277480378.89</v>
      </c>
      <c r="AM1415" s="16">
        <f t="shared" si="448"/>
        <v>0.00777490027357383</v>
      </c>
      <c r="AN1415" s="16">
        <f t="shared" si="449"/>
        <v>0.00856795617074767</v>
      </c>
      <c r="AO1415" s="16">
        <f t="shared" si="450"/>
        <v>0.0589999603603156</v>
      </c>
      <c r="AP1415" s="16">
        <f t="shared" si="451"/>
        <v>0.0323609394108934</v>
      </c>
      <c r="AQ1415" s="12">
        <f t="shared" si="452"/>
        <v>76631245.6000003</v>
      </c>
      <c r="AR1415" s="12">
        <f t="shared" si="453"/>
        <v>-3290336.41999974</v>
      </c>
      <c r="AS1415" s="12">
        <f>AR1415-VLOOKUP(A1415,[1]选股结果!$A$2:$BJ$3005,48,FALSE)*0.08</f>
        <v>-179489433.804</v>
      </c>
      <c r="AT1415" s="12">
        <f t="shared" si="454"/>
        <v>73455860.1700003</v>
      </c>
      <c r="AU1415" s="12">
        <f t="shared" si="455"/>
        <v>-114950.989999741</v>
      </c>
      <c r="AV1415" s="12">
        <f t="shared" si="456"/>
        <v>942313.520000249</v>
      </c>
      <c r="AW1415" s="12">
        <f t="shared" si="457"/>
        <v>-521742.11</v>
      </c>
      <c r="AX1415" s="12">
        <f t="shared" si="458"/>
        <v>13157.34</v>
      </c>
      <c r="AY1415" s="21">
        <f t="shared" si="459"/>
        <v>2528220490.89</v>
      </c>
    </row>
    <row r="1416" spans="1:51">
      <c r="A1416" s="5" t="s">
        <v>2879</v>
      </c>
      <c r="B1416" s="5" t="s">
        <v>2880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40"/>
        <v>2600704966.03</v>
      </c>
      <c r="AF1416" s="9">
        <f t="shared" si="441"/>
        <v>1329639712.88</v>
      </c>
      <c r="AG1416" s="9">
        <f t="shared" si="442"/>
        <v>1660603777.21</v>
      </c>
      <c r="AH1416" s="9">
        <f t="shared" si="443"/>
        <v>1664756006.16</v>
      </c>
      <c r="AI1416" s="9">
        <f t="shared" si="444"/>
        <v>1320516933.99</v>
      </c>
      <c r="AJ1416" s="12">
        <f t="shared" si="445"/>
        <v>1588932521.28</v>
      </c>
      <c r="AK1416" s="16">
        <f t="shared" si="446"/>
        <v>0.610962236022304</v>
      </c>
      <c r="AL1416" s="9">
        <f t="shared" si="447"/>
        <v>277838662.36</v>
      </c>
      <c r="AM1416" s="16">
        <f t="shared" si="448"/>
        <v>0.0364218923550544</v>
      </c>
      <c r="AN1416" s="16">
        <f t="shared" si="449"/>
        <v>0.00262286071242166</v>
      </c>
      <c r="AO1416" s="16">
        <f t="shared" si="450"/>
        <v>0.0667797461605634</v>
      </c>
      <c r="AP1416" s="16">
        <f t="shared" si="451"/>
        <v>0.00338985695999871</v>
      </c>
      <c r="AQ1416" s="12">
        <f t="shared" si="452"/>
        <v>1311093858.92</v>
      </c>
      <c r="AR1416" s="12">
        <f t="shared" si="453"/>
        <v>933021837.12</v>
      </c>
      <c r="AS1416" s="12">
        <f>AR1416-VLOOKUP(A1416,[1]选股结果!$A$2:$BJ$3005,48,FALSE)*0.08</f>
        <v>-8567356.82480001</v>
      </c>
      <c r="AT1416" s="12">
        <f t="shared" si="454"/>
        <v>966854786.75</v>
      </c>
      <c r="AU1416" s="12">
        <f t="shared" si="455"/>
        <v>1277260909.29</v>
      </c>
      <c r="AV1416" s="12">
        <f t="shared" si="456"/>
        <v>1318698581.38</v>
      </c>
      <c r="AW1416" s="12">
        <f t="shared" si="457"/>
        <v>1660603777.21</v>
      </c>
      <c r="AX1416" s="12">
        <f t="shared" si="458"/>
        <v>159751959.1</v>
      </c>
      <c r="AY1416" s="21">
        <f t="shared" si="459"/>
        <v>1295806763.25</v>
      </c>
    </row>
    <row r="1417" spans="1:51">
      <c r="A1417" s="5" t="s">
        <v>2881</v>
      </c>
      <c r="B1417" s="5" t="s">
        <v>2882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40"/>
        <v>2600220992.46</v>
      </c>
      <c r="AF1417" s="9">
        <f t="shared" si="441"/>
        <v>2364888036.42</v>
      </c>
      <c r="AG1417" s="9">
        <f t="shared" si="442"/>
        <v>268943119.52</v>
      </c>
      <c r="AH1417" s="9">
        <f t="shared" si="443"/>
        <v>256112811.55</v>
      </c>
      <c r="AI1417" s="9">
        <f t="shared" si="444"/>
        <v>231483254.74</v>
      </c>
      <c r="AJ1417" s="12">
        <f t="shared" si="445"/>
        <v>522409802.37</v>
      </c>
      <c r="AK1417" s="16">
        <f t="shared" si="446"/>
        <v>0.200909770317546</v>
      </c>
      <c r="AL1417" s="9">
        <f t="shared" si="447"/>
        <v>275566918.7</v>
      </c>
      <c r="AM1417" s="16">
        <f t="shared" si="448"/>
        <v>0.00455274387612733</v>
      </c>
      <c r="AN1417" s="16">
        <f t="shared" si="449"/>
        <v>0.0163940448614218</v>
      </c>
      <c r="AO1417" s="16">
        <f t="shared" si="450"/>
        <v>0.0389738517548558</v>
      </c>
      <c r="AP1417" s="16">
        <f t="shared" si="451"/>
        <v>0.0411233136529817</v>
      </c>
      <c r="AQ1417" s="12">
        <f t="shared" si="452"/>
        <v>246842883.67</v>
      </c>
      <c r="AR1417" s="12">
        <f t="shared" si="453"/>
        <v>197873091.26</v>
      </c>
      <c r="AS1417" s="12">
        <f>AR1417-VLOOKUP(A1417,[1]选股结果!$A$2:$BJ$3005,48,FALSE)*0.08</f>
        <v>-159645006.8232</v>
      </c>
      <c r="AT1417" s="12">
        <f t="shared" si="454"/>
        <v>222213326.86</v>
      </c>
      <c r="AU1417" s="12">
        <f t="shared" si="455"/>
        <v>222502648.07</v>
      </c>
      <c r="AV1417" s="12">
        <f t="shared" si="456"/>
        <v>253454881.72</v>
      </c>
      <c r="AW1417" s="12">
        <f t="shared" si="457"/>
        <v>268943119.52</v>
      </c>
      <c r="AX1417" s="12">
        <f t="shared" si="458"/>
        <v>16250158.71</v>
      </c>
      <c r="AY1417" s="21">
        <f t="shared" si="459"/>
        <v>2340547800.82</v>
      </c>
    </row>
    <row r="1418" spans="1:51">
      <c r="A1418" s="5" t="s">
        <v>2883</v>
      </c>
      <c r="B1418" s="5" t="s">
        <v>2884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40"/>
        <v>2599811239.81</v>
      </c>
      <c r="AF1418" s="9">
        <f t="shared" si="441"/>
        <v>2489244616.86</v>
      </c>
      <c r="AG1418" s="9">
        <f t="shared" si="442"/>
        <v>117020485.14</v>
      </c>
      <c r="AH1418" s="9">
        <f t="shared" si="443"/>
        <v>117705507.63</v>
      </c>
      <c r="AI1418" s="9">
        <f t="shared" si="444"/>
        <v>104446224.54</v>
      </c>
      <c r="AJ1418" s="12">
        <f t="shared" si="445"/>
        <v>463069402.9</v>
      </c>
      <c r="AK1418" s="16">
        <f t="shared" si="446"/>
        <v>0.178116547774385</v>
      </c>
      <c r="AL1418" s="9">
        <f t="shared" si="447"/>
        <v>345760689.05</v>
      </c>
      <c r="AM1418" s="16">
        <f t="shared" si="448"/>
        <v>0.00457031132032045</v>
      </c>
      <c r="AN1418" s="16">
        <f t="shared" si="449"/>
        <v>0.028010879838077</v>
      </c>
      <c r="AO1418" s="16">
        <f t="shared" si="450"/>
        <v>0.0470617818041827</v>
      </c>
      <c r="AP1418" s="16">
        <f t="shared" si="451"/>
        <v>0.0523046688035466</v>
      </c>
      <c r="AQ1418" s="12">
        <f t="shared" si="452"/>
        <v>117308713.85</v>
      </c>
      <c r="AR1418" s="12">
        <f t="shared" si="453"/>
        <v>94585612.9399998</v>
      </c>
      <c r="AS1418" s="12">
        <f>AR1418-VLOOKUP(A1418,[1]选股结果!$A$2:$BJ$3005,48,FALSE)*0.08</f>
        <v>-104124547.0784</v>
      </c>
      <c r="AT1418" s="12">
        <f t="shared" si="454"/>
        <v>104049430.76</v>
      </c>
      <c r="AU1418" s="12">
        <f t="shared" si="455"/>
        <v>107844896.03</v>
      </c>
      <c r="AV1418" s="12">
        <f t="shared" si="456"/>
        <v>93577343.7999998</v>
      </c>
      <c r="AW1418" s="12">
        <f t="shared" si="457"/>
        <v>117020485.14</v>
      </c>
      <c r="AX1418" s="12">
        <f t="shared" si="458"/>
        <v>12619628.88</v>
      </c>
      <c r="AY1418" s="21">
        <f t="shared" si="459"/>
        <v>2479780799.04</v>
      </c>
    </row>
    <row r="1419" spans="1:51">
      <c r="A1419" s="5" t="s">
        <v>2885</v>
      </c>
      <c r="B1419" s="5" t="s">
        <v>2886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60">C1419</f>
        <v>2598246164.89</v>
      </c>
      <c r="AF1419" s="9">
        <f t="shared" ref="AF1419:AF1482" si="461">(G1419+O1419+P1419+Q1419+R1419)+S1419</f>
        <v>2302407168.75</v>
      </c>
      <c r="AG1419" s="9">
        <f t="shared" ref="AG1419:AG1482" si="462">AE1419-AF1419+T1419+V1419+W1419-X1419-Y1419+Z1419+AA1419</f>
        <v>420604783.64</v>
      </c>
      <c r="AH1419" s="9">
        <f t="shared" ref="AH1419:AH1482" si="463">AG1419+AB1419-AC1419</f>
        <v>412004658.06</v>
      </c>
      <c r="AI1419" s="9">
        <f t="shared" ref="AI1419:AI1482" si="464">AH1419-AD1419</f>
        <v>355226757.11</v>
      </c>
      <c r="AJ1419" s="12">
        <f t="shared" si="445"/>
        <v>701933125.75</v>
      </c>
      <c r="AK1419" s="16">
        <f t="shared" si="446"/>
        <v>0.270156513741921</v>
      </c>
      <c r="AL1419" s="9">
        <f t="shared" si="447"/>
        <v>410736182.28</v>
      </c>
      <c r="AM1419" s="16">
        <f t="shared" si="448"/>
        <v>0.00835948655038986</v>
      </c>
      <c r="AN1419" s="16">
        <f t="shared" si="449"/>
        <v>0.0191768192880637</v>
      </c>
      <c r="AO1419" s="16">
        <f t="shared" si="450"/>
        <v>0.0546216988897233</v>
      </c>
      <c r="AP1419" s="16">
        <f t="shared" si="451"/>
        <v>0.0647167239433292</v>
      </c>
      <c r="AQ1419" s="12">
        <f t="shared" si="452"/>
        <v>291196943.47</v>
      </c>
      <c r="AR1419" s="12">
        <f t="shared" si="453"/>
        <v>209941613.4</v>
      </c>
      <c r="AS1419" s="12">
        <f>AR1419-VLOOKUP(A1419,[1]选股结果!$A$2:$BJ$3005,48,FALSE)*0.08</f>
        <v>-165985826.524</v>
      </c>
      <c r="AT1419" s="12">
        <f t="shared" si="454"/>
        <v>234419042.52</v>
      </c>
      <c r="AU1419" s="12">
        <f t="shared" si="455"/>
        <v>266719514.35</v>
      </c>
      <c r="AV1419" s="12">
        <f t="shared" si="456"/>
        <v>232014988.97</v>
      </c>
      <c r="AW1419" s="12">
        <f t="shared" si="457"/>
        <v>420604783.64</v>
      </c>
      <c r="AX1419" s="12">
        <f t="shared" si="458"/>
        <v>163593091.49</v>
      </c>
      <c r="AY1419" s="21">
        <f t="shared" si="459"/>
        <v>2277929739.63</v>
      </c>
    </row>
    <row r="1420" spans="1:51">
      <c r="A1420" s="5" t="s">
        <v>2887</v>
      </c>
      <c r="B1420" s="5" t="s">
        <v>2888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60"/>
        <v>2596737624.89</v>
      </c>
      <c r="AF1420" s="9">
        <f t="shared" si="461"/>
        <v>2295101833.06</v>
      </c>
      <c r="AG1420" s="9">
        <f t="shared" si="462"/>
        <v>339542813.21</v>
      </c>
      <c r="AH1420" s="9">
        <f t="shared" si="463"/>
        <v>354452715.72</v>
      </c>
      <c r="AI1420" s="9">
        <f t="shared" si="464"/>
        <v>301054267.62</v>
      </c>
      <c r="AJ1420" s="12">
        <f t="shared" si="445"/>
        <v>647193705.16</v>
      </c>
      <c r="AK1420" s="16">
        <f t="shared" si="446"/>
        <v>0.249233383826144</v>
      </c>
      <c r="AL1420" s="9">
        <f t="shared" si="447"/>
        <v>321764649.19</v>
      </c>
      <c r="AM1420" s="16">
        <f t="shared" si="448"/>
        <v>0.0116374494135811</v>
      </c>
      <c r="AN1420" s="16">
        <f t="shared" si="449"/>
        <v>0.0334258960928626</v>
      </c>
      <c r="AO1420" s="16">
        <f t="shared" si="450"/>
        <v>0.0314019409232591</v>
      </c>
      <c r="AP1420" s="16">
        <f t="shared" si="451"/>
        <v>0.0434519485790482</v>
      </c>
      <c r="AQ1420" s="12">
        <f t="shared" si="452"/>
        <v>325429055.97</v>
      </c>
      <c r="AR1420" s="12">
        <f t="shared" si="453"/>
        <v>237866290.56</v>
      </c>
      <c r="AS1420" s="12">
        <f>AR1420-VLOOKUP(A1420,[1]选股结果!$A$2:$BJ$3005,48,FALSE)*0.08</f>
        <v>-39853959.2696</v>
      </c>
      <c r="AT1420" s="12">
        <f t="shared" si="454"/>
        <v>272030607.87</v>
      </c>
      <c r="AU1420" s="12">
        <f t="shared" si="455"/>
        <v>291264738.66</v>
      </c>
      <c r="AV1420" s="12">
        <f t="shared" si="456"/>
        <v>275579989.83</v>
      </c>
      <c r="AW1420" s="12">
        <f t="shared" si="457"/>
        <v>339542813.21</v>
      </c>
      <c r="AX1420" s="12">
        <f t="shared" si="458"/>
        <v>0</v>
      </c>
      <c r="AY1420" s="21">
        <f t="shared" si="459"/>
        <v>2260937515.75</v>
      </c>
    </row>
    <row r="1421" spans="1:51">
      <c r="A1421" s="5" t="s">
        <v>2889</v>
      </c>
      <c r="B1421" s="5" t="s">
        <v>2890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60"/>
        <v>2596627104.68</v>
      </c>
      <c r="AF1421" s="9">
        <f t="shared" si="461"/>
        <v>2585341698.5</v>
      </c>
      <c r="AG1421" s="9">
        <f t="shared" si="462"/>
        <v>12966482.1800003</v>
      </c>
      <c r="AH1421" s="9">
        <f t="shared" si="463"/>
        <v>11650648.5200003</v>
      </c>
      <c r="AI1421" s="9">
        <f t="shared" si="464"/>
        <v>9982077.7900003</v>
      </c>
      <c r="AJ1421" s="12">
        <f t="shared" si="445"/>
        <v>267668698.41</v>
      </c>
      <c r="AK1421" s="16">
        <f t="shared" si="446"/>
        <v>0.10308322590008</v>
      </c>
      <c r="AL1421" s="9">
        <f t="shared" si="447"/>
        <v>217152597.58</v>
      </c>
      <c r="AM1421" s="16">
        <f t="shared" si="448"/>
        <v>0.00601077881836385</v>
      </c>
      <c r="AN1421" s="16">
        <f t="shared" si="449"/>
        <v>0.0104063101749568</v>
      </c>
      <c r="AO1421" s="16">
        <f t="shared" si="450"/>
        <v>0.0219276741613682</v>
      </c>
      <c r="AP1421" s="16">
        <f t="shared" si="451"/>
        <v>0.0446365731340865</v>
      </c>
      <c r="AQ1421" s="12">
        <f t="shared" si="452"/>
        <v>50516100.8299998</v>
      </c>
      <c r="AR1421" s="12">
        <f t="shared" si="453"/>
        <v>7935824.85999983</v>
      </c>
      <c r="AS1421" s="12">
        <f>AR1421-VLOOKUP(A1421,[1]选股结果!$A$2:$BJ$3005,48,FALSE)*0.08</f>
        <v>-106877731.3744</v>
      </c>
      <c r="AT1421" s="12">
        <f t="shared" si="454"/>
        <v>48847530.0999998</v>
      </c>
      <c r="AU1421" s="12">
        <f t="shared" si="455"/>
        <v>9604395.58999983</v>
      </c>
      <c r="AV1421" s="12">
        <f t="shared" si="456"/>
        <v>19576449.9099999</v>
      </c>
      <c r="AW1421" s="12">
        <f t="shared" si="457"/>
        <v>12966482.1800003</v>
      </c>
      <c r="AX1421" s="12">
        <f t="shared" si="458"/>
        <v>-1930200</v>
      </c>
      <c r="AY1421" s="21">
        <f t="shared" si="459"/>
        <v>2544429993.26</v>
      </c>
    </row>
    <row r="1422" spans="1:51">
      <c r="A1422" s="5" t="s">
        <v>2891</v>
      </c>
      <c r="B1422" s="5" t="s">
        <v>2892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60"/>
        <v>2595425033.27</v>
      </c>
      <c r="AF1422" s="9">
        <f t="shared" si="461"/>
        <v>2443268018.43</v>
      </c>
      <c r="AG1422" s="9">
        <f t="shared" si="462"/>
        <v>151672289.79</v>
      </c>
      <c r="AH1422" s="9">
        <f t="shared" si="463"/>
        <v>149513119.06</v>
      </c>
      <c r="AI1422" s="9">
        <f t="shared" si="464"/>
        <v>98982560.49</v>
      </c>
      <c r="AJ1422" s="12">
        <f t="shared" si="445"/>
        <v>419304550.63</v>
      </c>
      <c r="AK1422" s="16">
        <f t="shared" si="446"/>
        <v>0.161555254054753</v>
      </c>
      <c r="AL1422" s="9">
        <f t="shared" si="447"/>
        <v>170843931.07</v>
      </c>
      <c r="AM1422" s="16">
        <f t="shared" si="448"/>
        <v>0.011036344118139</v>
      </c>
      <c r="AN1422" s="16">
        <f t="shared" si="449"/>
        <v>0.00243780960686364</v>
      </c>
      <c r="AO1422" s="16">
        <f t="shared" si="450"/>
        <v>0.0477858120501136</v>
      </c>
      <c r="AP1422" s="16">
        <f t="shared" si="451"/>
        <v>0.0037331502570092</v>
      </c>
      <c r="AQ1422" s="12">
        <f t="shared" si="452"/>
        <v>248460619.56</v>
      </c>
      <c r="AR1422" s="12">
        <f t="shared" si="453"/>
        <v>99467285.5400001</v>
      </c>
      <c r="AS1422" s="12">
        <f>AR1422-VLOOKUP(A1422,[1]选股结果!$A$2:$BJ$3005,48,FALSE)*0.08</f>
        <v>-400632429.5648</v>
      </c>
      <c r="AT1422" s="12">
        <f t="shared" si="454"/>
        <v>197930060.99</v>
      </c>
      <c r="AU1422" s="12">
        <f t="shared" si="455"/>
        <v>149997844.11</v>
      </c>
      <c r="AV1422" s="12">
        <f t="shared" si="456"/>
        <v>154381275.24</v>
      </c>
      <c r="AW1422" s="12">
        <f t="shared" si="457"/>
        <v>151672289.79</v>
      </c>
      <c r="AX1422" s="12">
        <f t="shared" si="458"/>
        <v>6223.29000000004</v>
      </c>
      <c r="AY1422" s="21">
        <f t="shared" si="459"/>
        <v>2344805242.98</v>
      </c>
    </row>
    <row r="1423" spans="1:51">
      <c r="A1423" s="5" t="s">
        <v>2893</v>
      </c>
      <c r="B1423" s="5" t="s">
        <v>2894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60"/>
        <v>2591461390.52</v>
      </c>
      <c r="AF1423" s="9">
        <f t="shared" si="461"/>
        <v>2127945339.82</v>
      </c>
      <c r="AG1423" s="9">
        <f t="shared" si="462"/>
        <v>556687376.18</v>
      </c>
      <c r="AH1423" s="9">
        <f t="shared" si="463"/>
        <v>554712856.69</v>
      </c>
      <c r="AI1423" s="9">
        <f t="shared" si="464"/>
        <v>460821433.44</v>
      </c>
      <c r="AJ1423" s="12">
        <f t="shared" si="445"/>
        <v>836075936.74</v>
      </c>
      <c r="AK1423" s="16">
        <f t="shared" si="446"/>
        <v>0.322627201701135</v>
      </c>
      <c r="AL1423" s="9">
        <f t="shared" si="447"/>
        <v>388161524.01</v>
      </c>
      <c r="AM1423" s="16">
        <f t="shared" si="448"/>
        <v>0.0127946634479269</v>
      </c>
      <c r="AN1423" s="16">
        <f t="shared" si="449"/>
        <v>0.0225910908625394</v>
      </c>
      <c r="AO1423" s="16">
        <f t="shared" si="450"/>
        <v>0.0645570047780763</v>
      </c>
      <c r="AP1423" s="16">
        <f t="shared" si="451"/>
        <v>0.0490821846604773</v>
      </c>
      <c r="AQ1423" s="12">
        <f t="shared" si="452"/>
        <v>447914412.73</v>
      </c>
      <c r="AR1423" s="12">
        <f t="shared" si="453"/>
        <v>367655491.39</v>
      </c>
      <c r="AS1423" s="12">
        <f>AR1423-VLOOKUP(A1423,[1]选股结果!$A$2:$BJ$3005,48,FALSE)*0.08</f>
        <v>-54636324.8796</v>
      </c>
      <c r="AT1423" s="12">
        <f t="shared" si="454"/>
        <v>354022989.48</v>
      </c>
      <c r="AU1423" s="12">
        <f t="shared" si="455"/>
        <v>461546914.64</v>
      </c>
      <c r="AV1423" s="12">
        <f t="shared" si="456"/>
        <v>547518537.07</v>
      </c>
      <c r="AW1423" s="12">
        <f t="shared" si="457"/>
        <v>556687376.18</v>
      </c>
      <c r="AX1423" s="12">
        <f t="shared" si="458"/>
        <v>-5661965.38</v>
      </c>
      <c r="AY1423" s="21">
        <f t="shared" si="459"/>
        <v>2141577841.73</v>
      </c>
    </row>
    <row r="1424" spans="1:51">
      <c r="A1424" s="5" t="s">
        <v>2895</v>
      </c>
      <c r="B1424" s="5" t="s">
        <v>2896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60"/>
        <v>2591042337.22</v>
      </c>
      <c r="AF1424" s="9">
        <f t="shared" si="461"/>
        <v>1726730948.45</v>
      </c>
      <c r="AG1424" s="9">
        <f t="shared" si="462"/>
        <v>837972361.349999</v>
      </c>
      <c r="AH1424" s="9">
        <f t="shared" si="463"/>
        <v>837862370.229999</v>
      </c>
      <c r="AI1424" s="9">
        <f t="shared" si="464"/>
        <v>725257231.979999</v>
      </c>
      <c r="AJ1424" s="12">
        <f t="shared" si="445"/>
        <v>1484306088.04</v>
      </c>
      <c r="AK1424" s="16">
        <f t="shared" si="446"/>
        <v>0.572860607763188</v>
      </c>
      <c r="AL1424" s="9">
        <f t="shared" si="447"/>
        <v>143807944.46</v>
      </c>
      <c r="AM1424" s="16">
        <f t="shared" si="448"/>
        <v>0.00523894430245562</v>
      </c>
      <c r="AN1424" s="16">
        <f t="shared" si="449"/>
        <v>0</v>
      </c>
      <c r="AO1424" s="16">
        <f t="shared" si="450"/>
        <v>0.0409378938453809</v>
      </c>
      <c r="AP1424" s="16">
        <f t="shared" si="451"/>
        <v>0.00350528630873114</v>
      </c>
      <c r="AQ1424" s="12">
        <f t="shared" si="452"/>
        <v>1340498143.58</v>
      </c>
      <c r="AR1424" s="12">
        <f t="shared" si="453"/>
        <v>736626793.93</v>
      </c>
      <c r="AS1424" s="12">
        <f>AR1424-VLOOKUP(A1424,[1]选股结果!$A$2:$BJ$3005,48,FALSE)*0.08</f>
        <v>-113220949.0212</v>
      </c>
      <c r="AT1424" s="12">
        <f t="shared" si="454"/>
        <v>1227893005.33</v>
      </c>
      <c r="AU1424" s="12">
        <f t="shared" si="455"/>
        <v>849231932.18</v>
      </c>
      <c r="AV1424" s="12">
        <f t="shared" si="456"/>
        <v>820957814.17</v>
      </c>
      <c r="AW1424" s="12">
        <f t="shared" si="457"/>
        <v>837972361.349999</v>
      </c>
      <c r="AX1424" s="12">
        <f t="shared" si="458"/>
        <v>0</v>
      </c>
      <c r="AY1424" s="21">
        <f t="shared" si="459"/>
        <v>1235464737.05</v>
      </c>
    </row>
    <row r="1425" spans="1:51">
      <c r="A1425" s="5" t="s">
        <v>2897</v>
      </c>
      <c r="B1425" s="5" t="s">
        <v>2898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60"/>
        <v>2588753906.3</v>
      </c>
      <c r="AF1425" s="9">
        <f t="shared" si="461"/>
        <v>2377247118.11</v>
      </c>
      <c r="AG1425" s="9">
        <f t="shared" si="462"/>
        <v>381032619.290001</v>
      </c>
      <c r="AH1425" s="9">
        <f t="shared" si="463"/>
        <v>380336480.620001</v>
      </c>
      <c r="AI1425" s="9">
        <f t="shared" si="464"/>
        <v>311273408.270001</v>
      </c>
      <c r="AJ1425" s="12">
        <f t="shared" si="445"/>
        <v>489757716.51</v>
      </c>
      <c r="AK1425" s="16">
        <f t="shared" si="446"/>
        <v>0.189186664409515</v>
      </c>
      <c r="AL1425" s="9">
        <f t="shared" si="447"/>
        <v>239947223.25</v>
      </c>
      <c r="AM1425" s="16">
        <f t="shared" si="448"/>
        <v>0.0117044764688763</v>
      </c>
      <c r="AN1425" s="16">
        <f t="shared" si="449"/>
        <v>0.00802450026997377</v>
      </c>
      <c r="AO1425" s="16">
        <f t="shared" si="450"/>
        <v>0.0320034645619957</v>
      </c>
      <c r="AP1425" s="16">
        <f t="shared" si="451"/>
        <v>0.0340423135646588</v>
      </c>
      <c r="AQ1425" s="12">
        <f t="shared" si="452"/>
        <v>249810493.26</v>
      </c>
      <c r="AR1425" s="12">
        <f t="shared" si="453"/>
        <v>124546224.31</v>
      </c>
      <c r="AS1425" s="12">
        <f>AR1425-VLOOKUP(A1425,[1]选股结果!$A$2:$BJ$3005,48,FALSE)*0.08</f>
        <v>-243014632.8308</v>
      </c>
      <c r="AT1425" s="12">
        <f t="shared" si="454"/>
        <v>180747420.91</v>
      </c>
      <c r="AU1425" s="12">
        <f t="shared" si="455"/>
        <v>193609296.66</v>
      </c>
      <c r="AV1425" s="12">
        <f t="shared" si="456"/>
        <v>192631067.22</v>
      </c>
      <c r="AW1425" s="12">
        <f t="shared" si="457"/>
        <v>381032619.290001</v>
      </c>
      <c r="AX1425" s="12">
        <f t="shared" si="458"/>
        <v>187555075.31</v>
      </c>
      <c r="AY1425" s="21">
        <f t="shared" si="459"/>
        <v>2321045921.51</v>
      </c>
    </row>
    <row r="1426" spans="1:51">
      <c r="A1426" s="5" t="s">
        <v>2899</v>
      </c>
      <c r="B1426" s="5" t="s">
        <v>2900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60"/>
        <v>2583608207.75</v>
      </c>
      <c r="AF1426" s="9">
        <f t="shared" si="461"/>
        <v>2331884703.89</v>
      </c>
      <c r="AG1426" s="9">
        <f t="shared" si="462"/>
        <v>255423515.27</v>
      </c>
      <c r="AH1426" s="9">
        <f t="shared" si="463"/>
        <v>238106499.5</v>
      </c>
      <c r="AI1426" s="9">
        <f t="shared" si="464"/>
        <v>198308466.99</v>
      </c>
      <c r="AJ1426" s="12">
        <f t="shared" si="445"/>
        <v>1826392728.64</v>
      </c>
      <c r="AK1426" s="16">
        <f t="shared" si="446"/>
        <v>0.706915515735476</v>
      </c>
      <c r="AL1426" s="9">
        <f t="shared" si="447"/>
        <v>1584704195.62</v>
      </c>
      <c r="AM1426" s="16">
        <f t="shared" si="448"/>
        <v>0.0168315613913733</v>
      </c>
      <c r="AN1426" s="16">
        <f t="shared" si="449"/>
        <v>0.415593308032987</v>
      </c>
      <c r="AO1426" s="16">
        <f t="shared" si="450"/>
        <v>0.0438784400242816</v>
      </c>
      <c r="AP1426" s="16">
        <f t="shared" si="451"/>
        <v>0.130362660704394</v>
      </c>
      <c r="AQ1426" s="12">
        <f t="shared" si="452"/>
        <v>241688533.02</v>
      </c>
      <c r="AR1426" s="12">
        <f t="shared" si="453"/>
        <v>194608455.58</v>
      </c>
      <c r="AS1426" s="12">
        <f>AR1426-VLOOKUP(A1426,[1]选股结果!$A$2:$BJ$3005,48,FALSE)*0.08</f>
        <v>-140900395.3952</v>
      </c>
      <c r="AT1426" s="12">
        <f t="shared" si="454"/>
        <v>201890500.51</v>
      </c>
      <c r="AU1426" s="12">
        <f t="shared" si="455"/>
        <v>234406488.09</v>
      </c>
      <c r="AV1426" s="12">
        <f t="shared" si="456"/>
        <v>251532374.73</v>
      </c>
      <c r="AW1426" s="12">
        <f t="shared" si="457"/>
        <v>255423515.27</v>
      </c>
      <c r="AX1426" s="12">
        <f t="shared" si="458"/>
        <v>2456231.89</v>
      </c>
      <c r="AY1426" s="21">
        <f t="shared" si="459"/>
        <v>2324602658.96</v>
      </c>
    </row>
    <row r="1427" spans="1:51">
      <c r="A1427" s="5" t="s">
        <v>2901</v>
      </c>
      <c r="B1427" s="5" t="s">
        <v>2902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60"/>
        <v>2583248784.1</v>
      </c>
      <c r="AF1427" s="9">
        <f t="shared" si="461"/>
        <v>2214384949.26</v>
      </c>
      <c r="AG1427" s="9">
        <f t="shared" si="462"/>
        <v>380575080.13</v>
      </c>
      <c r="AH1427" s="9">
        <f t="shared" si="463"/>
        <v>369256841</v>
      </c>
      <c r="AI1427" s="9">
        <f t="shared" si="464"/>
        <v>303618702.6</v>
      </c>
      <c r="AJ1427" s="12">
        <f t="shared" si="445"/>
        <v>780060235.9</v>
      </c>
      <c r="AK1427" s="16">
        <f t="shared" si="446"/>
        <v>0.301968684046733</v>
      </c>
      <c r="AL1427" s="9">
        <f t="shared" si="447"/>
        <v>409761855.83</v>
      </c>
      <c r="AM1427" s="16">
        <f t="shared" si="448"/>
        <v>0.00324243450787811</v>
      </c>
      <c r="AN1427" s="16">
        <f t="shared" si="449"/>
        <v>0.05541682642846</v>
      </c>
      <c r="AO1427" s="16">
        <f t="shared" si="450"/>
        <v>0.0546646498700272</v>
      </c>
      <c r="AP1427" s="16">
        <f t="shared" si="451"/>
        <v>0.0409173760384932</v>
      </c>
      <c r="AQ1427" s="12">
        <f t="shared" si="452"/>
        <v>370298380.07</v>
      </c>
      <c r="AR1427" s="12">
        <f t="shared" si="453"/>
        <v>291907457.31</v>
      </c>
      <c r="AS1427" s="12">
        <f>AR1427-VLOOKUP(A1427,[1]选股结果!$A$2:$BJ$3005,48,FALSE)*0.08</f>
        <v>60725153.4268</v>
      </c>
      <c r="AT1427" s="12">
        <f t="shared" si="454"/>
        <v>304660241.67</v>
      </c>
      <c r="AU1427" s="12">
        <f t="shared" si="455"/>
        <v>357545595.71</v>
      </c>
      <c r="AV1427" s="12">
        <f t="shared" si="456"/>
        <v>366701557.17</v>
      </c>
      <c r="AW1427" s="12">
        <f t="shared" si="457"/>
        <v>380575080.13</v>
      </c>
      <c r="AX1427" s="12">
        <f t="shared" si="458"/>
        <v>20676382.69</v>
      </c>
      <c r="AY1427" s="21">
        <f t="shared" si="459"/>
        <v>2201632164.9</v>
      </c>
    </row>
    <row r="1428" spans="1:51">
      <c r="A1428" s="5" t="s">
        <v>2903</v>
      </c>
      <c r="B1428" s="5" t="s">
        <v>2904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60"/>
        <v>2582793207.81</v>
      </c>
      <c r="AF1428" s="9">
        <f t="shared" si="461"/>
        <v>2203587051.91</v>
      </c>
      <c r="AG1428" s="9">
        <f t="shared" si="462"/>
        <v>390130787.17</v>
      </c>
      <c r="AH1428" s="9">
        <f t="shared" si="463"/>
        <v>389681024.98</v>
      </c>
      <c r="AI1428" s="9">
        <f t="shared" si="464"/>
        <v>321353554.07</v>
      </c>
      <c r="AJ1428" s="12">
        <f t="shared" si="445"/>
        <v>703585599.41</v>
      </c>
      <c r="AK1428" s="16">
        <f t="shared" si="446"/>
        <v>0.272412672173079</v>
      </c>
      <c r="AL1428" s="9">
        <f t="shared" si="447"/>
        <v>325137530.38</v>
      </c>
      <c r="AM1428" s="16">
        <f t="shared" si="448"/>
        <v>0.00590770997997857</v>
      </c>
      <c r="AN1428" s="16">
        <f t="shared" si="449"/>
        <v>0.0204820744146434</v>
      </c>
      <c r="AO1428" s="16">
        <f t="shared" si="450"/>
        <v>0.0445609167400546</v>
      </c>
      <c r="AP1428" s="16">
        <f t="shared" si="451"/>
        <v>0.0546032907913604</v>
      </c>
      <c r="AQ1428" s="12">
        <f t="shared" si="452"/>
        <v>378448069.03</v>
      </c>
      <c r="AR1428" s="12">
        <f t="shared" si="453"/>
        <v>310021152.17</v>
      </c>
      <c r="AS1428" s="12">
        <f>AR1428-VLOOKUP(A1428,[1]选股结果!$A$2:$BJ$3005,48,FALSE)*0.08</f>
        <v>-22233779.5452</v>
      </c>
      <c r="AT1428" s="12">
        <f t="shared" si="454"/>
        <v>310120598.12</v>
      </c>
      <c r="AU1428" s="12">
        <f t="shared" si="455"/>
        <v>378348623.08</v>
      </c>
      <c r="AV1428" s="12">
        <f t="shared" si="456"/>
        <v>373520305.89</v>
      </c>
      <c r="AW1428" s="12">
        <f t="shared" si="457"/>
        <v>390130787.17</v>
      </c>
      <c r="AX1428" s="12">
        <f t="shared" si="458"/>
        <v>7083261.8</v>
      </c>
      <c r="AY1428" s="21">
        <f t="shared" si="459"/>
        <v>2203487605.96</v>
      </c>
    </row>
    <row r="1429" spans="1:51">
      <c r="A1429" s="5" t="s">
        <v>2905</v>
      </c>
      <c r="B1429" s="5" t="s">
        <v>2906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60"/>
        <v>2581313394.81</v>
      </c>
      <c r="AF1429" s="9">
        <f t="shared" si="461"/>
        <v>1091257524.08</v>
      </c>
      <c r="AG1429" s="9">
        <f t="shared" si="462"/>
        <v>1553790813.76</v>
      </c>
      <c r="AH1429" s="9">
        <f t="shared" si="463"/>
        <v>1555755394.11</v>
      </c>
      <c r="AI1429" s="9">
        <f t="shared" si="464"/>
        <v>1118291507.24</v>
      </c>
      <c r="AJ1429" s="12">
        <f t="shared" si="445"/>
        <v>1643322623.76</v>
      </c>
      <c r="AK1429" s="16">
        <f t="shared" si="446"/>
        <v>0.636622669321777</v>
      </c>
      <c r="AL1429" s="9">
        <f t="shared" si="447"/>
        <v>95702206.53</v>
      </c>
      <c r="AM1429" s="16">
        <f t="shared" si="448"/>
        <v>0.00695608639621291</v>
      </c>
      <c r="AN1429" s="16">
        <f t="shared" si="449"/>
        <v>0</v>
      </c>
      <c r="AO1429" s="16">
        <f t="shared" si="450"/>
        <v>0.0308799962260558</v>
      </c>
      <c r="AP1429" s="16">
        <f t="shared" si="451"/>
        <v>0</v>
      </c>
      <c r="AQ1429" s="12">
        <f t="shared" si="452"/>
        <v>1547620417.23</v>
      </c>
      <c r="AR1429" s="12">
        <f t="shared" si="453"/>
        <v>1054556564.21</v>
      </c>
      <c r="AS1429" s="12">
        <f>AR1429-VLOOKUP(A1429,[1]选股结果!$A$2:$BJ$3005,48,FALSE)*0.08</f>
        <v>95805573.2052001</v>
      </c>
      <c r="AT1429" s="12">
        <f t="shared" si="454"/>
        <v>1110156530.36</v>
      </c>
      <c r="AU1429" s="12">
        <f t="shared" si="455"/>
        <v>1492020451.08</v>
      </c>
      <c r="AV1429" s="12">
        <f t="shared" si="456"/>
        <v>1437137279.49</v>
      </c>
      <c r="AW1429" s="12">
        <f t="shared" si="457"/>
        <v>1553790813.76</v>
      </c>
      <c r="AX1429" s="12">
        <f t="shared" si="458"/>
        <v>50928952.8</v>
      </c>
      <c r="AY1429" s="21">
        <f t="shared" si="459"/>
        <v>1035657557.93</v>
      </c>
    </row>
    <row r="1430" spans="1:51">
      <c r="A1430" s="5" t="s">
        <v>2907</v>
      </c>
      <c r="B1430" s="5" t="s">
        <v>2908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60"/>
        <v>2580657749.8</v>
      </c>
      <c r="AF1430" s="9">
        <f t="shared" si="461"/>
        <v>2241468762.63</v>
      </c>
      <c r="AG1430" s="9">
        <f t="shared" si="462"/>
        <v>554579520.420001</v>
      </c>
      <c r="AH1430" s="9">
        <f t="shared" si="463"/>
        <v>555338595.190001</v>
      </c>
      <c r="AI1430" s="9">
        <f t="shared" si="464"/>
        <v>464329115.790001</v>
      </c>
      <c r="AJ1430" s="12">
        <f t="shared" si="445"/>
        <v>794088620.53</v>
      </c>
      <c r="AK1430" s="16">
        <f t="shared" si="446"/>
        <v>0.307707839441918</v>
      </c>
      <c r="AL1430" s="9">
        <f t="shared" si="447"/>
        <v>448502952.13</v>
      </c>
      <c r="AM1430" s="16">
        <f t="shared" si="448"/>
        <v>0.00646665905282997</v>
      </c>
      <c r="AN1430" s="16">
        <f t="shared" si="449"/>
        <v>0.104551101958758</v>
      </c>
      <c r="AO1430" s="16">
        <f t="shared" si="450"/>
        <v>0.0386050815408285</v>
      </c>
      <c r="AP1430" s="16">
        <f t="shared" si="451"/>
        <v>0.0244653436608915</v>
      </c>
      <c r="AQ1430" s="12">
        <f t="shared" si="452"/>
        <v>345585668.4</v>
      </c>
      <c r="AR1430" s="12">
        <f t="shared" si="453"/>
        <v>248938582.54</v>
      </c>
      <c r="AS1430" s="12">
        <f>AR1430-VLOOKUP(A1430,[1]选股结果!$A$2:$BJ$3005,48,FALSE)*0.08</f>
        <v>-136186038.9696</v>
      </c>
      <c r="AT1430" s="12">
        <f t="shared" si="454"/>
        <v>254576189</v>
      </c>
      <c r="AU1430" s="12">
        <f t="shared" si="455"/>
        <v>339948061.94</v>
      </c>
      <c r="AV1430" s="12">
        <f t="shared" si="456"/>
        <v>341145685.23</v>
      </c>
      <c r="AW1430" s="12">
        <f t="shared" si="457"/>
        <v>554579520.420001</v>
      </c>
      <c r="AX1430" s="12">
        <f t="shared" si="458"/>
        <v>67651817.11</v>
      </c>
      <c r="AY1430" s="21">
        <f t="shared" si="459"/>
        <v>2235831156.17</v>
      </c>
    </row>
    <row r="1431" spans="1:51">
      <c r="A1431" s="5" t="s">
        <v>2909</v>
      </c>
      <c r="B1431" s="5" t="s">
        <v>2910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60"/>
        <v>2575642877.65</v>
      </c>
      <c r="AF1431" s="9">
        <f t="shared" si="461"/>
        <v>2119289563.93</v>
      </c>
      <c r="AG1431" s="9">
        <f t="shared" si="462"/>
        <v>404187385.44</v>
      </c>
      <c r="AH1431" s="9">
        <f t="shared" si="463"/>
        <v>404680209.66</v>
      </c>
      <c r="AI1431" s="9">
        <f t="shared" si="464"/>
        <v>341512992.46</v>
      </c>
      <c r="AJ1431" s="12">
        <f t="shared" si="445"/>
        <v>1009749100.44</v>
      </c>
      <c r="AK1431" s="16">
        <f t="shared" si="446"/>
        <v>0.392037696375551</v>
      </c>
      <c r="AL1431" s="9">
        <f t="shared" si="447"/>
        <v>542204074.86</v>
      </c>
      <c r="AM1431" s="16">
        <f t="shared" si="448"/>
        <v>0.00570083535936355</v>
      </c>
      <c r="AN1431" s="16">
        <f t="shared" si="449"/>
        <v>0.0987201847377197</v>
      </c>
      <c r="AO1431" s="16">
        <f t="shared" si="450"/>
        <v>0.0590618592119399</v>
      </c>
      <c r="AP1431" s="16">
        <f t="shared" si="451"/>
        <v>0.0472205935168188</v>
      </c>
      <c r="AQ1431" s="12">
        <f t="shared" si="452"/>
        <v>467545025.58</v>
      </c>
      <c r="AR1431" s="12">
        <f t="shared" si="453"/>
        <v>393678920.74</v>
      </c>
      <c r="AS1431" s="12">
        <f>AR1431-VLOOKUP(A1431,[1]选股结果!$A$2:$BJ$3005,48,FALSE)*0.08</f>
        <v>122994258.9104</v>
      </c>
      <c r="AT1431" s="12">
        <f t="shared" si="454"/>
        <v>404377808.38</v>
      </c>
      <c r="AU1431" s="12">
        <f t="shared" si="455"/>
        <v>456846137.94</v>
      </c>
      <c r="AV1431" s="12">
        <f t="shared" si="456"/>
        <v>406576149.36</v>
      </c>
      <c r="AW1431" s="12">
        <f t="shared" si="457"/>
        <v>404187385.44</v>
      </c>
      <c r="AX1431" s="12">
        <f t="shared" si="458"/>
        <v>4194669.76</v>
      </c>
      <c r="AY1431" s="21">
        <f t="shared" si="459"/>
        <v>2108590676.29</v>
      </c>
    </row>
    <row r="1432" spans="1:51">
      <c r="A1432" s="5" t="s">
        <v>2911</v>
      </c>
      <c r="B1432" s="5" t="s">
        <v>2912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60"/>
        <v>2574936711.98</v>
      </c>
      <c r="AF1432" s="9">
        <f t="shared" si="461"/>
        <v>2373400848.75</v>
      </c>
      <c r="AG1432" s="9">
        <f t="shared" si="462"/>
        <v>20340110.3799995</v>
      </c>
      <c r="AH1432" s="9">
        <f t="shared" si="463"/>
        <v>20622556.5799995</v>
      </c>
      <c r="AI1432" s="9">
        <f t="shared" si="464"/>
        <v>33144394.1299995</v>
      </c>
      <c r="AJ1432" s="12">
        <f t="shared" si="445"/>
        <v>389697214.4</v>
      </c>
      <c r="AK1432" s="16">
        <f t="shared" si="446"/>
        <v>0.151342443714021</v>
      </c>
      <c r="AL1432" s="9">
        <f t="shared" si="447"/>
        <v>185426984.19</v>
      </c>
      <c r="AM1432" s="16">
        <f t="shared" si="448"/>
        <v>0.00294485992013729</v>
      </c>
      <c r="AN1432" s="16">
        <f t="shared" si="449"/>
        <v>0.00606859888916811</v>
      </c>
      <c r="AO1432" s="16">
        <f t="shared" si="450"/>
        <v>0.0204986870490547</v>
      </c>
      <c r="AP1432" s="16">
        <f t="shared" si="451"/>
        <v>0.0301572642149673</v>
      </c>
      <c r="AQ1432" s="12">
        <f t="shared" si="452"/>
        <v>204270230.21</v>
      </c>
      <c r="AR1432" s="12">
        <f t="shared" si="453"/>
        <v>182275671.17</v>
      </c>
      <c r="AS1432" s="12">
        <f>AR1432-VLOOKUP(A1432,[1]选股结果!$A$2:$BJ$3005,48,FALSE)*0.08</f>
        <v>-16886823.65</v>
      </c>
      <c r="AT1432" s="12">
        <f t="shared" si="454"/>
        <v>216792067.76</v>
      </c>
      <c r="AU1432" s="12">
        <f t="shared" si="455"/>
        <v>169753833.62</v>
      </c>
      <c r="AV1432" s="12">
        <f t="shared" si="456"/>
        <v>55177561.2200001</v>
      </c>
      <c r="AW1432" s="12">
        <f t="shared" si="457"/>
        <v>20340110.3799995</v>
      </c>
      <c r="AX1432" s="12">
        <f t="shared" si="458"/>
        <v>-321054.25</v>
      </c>
      <c r="AY1432" s="21">
        <f t="shared" si="459"/>
        <v>2338884452.16</v>
      </c>
    </row>
    <row r="1433" spans="1:51">
      <c r="A1433" s="5" t="s">
        <v>2913</v>
      </c>
      <c r="B1433" s="5" t="s">
        <v>2914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60"/>
        <v>2571648469.85</v>
      </c>
      <c r="AF1433" s="9">
        <f t="shared" si="461"/>
        <v>2247522958.72</v>
      </c>
      <c r="AG1433" s="9">
        <f t="shared" si="462"/>
        <v>327267715.58</v>
      </c>
      <c r="AH1433" s="9">
        <f t="shared" si="463"/>
        <v>330727894.74</v>
      </c>
      <c r="AI1433" s="9">
        <f t="shared" si="464"/>
        <v>299395526.44</v>
      </c>
      <c r="AJ1433" s="12">
        <f t="shared" si="445"/>
        <v>932371009.7</v>
      </c>
      <c r="AK1433" s="16">
        <f t="shared" si="446"/>
        <v>0.362557721489199</v>
      </c>
      <c r="AL1433" s="9">
        <f t="shared" si="447"/>
        <v>599598072.62</v>
      </c>
      <c r="AM1433" s="16">
        <f t="shared" si="448"/>
        <v>0.00835254001541388</v>
      </c>
      <c r="AN1433" s="16">
        <f t="shared" si="449"/>
        <v>0.0588360186409247</v>
      </c>
      <c r="AO1433" s="16">
        <f t="shared" si="450"/>
        <v>0.0894362938195108</v>
      </c>
      <c r="AP1433" s="16">
        <f t="shared" si="451"/>
        <v>0.0776789315460568</v>
      </c>
      <c r="AQ1433" s="12">
        <f t="shared" si="452"/>
        <v>332772937.08</v>
      </c>
      <c r="AR1433" s="12">
        <f t="shared" si="453"/>
        <v>295742037.87</v>
      </c>
      <c r="AS1433" s="12">
        <f>AR1433-VLOOKUP(A1433,[1]选股结果!$A$2:$BJ$3005,48,FALSE)*0.08</f>
        <v>31967867.9284</v>
      </c>
      <c r="AT1433" s="12">
        <f t="shared" si="454"/>
        <v>301440568.78</v>
      </c>
      <c r="AU1433" s="12">
        <f t="shared" si="455"/>
        <v>327074406.17</v>
      </c>
      <c r="AV1433" s="12">
        <f t="shared" si="456"/>
        <v>307468820.53</v>
      </c>
      <c r="AW1433" s="12">
        <f t="shared" si="457"/>
        <v>327267715.58</v>
      </c>
      <c r="AX1433" s="12">
        <f t="shared" si="458"/>
        <v>14478864.4</v>
      </c>
      <c r="AY1433" s="21">
        <f t="shared" si="459"/>
        <v>2241824427.81</v>
      </c>
    </row>
    <row r="1434" spans="1:51">
      <c r="A1434" s="5" t="s">
        <v>2915</v>
      </c>
      <c r="B1434" s="5" t="s">
        <v>2916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60"/>
        <v>2570350016.58</v>
      </c>
      <c r="AF1434" s="9">
        <f t="shared" si="461"/>
        <v>2514016593.06</v>
      </c>
      <c r="AG1434" s="9">
        <f t="shared" si="462"/>
        <v>127620002.41</v>
      </c>
      <c r="AH1434" s="9">
        <f t="shared" si="463"/>
        <v>126468966.51</v>
      </c>
      <c r="AI1434" s="9">
        <f t="shared" si="464"/>
        <v>108987004.32</v>
      </c>
      <c r="AJ1434" s="12">
        <f t="shared" si="445"/>
        <v>824005129.89</v>
      </c>
      <c r="AK1434" s="16">
        <f t="shared" si="446"/>
        <v>0.32058090321348</v>
      </c>
      <c r="AL1434" s="9">
        <f t="shared" si="447"/>
        <v>714658805.82</v>
      </c>
      <c r="AM1434" s="16">
        <f t="shared" si="448"/>
        <v>0.0183437168034941</v>
      </c>
      <c r="AN1434" s="16">
        <f t="shared" si="449"/>
        <v>0.159205753839115</v>
      </c>
      <c r="AO1434" s="16">
        <f t="shared" si="450"/>
        <v>0.075405857587399</v>
      </c>
      <c r="AP1434" s="16">
        <f t="shared" si="451"/>
        <v>0.0246363481243914</v>
      </c>
      <c r="AQ1434" s="12">
        <f t="shared" si="452"/>
        <v>109346324.07</v>
      </c>
      <c r="AR1434" s="12">
        <f t="shared" si="453"/>
        <v>37700425.4299998</v>
      </c>
      <c r="AS1434" s="12">
        <f>AR1434-VLOOKUP(A1434,[1]选股结果!$A$2:$BJ$3005,48,FALSE)*0.08</f>
        <v>-270184700.746</v>
      </c>
      <c r="AT1434" s="12">
        <f t="shared" si="454"/>
        <v>91864361.8799998</v>
      </c>
      <c r="AU1434" s="12">
        <f t="shared" si="455"/>
        <v>55182387.6199998</v>
      </c>
      <c r="AV1434" s="12">
        <f t="shared" si="456"/>
        <v>45564157.1599999</v>
      </c>
      <c r="AW1434" s="12">
        <f t="shared" si="457"/>
        <v>127620002.41</v>
      </c>
      <c r="AX1434" s="12">
        <f t="shared" si="458"/>
        <v>64779559.28</v>
      </c>
      <c r="AY1434" s="21">
        <f t="shared" si="459"/>
        <v>2459852656.61</v>
      </c>
    </row>
    <row r="1435" spans="1:51">
      <c r="A1435" s="5" t="s">
        <v>2917</v>
      </c>
      <c r="B1435" s="5" t="s">
        <v>2918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60"/>
        <v>2568465092.42</v>
      </c>
      <c r="AF1435" s="9">
        <f t="shared" si="461"/>
        <v>2431153044.7</v>
      </c>
      <c r="AG1435" s="9">
        <f t="shared" si="462"/>
        <v>113732820.96</v>
      </c>
      <c r="AH1435" s="9">
        <f t="shared" si="463"/>
        <v>115959911.5</v>
      </c>
      <c r="AI1435" s="9">
        <f t="shared" si="464"/>
        <v>69409929.55</v>
      </c>
      <c r="AJ1435" s="12">
        <f t="shared" si="445"/>
        <v>376205057.1</v>
      </c>
      <c r="AK1435" s="16">
        <f t="shared" si="446"/>
        <v>0.146470768946889</v>
      </c>
      <c r="AL1435" s="9">
        <f t="shared" si="447"/>
        <v>160206951.85</v>
      </c>
      <c r="AM1435" s="16">
        <f t="shared" si="448"/>
        <v>0.0081703634251956</v>
      </c>
      <c r="AN1435" s="16">
        <f t="shared" si="449"/>
        <v>0.00260127662225883</v>
      </c>
      <c r="AO1435" s="16">
        <f t="shared" si="450"/>
        <v>0.0520900712082258</v>
      </c>
      <c r="AP1435" s="16">
        <f t="shared" si="451"/>
        <v>0.000379966768043743</v>
      </c>
      <c r="AQ1435" s="12">
        <f t="shared" si="452"/>
        <v>215998105.25</v>
      </c>
      <c r="AR1435" s="12">
        <f t="shared" si="453"/>
        <v>92989156.3099999</v>
      </c>
      <c r="AS1435" s="12">
        <f>AR1435-VLOOKUP(A1435,[1]选股结果!$A$2:$BJ$3005,48,FALSE)*0.08</f>
        <v>-194760001.8916</v>
      </c>
      <c r="AT1435" s="12">
        <f t="shared" si="454"/>
        <v>169448123.3</v>
      </c>
      <c r="AU1435" s="12">
        <f t="shared" si="455"/>
        <v>139539138.26</v>
      </c>
      <c r="AV1435" s="12">
        <f t="shared" si="456"/>
        <v>94440052.5099999</v>
      </c>
      <c r="AW1435" s="12">
        <f t="shared" si="457"/>
        <v>113732820.96</v>
      </c>
      <c r="AX1435" s="12">
        <f t="shared" si="458"/>
        <v>2657619.35</v>
      </c>
      <c r="AY1435" s="21">
        <f t="shared" si="459"/>
        <v>2354694077.71</v>
      </c>
    </row>
    <row r="1436" spans="1:51">
      <c r="A1436" s="5" t="s">
        <v>2919</v>
      </c>
      <c r="B1436" s="5" t="s">
        <v>2920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60"/>
        <v>2564925211.96</v>
      </c>
      <c r="AF1436" s="9">
        <f t="shared" si="461"/>
        <v>2357433131.91</v>
      </c>
      <c r="AG1436" s="9">
        <f t="shared" si="462"/>
        <v>189831495.53</v>
      </c>
      <c r="AH1436" s="9">
        <f t="shared" si="463"/>
        <v>189284941.99</v>
      </c>
      <c r="AI1436" s="9">
        <f t="shared" si="464"/>
        <v>169055388.84</v>
      </c>
      <c r="AJ1436" s="12">
        <f t="shared" si="445"/>
        <v>373319956.58</v>
      </c>
      <c r="AK1436" s="16">
        <f t="shared" si="446"/>
        <v>0.145548086485814</v>
      </c>
      <c r="AL1436" s="9">
        <f t="shared" si="447"/>
        <v>213189050.21</v>
      </c>
      <c r="AM1436" s="16">
        <f t="shared" si="448"/>
        <v>0.00470177353466947</v>
      </c>
      <c r="AN1436" s="16">
        <f t="shared" si="449"/>
        <v>0.00519679091922306</v>
      </c>
      <c r="AO1436" s="16">
        <f t="shared" si="450"/>
        <v>0.0231033075832716</v>
      </c>
      <c r="AP1436" s="16">
        <f t="shared" si="451"/>
        <v>0.0376692905428491</v>
      </c>
      <c r="AQ1436" s="12">
        <f t="shared" si="452"/>
        <v>160130906.37</v>
      </c>
      <c r="AR1436" s="12">
        <f t="shared" si="453"/>
        <v>155339723.35</v>
      </c>
      <c r="AS1436" s="12">
        <f>AR1436-VLOOKUP(A1436,[1]选股结果!$A$2:$BJ$3005,48,FALSE)*0.08</f>
        <v>-73298270.4196</v>
      </c>
      <c r="AT1436" s="12">
        <f t="shared" si="454"/>
        <v>139901353.22</v>
      </c>
      <c r="AU1436" s="12">
        <f t="shared" si="455"/>
        <v>175569276.5</v>
      </c>
      <c r="AV1436" s="12">
        <f t="shared" si="456"/>
        <v>156103384.31</v>
      </c>
      <c r="AW1436" s="12">
        <f t="shared" si="457"/>
        <v>189831495.53</v>
      </c>
      <c r="AX1436" s="12">
        <f t="shared" si="458"/>
        <v>9350269.68</v>
      </c>
      <c r="AY1436" s="21">
        <f t="shared" si="459"/>
        <v>2372871502.04</v>
      </c>
    </row>
    <row r="1437" spans="1:51">
      <c r="A1437" s="5" t="s">
        <v>2921</v>
      </c>
      <c r="B1437" s="5" t="s">
        <v>2922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60"/>
        <v>2562254515.58</v>
      </c>
      <c r="AF1437" s="9">
        <f t="shared" si="461"/>
        <v>16874985.73</v>
      </c>
      <c r="AG1437" s="9">
        <f t="shared" si="462"/>
        <v>3971864952.36</v>
      </c>
      <c r="AH1437" s="9">
        <f t="shared" si="463"/>
        <v>3974408523.51</v>
      </c>
      <c r="AI1437" s="9">
        <f t="shared" si="464"/>
        <v>3816446015.46</v>
      </c>
      <c r="AJ1437" s="12">
        <f t="shared" si="445"/>
        <v>2562254515.58</v>
      </c>
      <c r="AK1437" s="16">
        <f t="shared" si="446"/>
        <v>1</v>
      </c>
      <c r="AL1437" s="9">
        <f t="shared" si="447"/>
        <v>14331414.58</v>
      </c>
      <c r="AM1437" s="16">
        <f t="shared" si="448"/>
        <v>0.0065859912149204</v>
      </c>
      <c r="AN1437" s="16">
        <f t="shared" si="449"/>
        <v>0</v>
      </c>
      <c r="AO1437" s="16">
        <f t="shared" si="450"/>
        <v>0</v>
      </c>
      <c r="AP1437" s="16">
        <f t="shared" si="451"/>
        <v>0</v>
      </c>
      <c r="AQ1437" s="12">
        <f t="shared" si="452"/>
        <v>2547923101</v>
      </c>
      <c r="AR1437" s="12">
        <f t="shared" si="453"/>
        <v>2389960592.95</v>
      </c>
      <c r="AS1437" s="12">
        <f>AR1437-VLOOKUP(A1437,[1]选股结果!$A$2:$BJ$3005,48,FALSE)*0.08</f>
        <v>369221580.4684</v>
      </c>
      <c r="AT1437" s="12">
        <f t="shared" si="454"/>
        <v>2389960592.95</v>
      </c>
      <c r="AU1437" s="12">
        <f t="shared" si="455"/>
        <v>2547923101</v>
      </c>
      <c r="AV1437" s="12">
        <f t="shared" si="456"/>
        <v>2547634874.24</v>
      </c>
      <c r="AW1437" s="12">
        <f t="shared" si="457"/>
        <v>3971864952.36</v>
      </c>
      <c r="AX1437" s="12">
        <f t="shared" si="458"/>
        <v>1140793580.43</v>
      </c>
      <c r="AY1437" s="21">
        <f t="shared" si="459"/>
        <v>16874985.73</v>
      </c>
    </row>
    <row r="1438" spans="1:51">
      <c r="A1438" s="5" t="s">
        <v>2923</v>
      </c>
      <c r="B1438" s="5" t="s">
        <v>2924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60"/>
        <v>2559384991.92</v>
      </c>
      <c r="AF1438" s="9">
        <f t="shared" si="461"/>
        <v>2803830329.33</v>
      </c>
      <c r="AG1438" s="9">
        <f t="shared" si="462"/>
        <v>61458454.0400001</v>
      </c>
      <c r="AH1438" s="9">
        <f t="shared" si="463"/>
        <v>61803975.3800001</v>
      </c>
      <c r="AI1438" s="9">
        <f t="shared" si="464"/>
        <v>27655246.7800001</v>
      </c>
      <c r="AJ1438" s="12">
        <f t="shared" ref="AJ1438:AJ1501" si="465">C1438-G1438</f>
        <v>372534863.95</v>
      </c>
      <c r="AK1438" s="16">
        <f t="shared" ref="AK1438:AK1501" si="466">AJ1438/C1438</f>
        <v>0.145556399340504</v>
      </c>
      <c r="AL1438" s="9">
        <f t="shared" ref="AL1438:AL1501" si="467">O1438+P1438+Q1438+R1438+Y1438-AB1438+AC1438</f>
        <v>526989226.86</v>
      </c>
      <c r="AM1438" s="16">
        <f t="shared" ref="AM1438:AM1501" si="468">O1438/C1438</f>
        <v>0.00992477708519515</v>
      </c>
      <c r="AN1438" s="16">
        <f t="shared" ref="AN1438:AN1501" si="469">P1438/C1438</f>
        <v>0.0507041841066076</v>
      </c>
      <c r="AO1438" s="16">
        <f t="shared" ref="AO1438:AO1501" si="470">Q1438/C1438</f>
        <v>0.121050047620067</v>
      </c>
      <c r="AP1438" s="16">
        <f t="shared" ref="AP1438:AP1501" si="471">R1438/C1438</f>
        <v>0.0187459827894074</v>
      </c>
      <c r="AQ1438" s="12">
        <f t="shared" ref="AQ1438:AQ1501" si="472">C1438-G1438-AL1438</f>
        <v>-154454362.91</v>
      </c>
      <c r="AR1438" s="12">
        <f t="shared" ref="AR1438:AR1501" si="473">AQ1438-S1438-AD1438</f>
        <v>-292618577.36</v>
      </c>
      <c r="AS1438" s="12">
        <f>AR1438-VLOOKUP(A1438,[1]选股结果!$A$2:$BJ$3005,48,FALSE)*0.08</f>
        <v>-1102710293.912</v>
      </c>
      <c r="AT1438" s="12">
        <f t="shared" si="454"/>
        <v>-188603091.51</v>
      </c>
      <c r="AU1438" s="12">
        <f t="shared" si="455"/>
        <v>-258469848.76</v>
      </c>
      <c r="AV1438" s="12">
        <f t="shared" si="456"/>
        <v>-279090496.95</v>
      </c>
      <c r="AW1438" s="12">
        <f t="shared" si="457"/>
        <v>61458454.0400001</v>
      </c>
      <c r="AX1438" s="12">
        <f t="shared" si="458"/>
        <v>-3537606.04000002</v>
      </c>
      <c r="AY1438" s="21">
        <f t="shared" si="459"/>
        <v>2699814843.48</v>
      </c>
    </row>
    <row r="1439" spans="1:51">
      <c r="A1439" s="5" t="s">
        <v>2925</v>
      </c>
      <c r="B1439" s="5" t="s">
        <v>2926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60"/>
        <v>2552136097.27</v>
      </c>
      <c r="AF1439" s="9">
        <f t="shared" si="461"/>
        <v>2477967459.13</v>
      </c>
      <c r="AG1439" s="9">
        <f t="shared" si="462"/>
        <v>81468591.8700003</v>
      </c>
      <c r="AH1439" s="9">
        <f t="shared" si="463"/>
        <v>81251950.8100003</v>
      </c>
      <c r="AI1439" s="9">
        <f t="shared" si="464"/>
        <v>64055120.8200003</v>
      </c>
      <c r="AJ1439" s="12">
        <f t="shared" si="465"/>
        <v>574331360.43</v>
      </c>
      <c r="AK1439" s="16">
        <f t="shared" si="466"/>
        <v>0.225039472246154</v>
      </c>
      <c r="AL1439" s="9">
        <f t="shared" si="467"/>
        <v>489031970.1</v>
      </c>
      <c r="AM1439" s="16">
        <f t="shared" si="468"/>
        <v>0.010921515651072</v>
      </c>
      <c r="AN1439" s="16">
        <f t="shared" si="469"/>
        <v>0.0642640442903656</v>
      </c>
      <c r="AO1439" s="16">
        <f t="shared" si="470"/>
        <v>0.0769193729558506</v>
      </c>
      <c r="AP1439" s="16">
        <f t="shared" si="471"/>
        <v>0.0394269096102028</v>
      </c>
      <c r="AQ1439" s="12">
        <f t="shared" si="472"/>
        <v>85299390.3300001</v>
      </c>
      <c r="AR1439" s="12">
        <f t="shared" si="473"/>
        <v>56755167.0900001</v>
      </c>
      <c r="AS1439" s="12">
        <f>AR1439-VLOOKUP(A1439,[1]选股结果!$A$2:$BJ$3005,48,FALSE)*0.08</f>
        <v>-326059167.5972</v>
      </c>
      <c r="AT1439" s="12">
        <f t="shared" si="454"/>
        <v>68102560.3400001</v>
      </c>
      <c r="AU1439" s="12">
        <f t="shared" si="455"/>
        <v>73951997.0800001</v>
      </c>
      <c r="AV1439" s="12">
        <f t="shared" si="456"/>
        <v>69619728.65</v>
      </c>
      <c r="AW1439" s="12">
        <f t="shared" si="457"/>
        <v>81468591.8700003</v>
      </c>
      <c r="AX1439" s="12">
        <f t="shared" si="458"/>
        <v>262559.3</v>
      </c>
      <c r="AY1439" s="21">
        <f t="shared" si="459"/>
        <v>2466620065.88</v>
      </c>
    </row>
    <row r="1440" spans="1:51">
      <c r="A1440" s="5" t="s">
        <v>2927</v>
      </c>
      <c r="B1440" s="5" t="s">
        <v>2928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60"/>
        <v>2544822926.92</v>
      </c>
      <c r="AF1440" s="9">
        <f t="shared" si="461"/>
        <v>2264738778.52</v>
      </c>
      <c r="AG1440" s="9">
        <f t="shared" si="462"/>
        <v>283028473.66</v>
      </c>
      <c r="AH1440" s="9">
        <f t="shared" si="463"/>
        <v>282220240.76</v>
      </c>
      <c r="AI1440" s="9">
        <f t="shared" si="464"/>
        <v>239564724.98</v>
      </c>
      <c r="AJ1440" s="12">
        <f t="shared" si="465"/>
        <v>332537825.51</v>
      </c>
      <c r="AK1440" s="16">
        <f t="shared" si="466"/>
        <v>0.130672284500545</v>
      </c>
      <c r="AL1440" s="9">
        <f t="shared" si="467"/>
        <v>55059205.7</v>
      </c>
      <c r="AM1440" s="16">
        <f t="shared" si="468"/>
        <v>0.00269284938354983</v>
      </c>
      <c r="AN1440" s="16">
        <f t="shared" si="469"/>
        <v>0.00135131096298399</v>
      </c>
      <c r="AO1440" s="16">
        <f t="shared" si="470"/>
        <v>0.0146675203508859</v>
      </c>
      <c r="AP1440" s="16">
        <f t="shared" si="471"/>
        <v>0.00260649127679307</v>
      </c>
      <c r="AQ1440" s="12">
        <f t="shared" si="472"/>
        <v>277478619.81</v>
      </c>
      <c r="AR1440" s="12">
        <f t="shared" si="473"/>
        <v>236620399.72</v>
      </c>
      <c r="AS1440" s="12">
        <f>AR1440-VLOOKUP(A1440,[1]选股结果!$A$2:$BJ$3005,48,FALSE)*0.08</f>
        <v>61303742.1792</v>
      </c>
      <c r="AT1440" s="12">
        <f t="shared" si="454"/>
        <v>234823104.03</v>
      </c>
      <c r="AU1440" s="12">
        <f t="shared" si="455"/>
        <v>279275915.5</v>
      </c>
      <c r="AV1440" s="12">
        <f t="shared" si="456"/>
        <v>275920146.59</v>
      </c>
      <c r="AW1440" s="12">
        <f t="shared" si="457"/>
        <v>283028473.66</v>
      </c>
      <c r="AX1440" s="12">
        <f t="shared" si="458"/>
        <v>4689555.88</v>
      </c>
      <c r="AY1440" s="21">
        <f t="shared" si="459"/>
        <v>2266536074.21</v>
      </c>
    </row>
    <row r="1441" spans="1:51">
      <c r="A1441" s="5" t="s">
        <v>2929</v>
      </c>
      <c r="B1441" s="5" t="s">
        <v>2930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60"/>
        <v>2534435896.37</v>
      </c>
      <c r="AF1441" s="9">
        <f t="shared" si="461"/>
        <v>2510932299.5</v>
      </c>
      <c r="AG1441" s="9">
        <f t="shared" si="462"/>
        <v>5686106.34999941</v>
      </c>
      <c r="AH1441" s="9">
        <f t="shared" si="463"/>
        <v>9368547.81999941</v>
      </c>
      <c r="AI1441" s="9">
        <f t="shared" si="464"/>
        <v>5447939.16999941</v>
      </c>
      <c r="AJ1441" s="12">
        <f t="shared" si="465"/>
        <v>362903725.54</v>
      </c>
      <c r="AK1441" s="16">
        <f t="shared" si="466"/>
        <v>0.143189151503014</v>
      </c>
      <c r="AL1441" s="9">
        <f t="shared" si="467"/>
        <v>311961504.87</v>
      </c>
      <c r="AM1441" s="16">
        <f t="shared" si="468"/>
        <v>0.00766381054569959</v>
      </c>
      <c r="AN1441" s="16">
        <f t="shared" si="469"/>
        <v>0.0151852655595364</v>
      </c>
      <c r="AO1441" s="16">
        <f t="shared" si="470"/>
        <v>0.0512616305214426</v>
      </c>
      <c r="AP1441" s="16">
        <f t="shared" si="471"/>
        <v>0.0485987643153309</v>
      </c>
      <c r="AQ1441" s="12">
        <f t="shared" si="472"/>
        <v>50942220.6699999</v>
      </c>
      <c r="AR1441" s="12">
        <f t="shared" si="473"/>
        <v>18620771.3299999</v>
      </c>
      <c r="AS1441" s="12">
        <f>AR1441-VLOOKUP(A1441,[1]选股结果!$A$2:$BJ$3005,48,FALSE)*0.08</f>
        <v>-197085559.9844</v>
      </c>
      <c r="AT1441" s="12">
        <f t="shared" si="454"/>
        <v>47021612.0199999</v>
      </c>
      <c r="AU1441" s="12">
        <f t="shared" si="455"/>
        <v>22541379.9799999</v>
      </c>
      <c r="AV1441" s="12">
        <f t="shared" si="456"/>
        <v>-50024.2700000405</v>
      </c>
      <c r="AW1441" s="12">
        <f t="shared" si="457"/>
        <v>5686106.34999941</v>
      </c>
      <c r="AX1441" s="12">
        <f t="shared" si="458"/>
        <v>-13887407.06</v>
      </c>
      <c r="AY1441" s="21">
        <f t="shared" si="459"/>
        <v>2482531458.81</v>
      </c>
    </row>
    <row r="1442" spans="1:51">
      <c r="A1442" s="5" t="s">
        <v>2931</v>
      </c>
      <c r="B1442" s="5" t="s">
        <v>2932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60"/>
        <v>2530273255.78</v>
      </c>
      <c r="AF1442" s="9">
        <f t="shared" si="461"/>
        <v>2127746794.03</v>
      </c>
      <c r="AG1442" s="9">
        <f t="shared" si="462"/>
        <v>421022272.69</v>
      </c>
      <c r="AH1442" s="9">
        <f t="shared" si="463"/>
        <v>419667947.59</v>
      </c>
      <c r="AI1442" s="9">
        <f t="shared" si="464"/>
        <v>365915500.16</v>
      </c>
      <c r="AJ1442" s="12">
        <f t="shared" si="465"/>
        <v>1005115169.6</v>
      </c>
      <c r="AK1442" s="16">
        <f t="shared" si="466"/>
        <v>0.397235819215959</v>
      </c>
      <c r="AL1442" s="9">
        <f t="shared" si="467"/>
        <v>629735070.17</v>
      </c>
      <c r="AM1442" s="16">
        <f t="shared" si="468"/>
        <v>0.00682282404106516</v>
      </c>
      <c r="AN1442" s="16">
        <f t="shared" si="469"/>
        <v>0.196646446589665</v>
      </c>
      <c r="AO1442" s="16">
        <f t="shared" si="470"/>
        <v>0.0260790954768473</v>
      </c>
      <c r="AP1442" s="16">
        <f t="shared" si="471"/>
        <v>0.018670071511876</v>
      </c>
      <c r="AQ1442" s="12">
        <f t="shared" si="472"/>
        <v>375380099.43</v>
      </c>
      <c r="AR1442" s="12">
        <f t="shared" si="473"/>
        <v>347099418.45</v>
      </c>
      <c r="AS1442" s="12">
        <f>AR1442-VLOOKUP(A1442,[1]选股结果!$A$2:$BJ$3005,48,FALSE)*0.08</f>
        <v>101759124.598</v>
      </c>
      <c r="AT1442" s="12">
        <f t="shared" si="454"/>
        <v>321627652</v>
      </c>
      <c r="AU1442" s="12">
        <f t="shared" si="455"/>
        <v>400851865.88</v>
      </c>
      <c r="AV1442" s="12">
        <f t="shared" si="456"/>
        <v>359918999.99</v>
      </c>
      <c r="AW1442" s="12">
        <f t="shared" si="457"/>
        <v>421022272.69</v>
      </c>
      <c r="AX1442" s="12">
        <f t="shared" si="458"/>
        <v>14570226.79</v>
      </c>
      <c r="AY1442" s="21">
        <f t="shared" si="459"/>
        <v>2153218560.48</v>
      </c>
    </row>
    <row r="1443" spans="1:51">
      <c r="A1443" s="5" t="s">
        <v>2933</v>
      </c>
      <c r="B1443" s="5" t="s">
        <v>2934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60"/>
        <v>2524177671.03</v>
      </c>
      <c r="AF1443" s="9">
        <f t="shared" si="461"/>
        <v>2450797789.61</v>
      </c>
      <c r="AG1443" s="9">
        <f t="shared" si="462"/>
        <v>68153662.4500001</v>
      </c>
      <c r="AH1443" s="9">
        <f t="shared" si="463"/>
        <v>63309270.3200001</v>
      </c>
      <c r="AI1443" s="9">
        <f t="shared" si="464"/>
        <v>55203591.1800001</v>
      </c>
      <c r="AJ1443" s="12">
        <f t="shared" si="465"/>
        <v>339638464.63</v>
      </c>
      <c r="AK1443" s="16">
        <f t="shared" si="466"/>
        <v>0.13455410390799</v>
      </c>
      <c r="AL1443" s="9">
        <f t="shared" si="467"/>
        <v>221337039.74</v>
      </c>
      <c r="AM1443" s="16">
        <f t="shared" si="468"/>
        <v>0.00639588537498323</v>
      </c>
      <c r="AN1443" s="16">
        <f t="shared" si="469"/>
        <v>0.0164203579192138</v>
      </c>
      <c r="AO1443" s="16">
        <f t="shared" si="470"/>
        <v>0.033227001978738</v>
      </c>
      <c r="AP1443" s="16">
        <f t="shared" si="471"/>
        <v>0.0297243494945361</v>
      </c>
      <c r="AQ1443" s="12">
        <f t="shared" si="472"/>
        <v>118301424.89</v>
      </c>
      <c r="AR1443" s="12">
        <f t="shared" si="473"/>
        <v>60429810.1500001</v>
      </c>
      <c r="AS1443" s="12">
        <f>AR1443-VLOOKUP(A1443,[1]选股结果!$A$2:$BJ$3005,48,FALSE)*0.08</f>
        <v>-166466797.7588</v>
      </c>
      <c r="AT1443" s="12">
        <f t="shared" si="454"/>
        <v>110195745.75</v>
      </c>
      <c r="AU1443" s="12">
        <f t="shared" si="455"/>
        <v>68535489.2900001</v>
      </c>
      <c r="AV1443" s="12">
        <f t="shared" si="456"/>
        <v>72231230.3200001</v>
      </c>
      <c r="AW1443" s="12">
        <f t="shared" si="457"/>
        <v>68153662.4500001</v>
      </c>
      <c r="AX1443" s="12">
        <f t="shared" si="458"/>
        <v>103237.4</v>
      </c>
      <c r="AY1443" s="21">
        <f t="shared" si="459"/>
        <v>2401031854.01</v>
      </c>
    </row>
    <row r="1444" spans="1:51">
      <c r="A1444" s="5" t="s">
        <v>2935</v>
      </c>
      <c r="B1444" s="5" t="s">
        <v>2936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60"/>
        <v>2519525372.72</v>
      </c>
      <c r="AF1444" s="9">
        <f t="shared" si="461"/>
        <v>2320989422.43</v>
      </c>
      <c r="AG1444" s="9">
        <f t="shared" si="462"/>
        <v>185400013.04</v>
      </c>
      <c r="AH1444" s="9">
        <f t="shared" si="463"/>
        <v>182424465.39</v>
      </c>
      <c r="AI1444" s="9">
        <f t="shared" si="464"/>
        <v>142997458.05</v>
      </c>
      <c r="AJ1444" s="12">
        <f t="shared" si="465"/>
        <v>537738598.88</v>
      </c>
      <c r="AK1444" s="16">
        <f t="shared" si="466"/>
        <v>0.213428530905991</v>
      </c>
      <c r="AL1444" s="9">
        <f t="shared" si="467"/>
        <v>326734080.59</v>
      </c>
      <c r="AM1444" s="16">
        <f t="shared" si="468"/>
        <v>0.00725056131118794</v>
      </c>
      <c r="AN1444" s="16">
        <f t="shared" si="469"/>
        <v>0.0182448164315861</v>
      </c>
      <c r="AO1444" s="16">
        <f t="shared" si="470"/>
        <v>0.064928239045037</v>
      </c>
      <c r="AP1444" s="16">
        <f t="shared" si="471"/>
        <v>0.0366853544523808</v>
      </c>
      <c r="AQ1444" s="12">
        <f t="shared" si="472"/>
        <v>211004518.29</v>
      </c>
      <c r="AR1444" s="12">
        <f t="shared" si="473"/>
        <v>152629140.5</v>
      </c>
      <c r="AS1444" s="12">
        <f>AR1444-VLOOKUP(A1444,[1]选股结果!$A$2:$BJ$3005,48,FALSE)*0.08</f>
        <v>-81956407.516</v>
      </c>
      <c r="AT1444" s="12">
        <f t="shared" si="454"/>
        <v>171577510.95</v>
      </c>
      <c r="AU1444" s="12">
        <f t="shared" si="455"/>
        <v>192056147.84</v>
      </c>
      <c r="AV1444" s="12">
        <f t="shared" si="456"/>
        <v>182731233.56</v>
      </c>
      <c r="AW1444" s="12">
        <f t="shared" si="457"/>
        <v>185400013.04</v>
      </c>
      <c r="AX1444" s="12">
        <f t="shared" si="458"/>
        <v>22458290.65</v>
      </c>
      <c r="AY1444" s="21">
        <f t="shared" si="459"/>
        <v>2302041051.98</v>
      </c>
    </row>
    <row r="1445" spans="1:51">
      <c r="A1445" s="5" t="s">
        <v>2937</v>
      </c>
      <c r="B1445" s="5" t="s">
        <v>2938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60"/>
        <v>2514343384.37</v>
      </c>
      <c r="AF1445" s="9">
        <f t="shared" si="461"/>
        <v>2452548985.34</v>
      </c>
      <c r="AG1445" s="9">
        <f t="shared" si="462"/>
        <v>320183842.72</v>
      </c>
      <c r="AH1445" s="9">
        <f t="shared" si="463"/>
        <v>318817840.67</v>
      </c>
      <c r="AI1445" s="9">
        <f t="shared" si="464"/>
        <v>318519384.79</v>
      </c>
      <c r="AJ1445" s="12">
        <f t="shared" si="465"/>
        <v>979208670.72</v>
      </c>
      <c r="AK1445" s="16">
        <f t="shared" si="466"/>
        <v>0.389449061256744</v>
      </c>
      <c r="AL1445" s="9">
        <f t="shared" si="467"/>
        <v>906370465.24</v>
      </c>
      <c r="AM1445" s="16">
        <f t="shared" si="468"/>
        <v>0.00303065039459967</v>
      </c>
      <c r="AN1445" s="16">
        <f t="shared" si="469"/>
        <v>0.111943726000068</v>
      </c>
      <c r="AO1445" s="16">
        <f t="shared" si="470"/>
        <v>0.11770891176193</v>
      </c>
      <c r="AP1445" s="16">
        <f t="shared" si="471"/>
        <v>0.127253412938332</v>
      </c>
      <c r="AQ1445" s="12">
        <f t="shared" si="472"/>
        <v>72838205.4799998</v>
      </c>
      <c r="AR1445" s="12">
        <f t="shared" si="473"/>
        <v>60129941.0999998</v>
      </c>
      <c r="AS1445" s="12">
        <f>AR1445-VLOOKUP(A1445,[1]选股结果!$A$2:$BJ$3005,48,FALSE)*0.08</f>
        <v>-368266250.7056</v>
      </c>
      <c r="AT1445" s="12">
        <f t="shared" si="454"/>
        <v>72539749.5999998</v>
      </c>
      <c r="AU1445" s="12">
        <f t="shared" si="455"/>
        <v>60428396.9799998</v>
      </c>
      <c r="AV1445" s="12">
        <f t="shared" si="456"/>
        <v>69906245.2299999</v>
      </c>
      <c r="AW1445" s="12">
        <f t="shared" si="457"/>
        <v>320183842.72</v>
      </c>
      <c r="AX1445" s="12">
        <f t="shared" si="458"/>
        <v>232344859.26</v>
      </c>
      <c r="AY1445" s="21">
        <f t="shared" si="459"/>
        <v>2440139176.84</v>
      </c>
    </row>
    <row r="1446" spans="1:51">
      <c r="A1446" s="5" t="s">
        <v>2939</v>
      </c>
      <c r="B1446" s="5" t="s">
        <v>2940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60"/>
        <v>2513349346.61</v>
      </c>
      <c r="AF1446" s="9">
        <f t="shared" si="461"/>
        <v>2289621459.43</v>
      </c>
      <c r="AG1446" s="9">
        <f t="shared" si="462"/>
        <v>238856799.96</v>
      </c>
      <c r="AH1446" s="9">
        <f t="shared" si="463"/>
        <v>238346306.81</v>
      </c>
      <c r="AI1446" s="9">
        <f t="shared" si="464"/>
        <v>192134380.87</v>
      </c>
      <c r="AJ1446" s="12">
        <f t="shared" si="465"/>
        <v>427686203.01</v>
      </c>
      <c r="AK1446" s="16">
        <f t="shared" si="466"/>
        <v>0.170165840091773</v>
      </c>
      <c r="AL1446" s="9">
        <f t="shared" si="467"/>
        <v>201324124.47</v>
      </c>
      <c r="AM1446" s="16">
        <f t="shared" si="468"/>
        <v>0.00302567064553005</v>
      </c>
      <c r="AN1446" s="16">
        <f t="shared" si="469"/>
        <v>0.0268443197444885</v>
      </c>
      <c r="AO1446" s="16">
        <f t="shared" si="470"/>
        <v>0.0380541121905729</v>
      </c>
      <c r="AP1446" s="16">
        <f t="shared" si="471"/>
        <v>0.0120943464429248</v>
      </c>
      <c r="AQ1446" s="12">
        <f t="shared" si="472"/>
        <v>226362078.54</v>
      </c>
      <c r="AR1446" s="12">
        <f t="shared" si="473"/>
        <v>177306153.34</v>
      </c>
      <c r="AS1446" s="12">
        <f>AR1446-VLOOKUP(A1446,[1]选股结果!$A$2:$BJ$3005,48,FALSE)*0.08</f>
        <v>-9444822.6304</v>
      </c>
      <c r="AT1446" s="12">
        <f t="shared" si="454"/>
        <v>180150152.6</v>
      </c>
      <c r="AU1446" s="12">
        <f t="shared" si="455"/>
        <v>223518079.28</v>
      </c>
      <c r="AV1446" s="12">
        <f t="shared" si="456"/>
        <v>223505825.95</v>
      </c>
      <c r="AW1446" s="12">
        <f t="shared" si="457"/>
        <v>238856799.96</v>
      </c>
      <c r="AX1446" s="12">
        <f t="shared" si="458"/>
        <v>15919926.17</v>
      </c>
      <c r="AY1446" s="21">
        <f t="shared" si="459"/>
        <v>2286777460.17</v>
      </c>
    </row>
    <row r="1447" spans="1:51">
      <c r="A1447" s="5" t="s">
        <v>2941</v>
      </c>
      <c r="B1447" s="5" t="s">
        <v>2942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60"/>
        <v>2508734625.3</v>
      </c>
      <c r="AF1447" s="9">
        <f t="shared" si="461"/>
        <v>2386974166.93</v>
      </c>
      <c r="AG1447" s="9">
        <f t="shared" si="462"/>
        <v>103476472.03</v>
      </c>
      <c r="AH1447" s="9">
        <f t="shared" si="463"/>
        <v>106108898.84</v>
      </c>
      <c r="AI1447" s="9">
        <f t="shared" si="464"/>
        <v>94902316.83</v>
      </c>
      <c r="AJ1447" s="12">
        <f t="shared" si="465"/>
        <v>487633638.68</v>
      </c>
      <c r="AK1447" s="16">
        <f t="shared" si="466"/>
        <v>0.194374340658565</v>
      </c>
      <c r="AL1447" s="9">
        <f t="shared" si="467"/>
        <v>369963698.84</v>
      </c>
      <c r="AM1447" s="16">
        <f t="shared" si="468"/>
        <v>0.00224485221880594</v>
      </c>
      <c r="AN1447" s="16">
        <f t="shared" si="469"/>
        <v>0.0225652273377581</v>
      </c>
      <c r="AO1447" s="16">
        <f t="shared" si="470"/>
        <v>0.0414776461251085</v>
      </c>
      <c r="AP1447" s="16">
        <f t="shared" si="471"/>
        <v>0.0805295030501048</v>
      </c>
      <c r="AQ1447" s="12">
        <f t="shared" si="472"/>
        <v>117669939.84</v>
      </c>
      <c r="AR1447" s="12">
        <f t="shared" si="473"/>
        <v>108915642.83</v>
      </c>
      <c r="AS1447" s="12">
        <f>AR1447-VLOOKUP(A1447,[1]选股结果!$A$2:$BJ$3005,48,FALSE)*0.08</f>
        <v>-104712397.0036</v>
      </c>
      <c r="AT1447" s="12">
        <f t="shared" si="454"/>
        <v>106463357.83</v>
      </c>
      <c r="AU1447" s="12">
        <f t="shared" si="455"/>
        <v>120122224.84</v>
      </c>
      <c r="AV1447" s="12">
        <f t="shared" si="456"/>
        <v>81653886.9600003</v>
      </c>
      <c r="AW1447" s="12">
        <f t="shared" si="457"/>
        <v>103476472.03</v>
      </c>
      <c r="AX1447" s="12">
        <f t="shared" si="458"/>
        <v>12118905.42</v>
      </c>
      <c r="AY1447" s="21">
        <f t="shared" si="459"/>
        <v>2389426451.93</v>
      </c>
    </row>
    <row r="1448" spans="1:51">
      <c r="A1448" s="5" t="s">
        <v>2943</v>
      </c>
      <c r="B1448" s="5" t="s">
        <v>2944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60"/>
        <v>2507144655.76</v>
      </c>
      <c r="AF1448" s="9">
        <f t="shared" si="461"/>
        <v>2264204949.03</v>
      </c>
      <c r="AG1448" s="9">
        <f t="shared" si="462"/>
        <v>245021883.19</v>
      </c>
      <c r="AH1448" s="9">
        <f t="shared" si="463"/>
        <v>244774242.89</v>
      </c>
      <c r="AI1448" s="9">
        <f t="shared" si="464"/>
        <v>209369602.82</v>
      </c>
      <c r="AJ1448" s="12">
        <f t="shared" si="465"/>
        <v>429019689.75</v>
      </c>
      <c r="AK1448" s="16">
        <f t="shared" si="466"/>
        <v>0.17111884181248</v>
      </c>
      <c r="AL1448" s="9">
        <f t="shared" si="467"/>
        <v>143365541.66</v>
      </c>
      <c r="AM1448" s="16">
        <f t="shared" si="468"/>
        <v>0.0065235758504896</v>
      </c>
      <c r="AN1448" s="16">
        <f t="shared" si="469"/>
        <v>0.0102352514327584</v>
      </c>
      <c r="AO1448" s="16">
        <f t="shared" si="470"/>
        <v>0.0274718000581907</v>
      </c>
      <c r="AP1448" s="16">
        <f t="shared" si="471"/>
        <v>0.0128533949271592</v>
      </c>
      <c r="AQ1448" s="12">
        <f t="shared" si="472"/>
        <v>285654148.09</v>
      </c>
      <c r="AR1448" s="12">
        <f t="shared" si="473"/>
        <v>207287426.36</v>
      </c>
      <c r="AS1448" s="12">
        <f>AR1448-VLOOKUP(A1448,[1]选股结果!$A$2:$BJ$3005,48,FALSE)*0.08</f>
        <v>56794351.5064</v>
      </c>
      <c r="AT1448" s="12">
        <f t="shared" si="454"/>
        <v>250249508.02</v>
      </c>
      <c r="AU1448" s="12">
        <f t="shared" si="455"/>
        <v>242692066.43</v>
      </c>
      <c r="AV1448" s="12">
        <f t="shared" si="456"/>
        <v>247451817.15</v>
      </c>
      <c r="AW1448" s="12">
        <f t="shared" si="457"/>
        <v>245021883.19</v>
      </c>
      <c r="AX1448" s="12">
        <f t="shared" si="458"/>
        <v>1288863.41</v>
      </c>
      <c r="AY1448" s="21">
        <f t="shared" si="459"/>
        <v>2221242867.37</v>
      </c>
    </row>
    <row r="1449" spans="1:51">
      <c r="A1449" s="5" t="s">
        <v>2945</v>
      </c>
      <c r="B1449" s="5" t="s">
        <v>2946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60"/>
        <v>2503074955.69</v>
      </c>
      <c r="AF1449" s="9">
        <f t="shared" si="461"/>
        <v>1605262792.61</v>
      </c>
      <c r="AG1449" s="9">
        <f t="shared" si="462"/>
        <v>983320291.67</v>
      </c>
      <c r="AH1449" s="9">
        <f t="shared" si="463"/>
        <v>979753259.5</v>
      </c>
      <c r="AI1449" s="9">
        <f t="shared" si="464"/>
        <v>830203107.77</v>
      </c>
      <c r="AJ1449" s="12">
        <f t="shared" si="465"/>
        <v>2218156932.26</v>
      </c>
      <c r="AK1449" s="16">
        <f t="shared" si="466"/>
        <v>0.886172796071359</v>
      </c>
      <c r="AL1449" s="9">
        <f t="shared" si="467"/>
        <v>1341248639.9</v>
      </c>
      <c r="AM1449" s="16">
        <f t="shared" si="468"/>
        <v>0.00745203557232592</v>
      </c>
      <c r="AN1449" s="16">
        <f t="shared" si="469"/>
        <v>0.291804004366563</v>
      </c>
      <c r="AO1449" s="16">
        <f t="shared" si="470"/>
        <v>0.0950295589268239</v>
      </c>
      <c r="AP1449" s="16">
        <f t="shared" si="471"/>
        <v>0.140129722852551</v>
      </c>
      <c r="AQ1449" s="12">
        <f t="shared" si="472"/>
        <v>876908292.36</v>
      </c>
      <c r="AR1449" s="12">
        <f t="shared" si="473"/>
        <v>744694979.18</v>
      </c>
      <c r="AS1449" s="12">
        <f>AR1449-VLOOKUP(A1449,[1]选股结果!$A$2:$BJ$3005,48,FALSE)*0.08</f>
        <v>-21972809.2168</v>
      </c>
      <c r="AT1449" s="12">
        <f t="shared" si="454"/>
        <v>727358140.63</v>
      </c>
      <c r="AU1449" s="12">
        <f t="shared" si="455"/>
        <v>894245130.91</v>
      </c>
      <c r="AV1449" s="12">
        <f t="shared" si="456"/>
        <v>878484058.75</v>
      </c>
      <c r="AW1449" s="12">
        <f t="shared" si="457"/>
        <v>983320291.67</v>
      </c>
      <c r="AX1449" s="12">
        <f t="shared" si="458"/>
        <v>87499394.37</v>
      </c>
      <c r="AY1449" s="21">
        <f t="shared" si="459"/>
        <v>1622599631.16</v>
      </c>
    </row>
    <row r="1450" spans="1:51">
      <c r="A1450" s="5" t="s">
        <v>2947</v>
      </c>
      <c r="B1450" s="5" t="s">
        <v>2948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60"/>
        <v>2500700300.91</v>
      </c>
      <c r="AF1450" s="9">
        <f t="shared" si="461"/>
        <v>2186757976.15</v>
      </c>
      <c r="AG1450" s="9">
        <f t="shared" si="462"/>
        <v>296562547.49</v>
      </c>
      <c r="AH1450" s="9">
        <f t="shared" si="463"/>
        <v>294692199.81</v>
      </c>
      <c r="AI1450" s="9">
        <f t="shared" si="464"/>
        <v>218449791.24</v>
      </c>
      <c r="AJ1450" s="12">
        <f t="shared" si="465"/>
        <v>1065672412.3</v>
      </c>
      <c r="AK1450" s="16">
        <f t="shared" si="466"/>
        <v>0.426149591741243</v>
      </c>
      <c r="AL1450" s="9">
        <f t="shared" si="467"/>
        <v>812089032.21</v>
      </c>
      <c r="AM1450" s="16">
        <f t="shared" si="468"/>
        <v>0.00088302233146309</v>
      </c>
      <c r="AN1450" s="16">
        <f t="shared" si="469"/>
        <v>0.266701138959875</v>
      </c>
      <c r="AO1450" s="16">
        <f t="shared" si="470"/>
        <v>0.0322401276677023</v>
      </c>
      <c r="AP1450" s="16">
        <f t="shared" si="471"/>
        <v>0.00425314911832083</v>
      </c>
      <c r="AQ1450" s="12">
        <f t="shared" si="472"/>
        <v>253583380.09</v>
      </c>
      <c r="AR1450" s="12">
        <f t="shared" si="473"/>
        <v>186017424.88</v>
      </c>
      <c r="AS1450" s="12">
        <f>AR1450-VLOOKUP(A1450,[1]选股结果!$A$2:$BJ$3005,48,FALSE)*0.08</f>
        <v>-17067836.3504</v>
      </c>
      <c r="AT1450" s="12">
        <f t="shared" si="454"/>
        <v>177340971.52</v>
      </c>
      <c r="AU1450" s="12">
        <f t="shared" si="455"/>
        <v>262259833.45</v>
      </c>
      <c r="AV1450" s="12">
        <f t="shared" si="456"/>
        <v>254789456.84</v>
      </c>
      <c r="AW1450" s="12">
        <f t="shared" si="457"/>
        <v>296562547.49</v>
      </c>
      <c r="AX1450" s="12">
        <f t="shared" si="458"/>
        <v>32174151.72</v>
      </c>
      <c r="AY1450" s="21">
        <f t="shared" si="459"/>
        <v>2195434429.51</v>
      </c>
    </row>
    <row r="1451" spans="1:51">
      <c r="A1451" s="5" t="s">
        <v>2949</v>
      </c>
      <c r="B1451" s="5" t="s">
        <v>2950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60"/>
        <v>2499932254</v>
      </c>
      <c r="AF1451" s="9">
        <f t="shared" si="461"/>
        <v>2905384873.81</v>
      </c>
      <c r="AG1451" s="9">
        <f t="shared" si="462"/>
        <v>-432322412.12</v>
      </c>
      <c r="AH1451" s="9">
        <f t="shared" si="463"/>
        <v>-434123523.83</v>
      </c>
      <c r="AI1451" s="9">
        <f t="shared" si="464"/>
        <v>-343004661.71</v>
      </c>
      <c r="AJ1451" s="12">
        <f t="shared" si="465"/>
        <v>252198819.6</v>
      </c>
      <c r="AK1451" s="16">
        <f t="shared" si="466"/>
        <v>0.100882261587877</v>
      </c>
      <c r="AL1451" s="9">
        <f t="shared" si="467"/>
        <v>341168541.53</v>
      </c>
      <c r="AM1451" s="16">
        <f t="shared" si="468"/>
        <v>0.00698699792046445</v>
      </c>
      <c r="AN1451" s="16">
        <f t="shared" si="469"/>
        <v>0.0796282027888904</v>
      </c>
      <c r="AO1451" s="16">
        <f t="shared" si="470"/>
        <v>0.0460366955367903</v>
      </c>
      <c r="AP1451" s="16">
        <f t="shared" si="471"/>
        <v>0.000844731186863594</v>
      </c>
      <c r="AQ1451" s="12">
        <f t="shared" si="472"/>
        <v>-88969721.9300001</v>
      </c>
      <c r="AR1451" s="12">
        <f t="shared" si="473"/>
        <v>-321769774.5</v>
      </c>
      <c r="AS1451" s="12">
        <f>AR1451-VLOOKUP(A1451,[1]选股结果!$A$2:$BJ$3005,48,FALSE)*0.08</f>
        <v>-489367564.32</v>
      </c>
      <c r="AT1451" s="12">
        <f t="shared" si="454"/>
        <v>2149140.18999988</v>
      </c>
      <c r="AU1451" s="12">
        <f t="shared" si="455"/>
        <v>-412888636.62</v>
      </c>
      <c r="AV1451" s="12">
        <f t="shared" si="456"/>
        <v>-432858986.28</v>
      </c>
      <c r="AW1451" s="12">
        <f t="shared" si="457"/>
        <v>-432322412.12</v>
      </c>
      <c r="AX1451" s="12">
        <f t="shared" si="458"/>
        <v>-1886238.94</v>
      </c>
      <c r="AY1451" s="21">
        <f t="shared" si="459"/>
        <v>2581465959.12</v>
      </c>
    </row>
    <row r="1452" spans="1:51">
      <c r="A1452" s="5" t="s">
        <v>2951</v>
      </c>
      <c r="B1452" s="5" t="s">
        <v>2952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60"/>
        <v>2489020042.78</v>
      </c>
      <c r="AF1452" s="9">
        <f t="shared" si="461"/>
        <v>2462856925.35</v>
      </c>
      <c r="AG1452" s="9">
        <f t="shared" si="462"/>
        <v>11468145.7400003</v>
      </c>
      <c r="AH1452" s="9">
        <f t="shared" si="463"/>
        <v>12298117.4100003</v>
      </c>
      <c r="AI1452" s="9">
        <f t="shared" si="464"/>
        <v>8861235.0500003</v>
      </c>
      <c r="AJ1452" s="12">
        <f t="shared" si="465"/>
        <v>463275408.33</v>
      </c>
      <c r="AK1452" s="16">
        <f t="shared" si="466"/>
        <v>0.186127632709846</v>
      </c>
      <c r="AL1452" s="9">
        <f t="shared" si="467"/>
        <v>383842632.06</v>
      </c>
      <c r="AM1452" s="16">
        <f t="shared" si="468"/>
        <v>0.00826945281124009</v>
      </c>
      <c r="AN1452" s="16">
        <f t="shared" si="469"/>
        <v>0.0413564912820183</v>
      </c>
      <c r="AO1452" s="16">
        <f t="shared" si="470"/>
        <v>0.0575434606022815</v>
      </c>
      <c r="AP1452" s="16">
        <f t="shared" si="471"/>
        <v>0.042067876650383</v>
      </c>
      <c r="AQ1452" s="12">
        <f t="shared" si="472"/>
        <v>79432776.2700002</v>
      </c>
      <c r="AR1452" s="12">
        <f t="shared" si="473"/>
        <v>10338187.4100002</v>
      </c>
      <c r="AS1452" s="12">
        <f>AR1452-VLOOKUP(A1452,[1]选股结果!$A$2:$BJ$3005,48,FALSE)*0.08</f>
        <v>-43069522.6179999</v>
      </c>
      <c r="AT1452" s="12">
        <f t="shared" si="454"/>
        <v>75995893.9100002</v>
      </c>
      <c r="AU1452" s="12">
        <f t="shared" si="455"/>
        <v>13775069.7700002</v>
      </c>
      <c r="AV1452" s="12">
        <f t="shared" si="456"/>
        <v>12934355.1000002</v>
      </c>
      <c r="AW1452" s="12">
        <f t="shared" si="457"/>
        <v>11468145.7400003</v>
      </c>
      <c r="AX1452" s="12">
        <f t="shared" si="458"/>
        <v>-1622430.34</v>
      </c>
      <c r="AY1452" s="21">
        <f t="shared" si="459"/>
        <v>2397199218.85</v>
      </c>
    </row>
    <row r="1453" spans="1:51">
      <c r="A1453" s="5" t="s">
        <v>2953</v>
      </c>
      <c r="B1453" s="5" t="s">
        <v>2954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60"/>
        <v>2487530537.37</v>
      </c>
      <c r="AF1453" s="9">
        <f t="shared" si="461"/>
        <v>2314145030.95</v>
      </c>
      <c r="AG1453" s="9">
        <f t="shared" si="462"/>
        <v>159421016.66</v>
      </c>
      <c r="AH1453" s="9">
        <f t="shared" si="463"/>
        <v>156249307.64</v>
      </c>
      <c r="AI1453" s="9">
        <f t="shared" si="464"/>
        <v>135967600.82</v>
      </c>
      <c r="AJ1453" s="12">
        <f t="shared" si="465"/>
        <v>395375747.83</v>
      </c>
      <c r="AK1453" s="16">
        <f t="shared" si="466"/>
        <v>0.158943073015707</v>
      </c>
      <c r="AL1453" s="9">
        <f t="shared" si="467"/>
        <v>199488272.02</v>
      </c>
      <c r="AM1453" s="16">
        <f t="shared" si="468"/>
        <v>0.00721656965022812</v>
      </c>
      <c r="AN1453" s="16">
        <f t="shared" si="469"/>
        <v>0.0134062103837561</v>
      </c>
      <c r="AO1453" s="16">
        <f t="shared" si="470"/>
        <v>0.0467159644612295</v>
      </c>
      <c r="AP1453" s="16">
        <f t="shared" si="471"/>
        <v>0.00636044200555944</v>
      </c>
      <c r="AQ1453" s="12">
        <f t="shared" si="472"/>
        <v>195887475.81</v>
      </c>
      <c r="AR1453" s="12">
        <f t="shared" si="473"/>
        <v>136944504.58</v>
      </c>
      <c r="AS1453" s="12">
        <f>AR1453-VLOOKUP(A1453,[1]选股结果!$A$2:$BJ$3005,48,FALSE)*0.08</f>
        <v>19381380.8648</v>
      </c>
      <c r="AT1453" s="12">
        <f t="shared" si="454"/>
        <v>175605768.99</v>
      </c>
      <c r="AU1453" s="12">
        <f t="shared" si="455"/>
        <v>157226211.4</v>
      </c>
      <c r="AV1453" s="12">
        <f t="shared" si="456"/>
        <v>167460381.85</v>
      </c>
      <c r="AW1453" s="12">
        <f t="shared" si="457"/>
        <v>159421016.66</v>
      </c>
      <c r="AX1453" s="12">
        <f t="shared" si="458"/>
        <v>0</v>
      </c>
      <c r="AY1453" s="21">
        <f t="shared" si="459"/>
        <v>2275483766.54</v>
      </c>
    </row>
    <row r="1454" spans="1:51">
      <c r="A1454" s="5" t="s">
        <v>2955</v>
      </c>
      <c r="B1454" s="5" t="s">
        <v>2956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60"/>
        <v>2471728553.53</v>
      </c>
      <c r="AF1454" s="9">
        <f t="shared" si="461"/>
        <v>2179275730.2</v>
      </c>
      <c r="AG1454" s="9">
        <f t="shared" si="462"/>
        <v>393800391.27</v>
      </c>
      <c r="AH1454" s="9">
        <f t="shared" si="463"/>
        <v>396521157.73</v>
      </c>
      <c r="AI1454" s="9">
        <f t="shared" si="464"/>
        <v>327537022.97</v>
      </c>
      <c r="AJ1454" s="12">
        <f t="shared" si="465"/>
        <v>716535298.19</v>
      </c>
      <c r="AK1454" s="16">
        <f t="shared" si="466"/>
        <v>0.289892390152098</v>
      </c>
      <c r="AL1454" s="9">
        <f t="shared" si="467"/>
        <v>431558879.07</v>
      </c>
      <c r="AM1454" s="16">
        <f t="shared" si="468"/>
        <v>0.00336435108868401</v>
      </c>
      <c r="AN1454" s="16">
        <f t="shared" si="469"/>
        <v>0.0599968527159712</v>
      </c>
      <c r="AO1454" s="16">
        <f t="shared" si="470"/>
        <v>0.0813965160748215</v>
      </c>
      <c r="AP1454" s="16">
        <f t="shared" si="471"/>
        <v>0.0294935312520009</v>
      </c>
      <c r="AQ1454" s="12">
        <f t="shared" si="472"/>
        <v>284976419.12</v>
      </c>
      <c r="AR1454" s="12">
        <f t="shared" si="473"/>
        <v>222611602.41</v>
      </c>
      <c r="AS1454" s="12">
        <f>AR1454-VLOOKUP(A1454,[1]选股结果!$A$2:$BJ$3005,48,FALSE)*0.08</f>
        <v>-98520351.6508</v>
      </c>
      <c r="AT1454" s="12">
        <f t="shared" si="454"/>
        <v>215992284.36</v>
      </c>
      <c r="AU1454" s="12">
        <f t="shared" si="455"/>
        <v>291595737.17</v>
      </c>
      <c r="AV1454" s="12">
        <f t="shared" si="456"/>
        <v>274885930.2</v>
      </c>
      <c r="AW1454" s="12">
        <f t="shared" si="457"/>
        <v>393800391.27</v>
      </c>
      <c r="AX1454" s="12">
        <f t="shared" si="458"/>
        <v>100839829.01</v>
      </c>
      <c r="AY1454" s="21">
        <f t="shared" si="459"/>
        <v>2185895048.25</v>
      </c>
    </row>
    <row r="1455" spans="1:51">
      <c r="A1455" s="5" t="s">
        <v>2957</v>
      </c>
      <c r="B1455" s="5" t="s">
        <v>2958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60"/>
        <v>2468167432.84</v>
      </c>
      <c r="AF1455" s="9">
        <f t="shared" si="461"/>
        <v>2043203320.31</v>
      </c>
      <c r="AG1455" s="9">
        <f t="shared" si="462"/>
        <v>437390089.46</v>
      </c>
      <c r="AH1455" s="9">
        <f t="shared" si="463"/>
        <v>439023689.38</v>
      </c>
      <c r="AI1455" s="9">
        <f t="shared" si="464"/>
        <v>392686211.55</v>
      </c>
      <c r="AJ1455" s="12">
        <f t="shared" si="465"/>
        <v>1378010002.58</v>
      </c>
      <c r="AK1455" s="16">
        <f t="shared" si="466"/>
        <v>0.558313015658906</v>
      </c>
      <c r="AL1455" s="9">
        <f t="shared" si="467"/>
        <v>977764970.4</v>
      </c>
      <c r="AM1455" s="16">
        <f t="shared" si="468"/>
        <v>0.00964269711743775</v>
      </c>
      <c r="AN1455" s="16">
        <f t="shared" si="469"/>
        <v>0.246637029230854</v>
      </c>
      <c r="AO1455" s="16">
        <f t="shared" si="470"/>
        <v>0.0496704725574212</v>
      </c>
      <c r="AP1455" s="16">
        <f t="shared" si="471"/>
        <v>0.090847698165271</v>
      </c>
      <c r="AQ1455" s="12">
        <f t="shared" si="472"/>
        <v>400245032.18</v>
      </c>
      <c r="AR1455" s="12">
        <f t="shared" si="473"/>
        <v>380225311.27</v>
      </c>
      <c r="AS1455" s="12">
        <f>AR1455-VLOOKUP(A1455,[1]选股结果!$A$2:$BJ$3005,48,FALSE)*0.08</f>
        <v>9746895.82519996</v>
      </c>
      <c r="AT1455" s="12">
        <f t="shared" si="454"/>
        <v>353907554.35</v>
      </c>
      <c r="AU1455" s="12">
        <f t="shared" si="455"/>
        <v>426562789.1</v>
      </c>
      <c r="AV1455" s="12">
        <f t="shared" si="456"/>
        <v>385342232.91</v>
      </c>
      <c r="AW1455" s="12">
        <f t="shared" si="457"/>
        <v>437390089.46</v>
      </c>
      <c r="AX1455" s="12">
        <f t="shared" si="458"/>
        <v>25730099.63</v>
      </c>
      <c r="AY1455" s="21">
        <f t="shared" si="459"/>
        <v>2069521077.23</v>
      </c>
    </row>
    <row r="1456" spans="1:51">
      <c r="A1456" s="5" t="s">
        <v>2959</v>
      </c>
      <c r="B1456" s="5" t="s">
        <v>2960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60"/>
        <v>2466864233.35</v>
      </c>
      <c r="AF1456" s="9">
        <f t="shared" si="461"/>
        <v>2212300609.63</v>
      </c>
      <c r="AG1456" s="9">
        <f t="shared" si="462"/>
        <v>280429302.239999</v>
      </c>
      <c r="AH1456" s="9">
        <f t="shared" si="463"/>
        <v>280333686.129999</v>
      </c>
      <c r="AI1456" s="9">
        <f t="shared" si="464"/>
        <v>248962185.349999</v>
      </c>
      <c r="AJ1456" s="12">
        <f t="shared" si="465"/>
        <v>1683445793.39</v>
      </c>
      <c r="AK1456" s="16">
        <f t="shared" si="466"/>
        <v>0.682423365919851</v>
      </c>
      <c r="AL1456" s="9">
        <f t="shared" si="467"/>
        <v>1426431251.51</v>
      </c>
      <c r="AM1456" s="16">
        <f t="shared" si="468"/>
        <v>0.0117111988205234</v>
      </c>
      <c r="AN1456" s="16">
        <f t="shared" si="469"/>
        <v>0.455332716658928</v>
      </c>
      <c r="AO1456" s="16">
        <f t="shared" si="470"/>
        <v>0.0770060973732752</v>
      </c>
      <c r="AP1456" s="16">
        <f t="shared" si="471"/>
        <v>0.0318804804767064</v>
      </c>
      <c r="AQ1456" s="12">
        <f t="shared" si="472"/>
        <v>257014541.88</v>
      </c>
      <c r="AR1456" s="12">
        <f t="shared" si="473"/>
        <v>217503206.32</v>
      </c>
      <c r="AS1456" s="12">
        <f>AR1456-VLOOKUP(A1456,[1]选股结果!$A$2:$BJ$3005,48,FALSE)*0.08</f>
        <v>-125404161.292</v>
      </c>
      <c r="AT1456" s="12">
        <f t="shared" si="454"/>
        <v>225643041.1</v>
      </c>
      <c r="AU1456" s="12">
        <f t="shared" si="455"/>
        <v>248874707.1</v>
      </c>
      <c r="AV1456" s="12">
        <f t="shared" si="456"/>
        <v>246302230.45</v>
      </c>
      <c r="AW1456" s="12">
        <f t="shared" si="457"/>
        <v>280429302.239999</v>
      </c>
      <c r="AX1456" s="12">
        <f t="shared" si="458"/>
        <v>32616035.6</v>
      </c>
      <c r="AY1456" s="21">
        <f t="shared" si="459"/>
        <v>2204160774.85</v>
      </c>
    </row>
    <row r="1457" spans="1:51">
      <c r="A1457" s="5" t="s">
        <v>2961</v>
      </c>
      <c r="B1457" s="5" t="s">
        <v>2962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60"/>
        <v>2462530233.24</v>
      </c>
      <c r="AF1457" s="9">
        <f t="shared" si="461"/>
        <v>2264177997.49</v>
      </c>
      <c r="AG1457" s="9">
        <f t="shared" si="462"/>
        <v>164964364.66</v>
      </c>
      <c r="AH1457" s="9">
        <f t="shared" si="463"/>
        <v>165178999.94</v>
      </c>
      <c r="AI1457" s="9">
        <f t="shared" si="464"/>
        <v>139474250.3</v>
      </c>
      <c r="AJ1457" s="12">
        <f t="shared" si="465"/>
        <v>344770860.45</v>
      </c>
      <c r="AK1457" s="16">
        <f t="shared" si="466"/>
        <v>0.140006752321728</v>
      </c>
      <c r="AL1457" s="9">
        <f t="shared" si="467"/>
        <v>127540843.72</v>
      </c>
      <c r="AM1457" s="16">
        <f t="shared" si="468"/>
        <v>0.00345385131731338</v>
      </c>
      <c r="AN1457" s="16">
        <f t="shared" si="469"/>
        <v>0.00924637939573304</v>
      </c>
      <c r="AO1457" s="16">
        <f t="shared" si="470"/>
        <v>0.021692738212483</v>
      </c>
      <c r="AP1457" s="16">
        <f t="shared" si="471"/>
        <v>0.0174867916863473</v>
      </c>
      <c r="AQ1457" s="12">
        <f t="shared" si="472"/>
        <v>217230016.73</v>
      </c>
      <c r="AR1457" s="12">
        <f t="shared" si="473"/>
        <v>172862121.39</v>
      </c>
      <c r="AS1457" s="12">
        <f>AR1457-VLOOKUP(A1457,[1]选股结果!$A$2:$BJ$3005,48,FALSE)*0.08</f>
        <v>14186740.166</v>
      </c>
      <c r="AT1457" s="12">
        <f t="shared" si="454"/>
        <v>191525267.09</v>
      </c>
      <c r="AU1457" s="12">
        <f t="shared" si="455"/>
        <v>198566871.03</v>
      </c>
      <c r="AV1457" s="12">
        <f t="shared" si="456"/>
        <v>169097220.38</v>
      </c>
      <c r="AW1457" s="12">
        <f t="shared" si="457"/>
        <v>164964364.66</v>
      </c>
      <c r="AX1457" s="12">
        <f t="shared" si="458"/>
        <v>998202.93</v>
      </c>
      <c r="AY1457" s="21">
        <f t="shared" si="459"/>
        <v>2245514851.79</v>
      </c>
    </row>
    <row r="1458" spans="1:51">
      <c r="A1458" s="5" t="s">
        <v>2963</v>
      </c>
      <c r="B1458" s="5" t="s">
        <v>2964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60"/>
        <v>2462047086.43</v>
      </c>
      <c r="AF1458" s="9">
        <f t="shared" si="461"/>
        <v>2527801471.17</v>
      </c>
      <c r="AG1458" s="9">
        <f t="shared" si="462"/>
        <v>-38089748.0700007</v>
      </c>
      <c r="AH1458" s="9">
        <f t="shared" si="463"/>
        <v>-37368233.9000007</v>
      </c>
      <c r="AI1458" s="9">
        <f t="shared" si="464"/>
        <v>-21992594.4300007</v>
      </c>
      <c r="AJ1458" s="12">
        <f t="shared" si="465"/>
        <v>651799072.29</v>
      </c>
      <c r="AK1458" s="16">
        <f t="shared" si="466"/>
        <v>0.264738670467557</v>
      </c>
      <c r="AL1458" s="9">
        <f t="shared" si="467"/>
        <v>663249610.3</v>
      </c>
      <c r="AM1458" s="16">
        <f t="shared" si="468"/>
        <v>0.00753470251736692</v>
      </c>
      <c r="AN1458" s="16">
        <f t="shared" si="469"/>
        <v>0.143965705389476</v>
      </c>
      <c r="AO1458" s="16">
        <f t="shared" si="470"/>
        <v>0.0664811872454226</v>
      </c>
      <c r="AP1458" s="16">
        <f t="shared" si="471"/>
        <v>0.0518550831434839</v>
      </c>
      <c r="AQ1458" s="12">
        <f t="shared" si="472"/>
        <v>-11450538.0100002</v>
      </c>
      <c r="AR1458" s="12">
        <f t="shared" si="473"/>
        <v>-49277747.9600002</v>
      </c>
      <c r="AS1458" s="12">
        <f>AR1458-VLOOKUP(A1458,[1]选股结果!$A$2:$BJ$3005,48,FALSE)*0.08</f>
        <v>-228968816.8256</v>
      </c>
      <c r="AT1458" s="12">
        <f t="shared" si="454"/>
        <v>3925101.45999977</v>
      </c>
      <c r="AU1458" s="12">
        <f t="shared" si="455"/>
        <v>-64653387.4300002</v>
      </c>
      <c r="AV1458" s="12">
        <f t="shared" si="456"/>
        <v>-68585594.6100003</v>
      </c>
      <c r="AW1458" s="12">
        <f t="shared" si="457"/>
        <v>-38089748.0700007</v>
      </c>
      <c r="AX1458" s="12">
        <f t="shared" si="458"/>
        <v>15502117.32</v>
      </c>
      <c r="AY1458" s="21">
        <f t="shared" si="459"/>
        <v>2474598621.75</v>
      </c>
    </row>
    <row r="1459" spans="1:51">
      <c r="A1459" s="5" t="s">
        <v>2965</v>
      </c>
      <c r="B1459" s="5" t="s">
        <v>2966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60"/>
        <v>2459654109.95</v>
      </c>
      <c r="AF1459" s="9">
        <f t="shared" si="461"/>
        <v>2008282701.43</v>
      </c>
      <c r="AG1459" s="9">
        <f t="shared" si="462"/>
        <v>434755870.14</v>
      </c>
      <c r="AH1459" s="9">
        <f t="shared" si="463"/>
        <v>432990666.25</v>
      </c>
      <c r="AI1459" s="9">
        <f t="shared" si="464"/>
        <v>386603834.14</v>
      </c>
      <c r="AJ1459" s="12">
        <f t="shared" si="465"/>
        <v>818139632.65</v>
      </c>
      <c r="AK1459" s="16">
        <f t="shared" si="466"/>
        <v>0.33262385525688</v>
      </c>
      <c r="AL1459" s="9">
        <f t="shared" si="467"/>
        <v>184235163.71</v>
      </c>
      <c r="AM1459" s="16">
        <f t="shared" si="468"/>
        <v>0.0120801257297938</v>
      </c>
      <c r="AN1459" s="16">
        <f t="shared" si="469"/>
        <v>0</v>
      </c>
      <c r="AO1459" s="16">
        <f t="shared" si="470"/>
        <v>0.0487645518265323</v>
      </c>
      <c r="AP1459" s="16">
        <f t="shared" si="471"/>
        <v>0.013340533722714</v>
      </c>
      <c r="AQ1459" s="12">
        <f t="shared" si="472"/>
        <v>633904468.94</v>
      </c>
      <c r="AR1459" s="12">
        <f t="shared" si="473"/>
        <v>403219372.52</v>
      </c>
      <c r="AS1459" s="12">
        <f>AR1459-VLOOKUP(A1459,[1]选股结果!$A$2:$BJ$3005,48,FALSE)*0.08</f>
        <v>-11602321.8784</v>
      </c>
      <c r="AT1459" s="12">
        <f t="shared" si="454"/>
        <v>587517636.83</v>
      </c>
      <c r="AU1459" s="12">
        <f t="shared" si="455"/>
        <v>449606204.63</v>
      </c>
      <c r="AV1459" s="12">
        <f t="shared" si="456"/>
        <v>426653132.58</v>
      </c>
      <c r="AW1459" s="12">
        <f t="shared" si="457"/>
        <v>434755870.14</v>
      </c>
      <c r="AX1459" s="12">
        <f t="shared" si="458"/>
        <v>-1565915.86</v>
      </c>
      <c r="AY1459" s="21">
        <f t="shared" si="459"/>
        <v>1823984437.12</v>
      </c>
    </row>
    <row r="1460" spans="1:51">
      <c r="A1460" s="5" t="s">
        <v>2967</v>
      </c>
      <c r="B1460" s="5" t="s">
        <v>2968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60"/>
        <v>2456125364.59</v>
      </c>
      <c r="AF1460" s="9">
        <f t="shared" si="461"/>
        <v>2166556796.61</v>
      </c>
      <c r="AG1460" s="9">
        <f t="shared" si="462"/>
        <v>290393881.38</v>
      </c>
      <c r="AH1460" s="9">
        <f t="shared" si="463"/>
        <v>305262452.55</v>
      </c>
      <c r="AI1460" s="9">
        <f t="shared" si="464"/>
        <v>244176408.35</v>
      </c>
      <c r="AJ1460" s="12">
        <f t="shared" si="465"/>
        <v>948650556.93</v>
      </c>
      <c r="AK1460" s="16">
        <f t="shared" si="466"/>
        <v>0.386238654836887</v>
      </c>
      <c r="AL1460" s="9">
        <f t="shared" si="467"/>
        <v>658643162.01</v>
      </c>
      <c r="AM1460" s="16">
        <f t="shared" si="468"/>
        <v>0.00451148874961833</v>
      </c>
      <c r="AN1460" s="16">
        <f t="shared" si="469"/>
        <v>0.204273845559081</v>
      </c>
      <c r="AO1460" s="16">
        <f t="shared" si="470"/>
        <v>0.0445276694083799</v>
      </c>
      <c r="AP1460" s="16">
        <f t="shared" si="471"/>
        <v>0.0182818983498815</v>
      </c>
      <c r="AQ1460" s="12">
        <f t="shared" si="472"/>
        <v>290007394.92</v>
      </c>
      <c r="AR1460" s="12">
        <f t="shared" si="473"/>
        <v>236910489.63</v>
      </c>
      <c r="AS1460" s="12">
        <f>AR1460-VLOOKUP(A1460,[1]选股结果!$A$2:$BJ$3005,48,FALSE)*0.08</f>
        <v>36817176.03</v>
      </c>
      <c r="AT1460" s="12">
        <f t="shared" si="454"/>
        <v>228921350.72</v>
      </c>
      <c r="AU1460" s="12">
        <f t="shared" si="455"/>
        <v>297996533.83</v>
      </c>
      <c r="AV1460" s="12">
        <f t="shared" si="456"/>
        <v>273888671.96</v>
      </c>
      <c r="AW1460" s="12">
        <f t="shared" si="457"/>
        <v>290393881.38</v>
      </c>
      <c r="AX1460" s="12">
        <f t="shared" si="458"/>
        <v>4925824.32</v>
      </c>
      <c r="AY1460" s="21">
        <f t="shared" si="459"/>
        <v>2174545935.52</v>
      </c>
    </row>
    <row r="1461" spans="1:51">
      <c r="A1461" s="5" t="s">
        <v>2969</v>
      </c>
      <c r="B1461" s="5" t="s">
        <v>2970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60"/>
        <v>2455513594.79</v>
      </c>
      <c r="AF1461" s="9">
        <f t="shared" si="461"/>
        <v>2181369427.08</v>
      </c>
      <c r="AG1461" s="9">
        <f t="shared" si="462"/>
        <v>265027744.94</v>
      </c>
      <c r="AH1461" s="9">
        <f t="shared" si="463"/>
        <v>265478282.6</v>
      </c>
      <c r="AI1461" s="9">
        <f t="shared" si="464"/>
        <v>229793257.34</v>
      </c>
      <c r="AJ1461" s="12">
        <f t="shared" si="465"/>
        <v>486398246.58</v>
      </c>
      <c r="AK1461" s="16">
        <f t="shared" si="466"/>
        <v>0.198084118781512</v>
      </c>
      <c r="AL1461" s="9">
        <f t="shared" si="467"/>
        <v>201734105.35</v>
      </c>
      <c r="AM1461" s="16">
        <f t="shared" si="468"/>
        <v>0.00276627267485396</v>
      </c>
      <c r="AN1461" s="16">
        <f t="shared" si="469"/>
        <v>0.00851555157518412</v>
      </c>
      <c r="AO1461" s="16">
        <f t="shared" si="470"/>
        <v>0.0365579392516771</v>
      </c>
      <c r="AP1461" s="16">
        <f t="shared" si="471"/>
        <v>0.0334940568174837</v>
      </c>
      <c r="AQ1461" s="12">
        <f t="shared" si="472"/>
        <v>284664141.23</v>
      </c>
      <c r="AR1461" s="12">
        <f t="shared" si="473"/>
        <v>236441338.61</v>
      </c>
      <c r="AS1461" s="12">
        <f>AR1461-VLOOKUP(A1461,[1]选股结果!$A$2:$BJ$3005,48,FALSE)*0.08</f>
        <v>77695201.8068</v>
      </c>
      <c r="AT1461" s="12">
        <f t="shared" si="454"/>
        <v>248979115.97</v>
      </c>
      <c r="AU1461" s="12">
        <f t="shared" si="455"/>
        <v>272126363.87</v>
      </c>
      <c r="AV1461" s="12">
        <f t="shared" si="456"/>
        <v>265835846.45</v>
      </c>
      <c r="AW1461" s="12">
        <f t="shared" si="457"/>
        <v>265027744.94</v>
      </c>
      <c r="AX1461" s="12">
        <f t="shared" si="458"/>
        <v>3678039.24</v>
      </c>
      <c r="AY1461" s="21">
        <f t="shared" si="459"/>
        <v>2168831649.72</v>
      </c>
    </row>
    <row r="1462" spans="1:51">
      <c r="A1462" s="5" t="s">
        <v>2971</v>
      </c>
      <c r="B1462" s="5" t="s">
        <v>2972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60"/>
        <v>2455020870.24</v>
      </c>
      <c r="AF1462" s="9">
        <f t="shared" si="461"/>
        <v>1439669977.69</v>
      </c>
      <c r="AG1462" s="9">
        <f t="shared" si="462"/>
        <v>1257566545.57</v>
      </c>
      <c r="AH1462" s="9">
        <f t="shared" si="463"/>
        <v>1252653615.94</v>
      </c>
      <c r="AI1462" s="9">
        <f t="shared" si="464"/>
        <v>1065509936.01</v>
      </c>
      <c r="AJ1462" s="12">
        <f t="shared" si="465"/>
        <v>2029710688.62</v>
      </c>
      <c r="AK1462" s="16">
        <f t="shared" si="466"/>
        <v>0.826759036236453</v>
      </c>
      <c r="AL1462" s="9">
        <f t="shared" si="467"/>
        <v>1022399605.12</v>
      </c>
      <c r="AM1462" s="16">
        <f t="shared" si="468"/>
        <v>0.00482133730653087</v>
      </c>
      <c r="AN1462" s="16">
        <f t="shared" si="469"/>
        <v>0.294410353826989</v>
      </c>
      <c r="AO1462" s="16">
        <f t="shared" si="470"/>
        <v>0.0682332849022273</v>
      </c>
      <c r="AP1462" s="16">
        <f t="shared" si="471"/>
        <v>0.0481787664144937</v>
      </c>
      <c r="AQ1462" s="12">
        <f t="shared" si="472"/>
        <v>1007311083.5</v>
      </c>
      <c r="AR1462" s="12">
        <f t="shared" si="473"/>
        <v>826221669.8</v>
      </c>
      <c r="AS1462" s="12">
        <f>AR1462-VLOOKUP(A1462,[1]选股结果!$A$2:$BJ$3005,48,FALSE)*0.08</f>
        <v>347883969.86</v>
      </c>
      <c r="AT1462" s="12">
        <f t="shared" si="454"/>
        <v>820167403.57</v>
      </c>
      <c r="AU1462" s="12">
        <f t="shared" si="455"/>
        <v>1013365349.73</v>
      </c>
      <c r="AV1462" s="12">
        <f t="shared" si="456"/>
        <v>1026091386.77</v>
      </c>
      <c r="AW1462" s="12">
        <f t="shared" si="457"/>
        <v>1257566545.57</v>
      </c>
      <c r="AX1462" s="12">
        <f t="shared" si="458"/>
        <v>189153633.69</v>
      </c>
      <c r="AY1462" s="21">
        <f t="shared" si="459"/>
        <v>1445724243.92</v>
      </c>
    </row>
    <row r="1463" spans="1:51">
      <c r="A1463" s="5" t="s">
        <v>2973</v>
      </c>
      <c r="B1463" s="5" t="s">
        <v>2974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60"/>
        <v>2454125261.52</v>
      </c>
      <c r="AF1463" s="9">
        <f t="shared" si="461"/>
        <v>2159524125.35</v>
      </c>
      <c r="AG1463" s="9">
        <f t="shared" si="462"/>
        <v>284714877.54</v>
      </c>
      <c r="AH1463" s="9">
        <f t="shared" si="463"/>
        <v>282296380.06</v>
      </c>
      <c r="AI1463" s="9">
        <f t="shared" si="464"/>
        <v>250238016.36</v>
      </c>
      <c r="AJ1463" s="12">
        <f t="shared" si="465"/>
        <v>581441815.13</v>
      </c>
      <c r="AK1463" s="16">
        <f t="shared" si="466"/>
        <v>0.236924261465723</v>
      </c>
      <c r="AL1463" s="9">
        <f t="shared" si="467"/>
        <v>267644878.92</v>
      </c>
      <c r="AM1463" s="16">
        <f t="shared" si="468"/>
        <v>0.00963014706321966</v>
      </c>
      <c r="AN1463" s="16">
        <f t="shared" si="469"/>
        <v>0.0146920713116608</v>
      </c>
      <c r="AO1463" s="16">
        <f t="shared" si="470"/>
        <v>0.0381449381854371</v>
      </c>
      <c r="AP1463" s="16">
        <f t="shared" si="471"/>
        <v>0.045606536986901</v>
      </c>
      <c r="AQ1463" s="12">
        <f t="shared" si="472"/>
        <v>313796936.21</v>
      </c>
      <c r="AR1463" s="12">
        <f t="shared" si="473"/>
        <v>260124274.99</v>
      </c>
      <c r="AS1463" s="12">
        <f>AR1463-VLOOKUP(A1463,[1]选股结果!$A$2:$BJ$3005,48,FALSE)*0.08</f>
        <v>-21069632.2908</v>
      </c>
      <c r="AT1463" s="12">
        <f t="shared" si="454"/>
        <v>281738572.51</v>
      </c>
      <c r="AU1463" s="12">
        <f t="shared" si="455"/>
        <v>292182638.69</v>
      </c>
      <c r="AV1463" s="12">
        <f t="shared" si="456"/>
        <v>283081128.25</v>
      </c>
      <c r="AW1463" s="12">
        <f t="shared" si="457"/>
        <v>284714877.54</v>
      </c>
      <c r="AX1463" s="12">
        <f t="shared" si="458"/>
        <v>1430809.7</v>
      </c>
      <c r="AY1463" s="21">
        <f t="shared" si="459"/>
        <v>2137909827.83</v>
      </c>
    </row>
    <row r="1464" spans="1:51">
      <c r="A1464" s="5" t="s">
        <v>2975</v>
      </c>
      <c r="B1464" s="5" t="s">
        <v>2976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60"/>
        <v>2452370253.29</v>
      </c>
      <c r="AF1464" s="9">
        <f t="shared" si="461"/>
        <v>2338159738.51</v>
      </c>
      <c r="AG1464" s="9">
        <f t="shared" si="462"/>
        <v>124011251.46</v>
      </c>
      <c r="AH1464" s="9">
        <f t="shared" si="463"/>
        <v>125430949.28</v>
      </c>
      <c r="AI1464" s="9">
        <f t="shared" si="464"/>
        <v>116510926.91</v>
      </c>
      <c r="AJ1464" s="12">
        <f t="shared" si="465"/>
        <v>338876691.97</v>
      </c>
      <c r="AK1464" s="16">
        <f t="shared" si="466"/>
        <v>0.138183331621878</v>
      </c>
      <c r="AL1464" s="9">
        <f t="shared" si="467"/>
        <v>193792854.29</v>
      </c>
      <c r="AM1464" s="16">
        <f t="shared" si="468"/>
        <v>0.00242467282092613</v>
      </c>
      <c r="AN1464" s="16">
        <f t="shared" si="469"/>
        <v>0.0151598612811928</v>
      </c>
      <c r="AO1464" s="16">
        <f t="shared" si="470"/>
        <v>0.0333388694306315</v>
      </c>
      <c r="AP1464" s="16">
        <f t="shared" si="471"/>
        <v>0.029077378594988</v>
      </c>
      <c r="AQ1464" s="12">
        <f t="shared" si="472"/>
        <v>145083837.68</v>
      </c>
      <c r="AR1464" s="12">
        <f t="shared" si="473"/>
        <v>107689176.45</v>
      </c>
      <c r="AS1464" s="12">
        <f>AR1464-VLOOKUP(A1464,[1]选股结果!$A$2:$BJ$3005,48,FALSE)*0.08</f>
        <v>8256087.0044</v>
      </c>
      <c r="AT1464" s="12">
        <f t="shared" si="454"/>
        <v>136163815.31</v>
      </c>
      <c r="AU1464" s="12">
        <f t="shared" si="455"/>
        <v>116609198.82</v>
      </c>
      <c r="AV1464" s="12">
        <f t="shared" si="456"/>
        <v>119171338.24</v>
      </c>
      <c r="AW1464" s="12">
        <f t="shared" si="457"/>
        <v>124011251.46</v>
      </c>
      <c r="AX1464" s="12">
        <f t="shared" si="458"/>
        <v>6232742.59</v>
      </c>
      <c r="AY1464" s="21">
        <f t="shared" si="459"/>
        <v>2309685099.65</v>
      </c>
    </row>
    <row r="1465" spans="1:51">
      <c r="A1465" s="5" t="s">
        <v>2977</v>
      </c>
      <c r="B1465" s="5" t="s">
        <v>2978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60"/>
        <v>2448957023.42</v>
      </c>
      <c r="AF1465" s="9">
        <f t="shared" si="461"/>
        <v>2579605311.24</v>
      </c>
      <c r="AG1465" s="9">
        <f t="shared" si="462"/>
        <v>-37920963.4300002</v>
      </c>
      <c r="AH1465" s="9">
        <f t="shared" si="463"/>
        <v>-37123078.0500002</v>
      </c>
      <c r="AI1465" s="9">
        <f t="shared" si="464"/>
        <v>-60412682.8100002</v>
      </c>
      <c r="AJ1465" s="12">
        <f t="shared" si="465"/>
        <v>336685433.46</v>
      </c>
      <c r="AK1465" s="16">
        <f t="shared" si="466"/>
        <v>0.137481152278375</v>
      </c>
      <c r="AL1465" s="9">
        <f t="shared" si="467"/>
        <v>420834115.55</v>
      </c>
      <c r="AM1465" s="16">
        <f t="shared" si="468"/>
        <v>0.00439374930106915</v>
      </c>
      <c r="AN1465" s="16">
        <f t="shared" si="469"/>
        <v>0.0578058725474504</v>
      </c>
      <c r="AO1465" s="16">
        <f t="shared" si="470"/>
        <v>0.0645109529767789</v>
      </c>
      <c r="AP1465" s="16">
        <f t="shared" si="471"/>
        <v>0.0363112593890339</v>
      </c>
      <c r="AQ1465" s="12">
        <f t="shared" si="472"/>
        <v>-84148682.0899999</v>
      </c>
      <c r="AR1465" s="12">
        <f t="shared" si="473"/>
        <v>-175538542.26</v>
      </c>
      <c r="AS1465" s="12">
        <f>AR1465-VLOOKUP(A1465,[1]选股结果!$A$2:$BJ$3005,48,FALSE)*0.08</f>
        <v>-553785325.9728</v>
      </c>
      <c r="AT1465" s="12">
        <f t="shared" si="454"/>
        <v>-107438286.85</v>
      </c>
      <c r="AU1465" s="12">
        <f t="shared" si="455"/>
        <v>-152248937.5</v>
      </c>
      <c r="AV1465" s="12">
        <f t="shared" si="456"/>
        <v>-179438270.4</v>
      </c>
      <c r="AW1465" s="12">
        <f t="shared" si="457"/>
        <v>-37920963.4300002</v>
      </c>
      <c r="AX1465" s="12">
        <f t="shared" si="458"/>
        <v>99373454.53</v>
      </c>
      <c r="AY1465" s="21">
        <f t="shared" si="459"/>
        <v>2511505055.83</v>
      </c>
    </row>
    <row r="1466" spans="1:51">
      <c r="A1466" s="5" t="s">
        <v>2979</v>
      </c>
      <c r="B1466" s="5" t="s">
        <v>2980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60"/>
        <v>2444999000</v>
      </c>
      <c r="AF1466" s="9">
        <f t="shared" si="461"/>
        <v>8250000</v>
      </c>
      <c r="AG1466" s="9">
        <f t="shared" si="462"/>
        <v>1961452000</v>
      </c>
      <c r="AH1466" s="9">
        <f t="shared" si="463"/>
        <v>1971327000</v>
      </c>
      <c r="AI1466" s="9">
        <f t="shared" si="464"/>
        <v>1899059000</v>
      </c>
      <c r="AJ1466" s="12">
        <f t="shared" si="465"/>
        <v>2444999000</v>
      </c>
      <c r="AK1466" s="16">
        <f t="shared" si="466"/>
        <v>1</v>
      </c>
      <c r="AL1466" s="9">
        <f t="shared" si="467"/>
        <v>-1625000</v>
      </c>
      <c r="AM1466" s="16">
        <f t="shared" si="468"/>
        <v>0.00337423450888937</v>
      </c>
      <c r="AN1466" s="16">
        <f t="shared" si="469"/>
        <v>0</v>
      </c>
      <c r="AO1466" s="16">
        <f t="shared" si="470"/>
        <v>0</v>
      </c>
      <c r="AP1466" s="16">
        <f t="shared" si="471"/>
        <v>0</v>
      </c>
      <c r="AQ1466" s="12">
        <f t="shared" si="472"/>
        <v>2446624000</v>
      </c>
      <c r="AR1466" s="12">
        <f t="shared" si="473"/>
        <v>2374356000</v>
      </c>
      <c r="AS1466" s="12">
        <f>AR1466-VLOOKUP(A1466,[1]选股结果!$A$2:$BJ$3005,48,FALSE)*0.08</f>
        <v>1319256160</v>
      </c>
      <c r="AT1466" s="12">
        <f t="shared" si="454"/>
        <v>2374356000</v>
      </c>
      <c r="AU1466" s="12">
        <f t="shared" si="455"/>
        <v>2446624000</v>
      </c>
      <c r="AV1466" s="12">
        <f t="shared" si="456"/>
        <v>1638748000</v>
      </c>
      <c r="AW1466" s="12">
        <f t="shared" si="457"/>
        <v>1961452000</v>
      </c>
      <c r="AX1466" s="12">
        <f t="shared" si="458"/>
        <v>322704000</v>
      </c>
      <c r="AY1466" s="21">
        <f t="shared" si="459"/>
        <v>8250000</v>
      </c>
    </row>
    <row r="1467" spans="1:51">
      <c r="A1467" s="5" t="s">
        <v>2981</v>
      </c>
      <c r="B1467" s="5" t="s">
        <v>2982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60"/>
        <v>2444778946.41</v>
      </c>
      <c r="AF1467" s="9">
        <f t="shared" si="461"/>
        <v>1471960916.97</v>
      </c>
      <c r="AG1467" s="9">
        <f t="shared" si="462"/>
        <v>942239819.77</v>
      </c>
      <c r="AH1467" s="9">
        <f t="shared" si="463"/>
        <v>936120748.64</v>
      </c>
      <c r="AI1467" s="9">
        <f t="shared" si="464"/>
        <v>900761339.88</v>
      </c>
      <c r="AJ1467" s="12">
        <f t="shared" si="465"/>
        <v>1406381615.66</v>
      </c>
      <c r="AK1467" s="16">
        <f t="shared" si="466"/>
        <v>0.575259214222693</v>
      </c>
      <c r="AL1467" s="9">
        <f t="shared" si="467"/>
        <v>442469376.03</v>
      </c>
      <c r="AM1467" s="16">
        <f t="shared" si="468"/>
        <v>0.00638309340110905</v>
      </c>
      <c r="AN1467" s="16">
        <f t="shared" si="469"/>
        <v>0.0211783347922029</v>
      </c>
      <c r="AO1467" s="16">
        <f t="shared" si="470"/>
        <v>0.0541821928909009</v>
      </c>
      <c r="AP1467" s="16">
        <f t="shared" si="471"/>
        <v>0.0970087164928597</v>
      </c>
      <c r="AQ1467" s="12">
        <f t="shared" si="472"/>
        <v>963912239.63</v>
      </c>
      <c r="AR1467" s="12">
        <f t="shared" si="473"/>
        <v>931999196.18</v>
      </c>
      <c r="AS1467" s="12">
        <f>AR1467-VLOOKUP(A1467,[1]选股结果!$A$2:$BJ$3005,48,FALSE)*0.08</f>
        <v>345488366.1128</v>
      </c>
      <c r="AT1467" s="12">
        <f t="shared" si="454"/>
        <v>928552830.87</v>
      </c>
      <c r="AU1467" s="12">
        <f t="shared" si="455"/>
        <v>967358604.94</v>
      </c>
      <c r="AV1467" s="12">
        <f t="shared" si="456"/>
        <v>920395147.57</v>
      </c>
      <c r="AW1467" s="12">
        <f t="shared" si="457"/>
        <v>942239819.77</v>
      </c>
      <c r="AX1467" s="12">
        <f t="shared" si="458"/>
        <v>8894007.3</v>
      </c>
      <c r="AY1467" s="21">
        <f t="shared" si="459"/>
        <v>1475407282.28</v>
      </c>
    </row>
    <row r="1468" spans="1:51">
      <c r="A1468" s="5" t="s">
        <v>2983</v>
      </c>
      <c r="B1468" s="5" t="s">
        <v>2984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60"/>
        <v>2444241273.64</v>
      </c>
      <c r="AF1468" s="9">
        <f t="shared" si="461"/>
        <v>2030008081.84</v>
      </c>
      <c r="AG1468" s="9">
        <f t="shared" si="462"/>
        <v>419207911.24</v>
      </c>
      <c r="AH1468" s="9">
        <f t="shared" si="463"/>
        <v>423852114.42</v>
      </c>
      <c r="AI1468" s="9">
        <f t="shared" si="464"/>
        <v>376263021.82</v>
      </c>
      <c r="AJ1468" s="12">
        <f t="shared" si="465"/>
        <v>2248619090.35</v>
      </c>
      <c r="AK1468" s="16">
        <f t="shared" si="466"/>
        <v>0.919966091154873</v>
      </c>
      <c r="AL1468" s="9">
        <f t="shared" si="467"/>
        <v>1853363279.46</v>
      </c>
      <c r="AM1468" s="16">
        <f t="shared" si="468"/>
        <v>0.0138149717600151</v>
      </c>
      <c r="AN1468" s="16">
        <f t="shared" si="469"/>
        <v>0.60241206279412</v>
      </c>
      <c r="AO1468" s="16">
        <f t="shared" si="470"/>
        <v>0.0436269161395831</v>
      </c>
      <c r="AP1468" s="16">
        <f t="shared" si="471"/>
        <v>0.100303200188947</v>
      </c>
      <c r="AQ1468" s="12">
        <f t="shared" si="472"/>
        <v>395255810.89</v>
      </c>
      <c r="AR1468" s="12">
        <f t="shared" si="473"/>
        <v>371288302.38</v>
      </c>
      <c r="AS1468" s="12">
        <f>AR1468-VLOOKUP(A1468,[1]选股结果!$A$2:$BJ$3005,48,FALSE)*0.08</f>
        <v>112597055.6096</v>
      </c>
      <c r="AT1468" s="12">
        <f t="shared" si="454"/>
        <v>347666718.29</v>
      </c>
      <c r="AU1468" s="12">
        <f t="shared" si="455"/>
        <v>418877394.98</v>
      </c>
      <c r="AV1468" s="12">
        <f t="shared" si="456"/>
        <v>384438572.05</v>
      </c>
      <c r="AW1468" s="12">
        <f t="shared" si="457"/>
        <v>419207911.24</v>
      </c>
      <c r="AX1468" s="12">
        <f t="shared" si="458"/>
        <v>0</v>
      </c>
      <c r="AY1468" s="21">
        <f t="shared" si="459"/>
        <v>2053629665.93</v>
      </c>
    </row>
    <row r="1469" spans="1:51">
      <c r="A1469" s="5" t="s">
        <v>2985</v>
      </c>
      <c r="B1469" s="5" t="s">
        <v>2986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60"/>
        <v>2440132035.71</v>
      </c>
      <c r="AF1469" s="9">
        <f t="shared" si="461"/>
        <v>2259453596.06</v>
      </c>
      <c r="AG1469" s="9">
        <f t="shared" si="462"/>
        <v>198468117.7</v>
      </c>
      <c r="AH1469" s="9">
        <f t="shared" si="463"/>
        <v>195641822.27</v>
      </c>
      <c r="AI1469" s="9">
        <f t="shared" si="464"/>
        <v>174032365.73</v>
      </c>
      <c r="AJ1469" s="12">
        <f t="shared" si="465"/>
        <v>558150441.11</v>
      </c>
      <c r="AK1469" s="16">
        <f t="shared" si="466"/>
        <v>0.228737803094986</v>
      </c>
      <c r="AL1469" s="9">
        <f t="shared" si="467"/>
        <v>291852264.5</v>
      </c>
      <c r="AM1469" s="16">
        <f t="shared" si="468"/>
        <v>0.0174604717189425</v>
      </c>
      <c r="AN1469" s="16">
        <f t="shared" si="469"/>
        <v>0.0151362979787498</v>
      </c>
      <c r="AO1469" s="16">
        <f t="shared" si="470"/>
        <v>0.0461157883275188</v>
      </c>
      <c r="AP1469" s="16">
        <f t="shared" si="471"/>
        <v>0.047385170043209</v>
      </c>
      <c r="AQ1469" s="12">
        <f t="shared" si="472"/>
        <v>266298176.61</v>
      </c>
      <c r="AR1469" s="12">
        <f t="shared" si="473"/>
        <v>174911824.5</v>
      </c>
      <c r="AS1469" s="12">
        <f>AR1469-VLOOKUP(A1469,[1]选股结果!$A$2:$BJ$3005,48,FALSE)*0.08</f>
        <v>-273700542.42</v>
      </c>
      <c r="AT1469" s="12">
        <f t="shared" si="454"/>
        <v>244688720.07</v>
      </c>
      <c r="AU1469" s="12">
        <f t="shared" si="455"/>
        <v>196521281.04</v>
      </c>
      <c r="AV1469" s="12">
        <f t="shared" si="456"/>
        <v>199874895.26</v>
      </c>
      <c r="AW1469" s="12">
        <f t="shared" si="457"/>
        <v>198468117.7</v>
      </c>
      <c r="AX1469" s="12">
        <f t="shared" si="458"/>
        <v>2633093.37</v>
      </c>
      <c r="AY1469" s="21">
        <f t="shared" si="459"/>
        <v>2189676700.49</v>
      </c>
    </row>
    <row r="1470" spans="1:51">
      <c r="A1470" s="5" t="s">
        <v>2987</v>
      </c>
      <c r="B1470" s="5" t="s">
        <v>2988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60"/>
        <v>2437217857.22</v>
      </c>
      <c r="AF1470" s="9">
        <f t="shared" si="461"/>
        <v>1477447691.08</v>
      </c>
      <c r="AG1470" s="9">
        <f t="shared" si="462"/>
        <v>1006364447.54</v>
      </c>
      <c r="AH1470" s="9">
        <f t="shared" si="463"/>
        <v>1004211771.95</v>
      </c>
      <c r="AI1470" s="9">
        <f t="shared" si="464"/>
        <v>733499032.01</v>
      </c>
      <c r="AJ1470" s="12">
        <f t="shared" si="465"/>
        <v>1442947189.66</v>
      </c>
      <c r="AK1470" s="16">
        <f t="shared" si="466"/>
        <v>0.592046864167445</v>
      </c>
      <c r="AL1470" s="9">
        <f t="shared" si="467"/>
        <v>444639327.57</v>
      </c>
      <c r="AM1470" s="16">
        <f t="shared" si="468"/>
        <v>0.0520755354856828</v>
      </c>
      <c r="AN1470" s="16">
        <f t="shared" si="469"/>
        <v>0.0439863651960445</v>
      </c>
      <c r="AO1470" s="16">
        <f t="shared" si="470"/>
        <v>0.085492099782031</v>
      </c>
      <c r="AP1470" s="16">
        <f t="shared" si="471"/>
        <v>0</v>
      </c>
      <c r="AQ1470" s="12">
        <f t="shared" si="472"/>
        <v>998307862.09</v>
      </c>
      <c r="AR1470" s="12">
        <f t="shared" si="473"/>
        <v>686904750.61</v>
      </c>
      <c r="AS1470" s="12">
        <f>AR1470-VLOOKUP(A1470,[1]选股结果!$A$2:$BJ$3005,48,FALSE)*0.08</f>
        <v>-26925482.9147999</v>
      </c>
      <c r="AT1470" s="12">
        <f t="shared" si="454"/>
        <v>727595122.15</v>
      </c>
      <c r="AU1470" s="12">
        <f t="shared" si="455"/>
        <v>957617490.55</v>
      </c>
      <c r="AV1470" s="12">
        <f t="shared" si="456"/>
        <v>941164787.14</v>
      </c>
      <c r="AW1470" s="12">
        <f t="shared" si="457"/>
        <v>1006364447.54</v>
      </c>
      <c r="AX1470" s="12">
        <f t="shared" si="458"/>
        <v>1439963.02</v>
      </c>
      <c r="AY1470" s="21">
        <f t="shared" si="459"/>
        <v>1436757319.54</v>
      </c>
    </row>
    <row r="1471" spans="1:51">
      <c r="A1471" s="5" t="s">
        <v>2989</v>
      </c>
      <c r="B1471" s="5" t="s">
        <v>2990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60"/>
        <v>2434326942.97</v>
      </c>
      <c r="AF1471" s="9">
        <f t="shared" si="461"/>
        <v>2273229951.97</v>
      </c>
      <c r="AG1471" s="9">
        <f t="shared" si="462"/>
        <v>156513955.34</v>
      </c>
      <c r="AH1471" s="9">
        <f t="shared" si="463"/>
        <v>155374271.83</v>
      </c>
      <c r="AI1471" s="9">
        <f t="shared" si="464"/>
        <v>148890407.56</v>
      </c>
      <c r="AJ1471" s="12">
        <f t="shared" si="465"/>
        <v>572914048.45</v>
      </c>
      <c r="AK1471" s="16">
        <f t="shared" si="466"/>
        <v>0.23534802919735</v>
      </c>
      <c r="AL1471" s="9">
        <f t="shared" si="467"/>
        <v>382059713.35</v>
      </c>
      <c r="AM1471" s="16">
        <f t="shared" si="468"/>
        <v>0.00718842786526052</v>
      </c>
      <c r="AN1471" s="16">
        <f t="shared" si="469"/>
        <v>0.0331364428401654</v>
      </c>
      <c r="AO1471" s="16">
        <f t="shared" si="470"/>
        <v>0.0501838211801386</v>
      </c>
      <c r="AP1471" s="16">
        <f t="shared" si="471"/>
        <v>0.0654898109066218</v>
      </c>
      <c r="AQ1471" s="12">
        <f t="shared" si="472"/>
        <v>190854335.1</v>
      </c>
      <c r="AR1471" s="12">
        <f t="shared" si="473"/>
        <v>152304771.79</v>
      </c>
      <c r="AS1471" s="12">
        <f>AR1471-VLOOKUP(A1471,[1]选股结果!$A$2:$BJ$3005,48,FALSE)*0.08</f>
        <v>-31222502.49</v>
      </c>
      <c r="AT1471" s="12">
        <f t="shared" si="454"/>
        <v>184370470.83</v>
      </c>
      <c r="AU1471" s="12">
        <f t="shared" si="455"/>
        <v>158788636.06</v>
      </c>
      <c r="AV1471" s="12">
        <f t="shared" si="456"/>
        <v>165698044.58</v>
      </c>
      <c r="AW1471" s="12">
        <f t="shared" si="457"/>
        <v>156513955.34</v>
      </c>
      <c r="AX1471" s="12">
        <f t="shared" si="458"/>
        <v>-1566024.71</v>
      </c>
      <c r="AY1471" s="21">
        <f t="shared" si="459"/>
        <v>2241164252.93</v>
      </c>
    </row>
    <row r="1472" spans="1:51">
      <c r="A1472" s="5" t="s">
        <v>2991</v>
      </c>
      <c r="B1472" s="5" t="s">
        <v>2992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60"/>
        <v>2432921000</v>
      </c>
      <c r="AF1472" s="9">
        <f t="shared" si="461"/>
        <v>23130000</v>
      </c>
      <c r="AG1472" s="9">
        <f t="shared" si="462"/>
        <v>1701389000</v>
      </c>
      <c r="AH1472" s="9">
        <f t="shared" si="463"/>
        <v>1682933000</v>
      </c>
      <c r="AI1472" s="9">
        <f t="shared" si="464"/>
        <v>1796179000</v>
      </c>
      <c r="AJ1472" s="12">
        <f t="shared" si="465"/>
        <v>2432921000</v>
      </c>
      <c r="AK1472" s="16">
        <f t="shared" si="466"/>
        <v>1</v>
      </c>
      <c r="AL1472" s="9">
        <f t="shared" si="467"/>
        <v>41586000</v>
      </c>
      <c r="AM1472" s="16">
        <f t="shared" si="468"/>
        <v>0.00950709044806634</v>
      </c>
      <c r="AN1472" s="16">
        <f t="shared" si="469"/>
        <v>0</v>
      </c>
      <c r="AO1472" s="16">
        <f t="shared" si="470"/>
        <v>0</v>
      </c>
      <c r="AP1472" s="16">
        <f t="shared" si="471"/>
        <v>0</v>
      </c>
      <c r="AQ1472" s="12">
        <f t="shared" si="472"/>
        <v>2391335000</v>
      </c>
      <c r="AR1472" s="12">
        <f t="shared" si="473"/>
        <v>2504581000</v>
      </c>
      <c r="AS1472" s="12">
        <f>AR1472-VLOOKUP(A1472,[1]选股结果!$A$2:$BJ$3005,48,FALSE)*0.08</f>
        <v>1508076840</v>
      </c>
      <c r="AT1472" s="12">
        <f t="shared" si="454"/>
        <v>2504581000</v>
      </c>
      <c r="AU1472" s="12">
        <f t="shared" si="455"/>
        <v>2391335000</v>
      </c>
      <c r="AV1472" s="12">
        <f t="shared" si="456"/>
        <v>1448163000</v>
      </c>
      <c r="AW1472" s="12">
        <f t="shared" si="457"/>
        <v>1701389000</v>
      </c>
      <c r="AX1472" s="12">
        <f t="shared" si="458"/>
        <v>208646000</v>
      </c>
      <c r="AY1472" s="21">
        <f t="shared" si="459"/>
        <v>23130000</v>
      </c>
    </row>
    <row r="1473" spans="1:51">
      <c r="A1473" s="5" t="s">
        <v>2993</v>
      </c>
      <c r="B1473" s="5" t="s">
        <v>2994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60"/>
        <v>2432496508.84</v>
      </c>
      <c r="AF1473" s="9">
        <f t="shared" si="461"/>
        <v>2187355659.88</v>
      </c>
      <c r="AG1473" s="9">
        <f t="shared" si="462"/>
        <v>215560961.58</v>
      </c>
      <c r="AH1473" s="9">
        <f t="shared" si="463"/>
        <v>236962044.03</v>
      </c>
      <c r="AI1473" s="9">
        <f t="shared" si="464"/>
        <v>214801428.68</v>
      </c>
      <c r="AJ1473" s="12">
        <f t="shared" si="465"/>
        <v>611184117.96</v>
      </c>
      <c r="AK1473" s="16">
        <f t="shared" si="466"/>
        <v>0.251257963059301</v>
      </c>
      <c r="AL1473" s="9">
        <f t="shared" si="467"/>
        <v>279131577.05</v>
      </c>
      <c r="AM1473" s="16">
        <f t="shared" si="468"/>
        <v>0.00182166675425698</v>
      </c>
      <c r="AN1473" s="16">
        <f t="shared" si="469"/>
        <v>0.0178515547348957</v>
      </c>
      <c r="AO1473" s="16">
        <f t="shared" si="470"/>
        <v>0.0980463854164929</v>
      </c>
      <c r="AP1473" s="16">
        <f t="shared" si="471"/>
        <v>0.00223924771123208</v>
      </c>
      <c r="AQ1473" s="12">
        <f t="shared" si="472"/>
        <v>332052540.91</v>
      </c>
      <c r="AR1473" s="12">
        <f t="shared" si="473"/>
        <v>235648151.62</v>
      </c>
      <c r="AS1473" s="12">
        <f>AR1473-VLOOKUP(A1473,[1]选股结果!$A$2:$BJ$3005,48,FALSE)*0.08</f>
        <v>105207496.6072</v>
      </c>
      <c r="AT1473" s="12">
        <f t="shared" si="454"/>
        <v>309891925.56</v>
      </c>
      <c r="AU1473" s="12">
        <f t="shared" si="455"/>
        <v>257808766.97</v>
      </c>
      <c r="AV1473" s="12">
        <f t="shared" si="456"/>
        <v>218731978.97</v>
      </c>
      <c r="AW1473" s="12">
        <f t="shared" si="457"/>
        <v>215560961.58</v>
      </c>
      <c r="AX1473" s="12">
        <f t="shared" si="458"/>
        <v>697660</v>
      </c>
      <c r="AY1473" s="21">
        <f t="shared" si="459"/>
        <v>2113111885.94</v>
      </c>
    </row>
    <row r="1474" spans="1:51">
      <c r="A1474" s="5" t="s">
        <v>2995</v>
      </c>
      <c r="B1474" s="5" t="s">
        <v>2996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60"/>
        <v>2431079105.8</v>
      </c>
      <c r="AF1474" s="9">
        <f t="shared" si="461"/>
        <v>2329026109.55</v>
      </c>
      <c r="AG1474" s="9">
        <f t="shared" si="462"/>
        <v>91119053.62</v>
      </c>
      <c r="AH1474" s="9">
        <f t="shared" si="463"/>
        <v>92637287.84</v>
      </c>
      <c r="AI1474" s="9">
        <f t="shared" si="464"/>
        <v>81534518.43</v>
      </c>
      <c r="AJ1474" s="12">
        <f t="shared" si="465"/>
        <v>318019164.08</v>
      </c>
      <c r="AK1474" s="16">
        <f t="shared" si="466"/>
        <v>0.130813992568682</v>
      </c>
      <c r="AL1474" s="9">
        <f t="shared" si="467"/>
        <v>200167234.48</v>
      </c>
      <c r="AM1474" s="16">
        <f t="shared" si="468"/>
        <v>0.00401532343259054</v>
      </c>
      <c r="AN1474" s="16">
        <f t="shared" si="469"/>
        <v>0.00519912318354639</v>
      </c>
      <c r="AO1474" s="16">
        <f t="shared" si="470"/>
        <v>0.0327395130294653</v>
      </c>
      <c r="AP1474" s="16">
        <f t="shared" si="471"/>
        <v>0.0400082901284256</v>
      </c>
      <c r="AQ1474" s="12">
        <f t="shared" si="472"/>
        <v>117851929.6</v>
      </c>
      <c r="AR1474" s="12">
        <f t="shared" si="473"/>
        <v>90039705.2500002</v>
      </c>
      <c r="AS1474" s="12">
        <f>AR1474-VLOOKUP(A1474,[1]选股结果!$A$2:$BJ$3005,48,FALSE)*0.08</f>
        <v>-10532676.5123998</v>
      </c>
      <c r="AT1474" s="12">
        <f t="shared" si="454"/>
        <v>106749160.19</v>
      </c>
      <c r="AU1474" s="12">
        <f t="shared" si="455"/>
        <v>101142474.66</v>
      </c>
      <c r="AV1474" s="12">
        <f t="shared" si="456"/>
        <v>84779577.0100002</v>
      </c>
      <c r="AW1474" s="12">
        <f t="shared" si="457"/>
        <v>91119053.62</v>
      </c>
      <c r="AX1474" s="12">
        <f t="shared" si="458"/>
        <v>4885126.63</v>
      </c>
      <c r="AY1474" s="21">
        <f t="shared" si="459"/>
        <v>2312316654.61</v>
      </c>
    </row>
    <row r="1475" spans="1:51">
      <c r="A1475" s="5" t="s">
        <v>2997</v>
      </c>
      <c r="B1475" s="5" t="s">
        <v>2998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60"/>
        <v>2430293304.22</v>
      </c>
      <c r="AF1475" s="9">
        <f t="shared" si="461"/>
        <v>2668587116.54</v>
      </c>
      <c r="AG1475" s="9">
        <f t="shared" si="462"/>
        <v>-963076602.7</v>
      </c>
      <c r="AH1475" s="9">
        <f t="shared" si="463"/>
        <v>-958001642.04</v>
      </c>
      <c r="AI1475" s="9">
        <f t="shared" si="464"/>
        <v>-942392698.03</v>
      </c>
      <c r="AJ1475" s="12">
        <f t="shared" si="465"/>
        <v>175523558.88</v>
      </c>
      <c r="AK1475" s="16">
        <f t="shared" si="466"/>
        <v>0.0722231997986489</v>
      </c>
      <c r="AL1475" s="9">
        <f t="shared" si="467"/>
        <v>1039313419.4</v>
      </c>
      <c r="AM1475" s="16">
        <f t="shared" si="468"/>
        <v>0.00505169742626614</v>
      </c>
      <c r="AN1475" s="16">
        <f t="shared" si="469"/>
        <v>0.0167935556663598</v>
      </c>
      <c r="AO1475" s="16">
        <f t="shared" si="470"/>
        <v>0.0993104375183481</v>
      </c>
      <c r="AP1475" s="16">
        <f t="shared" si="471"/>
        <v>0</v>
      </c>
      <c r="AQ1475" s="12">
        <f t="shared" si="472"/>
        <v>-863789860.52</v>
      </c>
      <c r="AR1475" s="12">
        <f t="shared" si="473"/>
        <v>-967554424.05</v>
      </c>
      <c r="AS1475" s="12">
        <f>AR1475-VLOOKUP(A1475,[1]选股结果!$A$2:$BJ$3005,48,FALSE)*0.08</f>
        <v>-970856180.6692</v>
      </c>
      <c r="AT1475" s="12">
        <f t="shared" ref="AT1475:AT1538" si="474">AQ1475-AD1475</f>
        <v>-848180916.51</v>
      </c>
      <c r="AU1475" s="12">
        <f t="shared" ref="AU1475:AU1538" si="475">AQ1475-S1475</f>
        <v>-983163368.06</v>
      </c>
      <c r="AV1475" s="12">
        <f t="shared" ref="AV1475:AV1538" si="476">AJ1475-O1475-P1475-Q1475-R1475-X1475-Y1475+Z1475-H1475</f>
        <v>-945143510.39</v>
      </c>
      <c r="AW1475" s="12">
        <f t="shared" ref="AW1475:AW1538" si="477">AG1475</f>
        <v>-963076602.7</v>
      </c>
      <c r="AX1475" s="12">
        <f t="shared" ref="AX1475:AX1538" si="478">T1475-U1475+V1475+W1475+AA1475</f>
        <v>-123779.4</v>
      </c>
      <c r="AY1475" s="21">
        <f t="shared" ref="AY1475:AY1538" si="479">AF1475-S1475</f>
        <v>2549213609</v>
      </c>
    </row>
    <row r="1476" spans="1:51">
      <c r="A1476" s="5" t="s">
        <v>2999</v>
      </c>
      <c r="B1476" s="5" t="s">
        <v>3000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60"/>
        <v>2428656996.54</v>
      </c>
      <c r="AF1476" s="9">
        <f t="shared" si="461"/>
        <v>2104945475.9</v>
      </c>
      <c r="AG1476" s="9">
        <f t="shared" si="462"/>
        <v>320129766.45</v>
      </c>
      <c r="AH1476" s="9">
        <f t="shared" si="463"/>
        <v>323241678.46</v>
      </c>
      <c r="AI1476" s="9">
        <f t="shared" si="464"/>
        <v>274370224.04</v>
      </c>
      <c r="AJ1476" s="12">
        <f t="shared" si="465"/>
        <v>826873635</v>
      </c>
      <c r="AK1476" s="16">
        <f t="shared" si="466"/>
        <v>0.340465383204796</v>
      </c>
      <c r="AL1476" s="9">
        <f t="shared" si="467"/>
        <v>472776927.89</v>
      </c>
      <c r="AM1476" s="16">
        <f t="shared" si="468"/>
        <v>0.010439464537858</v>
      </c>
      <c r="AN1476" s="16">
        <f t="shared" si="469"/>
        <v>0.0902565122585394</v>
      </c>
      <c r="AO1476" s="16">
        <f t="shared" si="470"/>
        <v>0.049815632253695</v>
      </c>
      <c r="AP1476" s="16">
        <f t="shared" si="471"/>
        <v>0.044216410947692</v>
      </c>
      <c r="AQ1476" s="12">
        <f t="shared" si="472"/>
        <v>354096707.11</v>
      </c>
      <c r="AR1476" s="12">
        <f t="shared" si="473"/>
        <v>274990706.52</v>
      </c>
      <c r="AS1476" s="12">
        <f>AR1476-VLOOKUP(A1476,[1]选股结果!$A$2:$BJ$3005,48,FALSE)*0.08</f>
        <v>50098287.4696</v>
      </c>
      <c r="AT1476" s="12">
        <f t="shared" si="474"/>
        <v>305225252.69</v>
      </c>
      <c r="AU1476" s="12">
        <f t="shared" si="475"/>
        <v>323862160.94</v>
      </c>
      <c r="AV1476" s="12">
        <f t="shared" si="476"/>
        <v>310717090.9</v>
      </c>
      <c r="AW1476" s="12">
        <f t="shared" si="477"/>
        <v>320129766.45</v>
      </c>
      <c r="AX1476" s="12">
        <f t="shared" si="478"/>
        <v>7426790.39</v>
      </c>
      <c r="AY1476" s="21">
        <f t="shared" si="479"/>
        <v>2074710929.73</v>
      </c>
    </row>
    <row r="1477" spans="1:51">
      <c r="A1477" s="5" t="s">
        <v>3001</v>
      </c>
      <c r="B1477" s="5" t="s">
        <v>3002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60"/>
        <v>2416734945.29</v>
      </c>
      <c r="AF1477" s="9">
        <f t="shared" si="461"/>
        <v>19504362.7</v>
      </c>
      <c r="AG1477" s="9">
        <f t="shared" si="462"/>
        <v>3330155285.51</v>
      </c>
      <c r="AH1477" s="9">
        <f t="shared" si="463"/>
        <v>3334011975.05</v>
      </c>
      <c r="AI1477" s="9">
        <f t="shared" si="464"/>
        <v>3187982994.82</v>
      </c>
      <c r="AJ1477" s="12">
        <f t="shared" si="465"/>
        <v>2416734945.29</v>
      </c>
      <c r="AK1477" s="16">
        <f t="shared" si="466"/>
        <v>1</v>
      </c>
      <c r="AL1477" s="9">
        <f t="shared" si="467"/>
        <v>15647673.16</v>
      </c>
      <c r="AM1477" s="16">
        <f t="shared" si="468"/>
        <v>0.00807054275356603</v>
      </c>
      <c r="AN1477" s="16">
        <f t="shared" si="469"/>
        <v>0</v>
      </c>
      <c r="AO1477" s="16">
        <f t="shared" si="470"/>
        <v>0</v>
      </c>
      <c r="AP1477" s="16">
        <f t="shared" si="471"/>
        <v>0</v>
      </c>
      <c r="AQ1477" s="12">
        <f t="shared" si="472"/>
        <v>2401087272.13</v>
      </c>
      <c r="AR1477" s="12">
        <f t="shared" si="473"/>
        <v>2255058291.9</v>
      </c>
      <c r="AS1477" s="12">
        <f>AR1477-VLOOKUP(A1477,[1]选股结果!$A$2:$BJ$3005,48,FALSE)*0.08</f>
        <v>1108524739.0072</v>
      </c>
      <c r="AT1477" s="12">
        <f t="shared" si="474"/>
        <v>2255058291.9</v>
      </c>
      <c r="AU1477" s="12">
        <f t="shared" si="475"/>
        <v>2401087272.13</v>
      </c>
      <c r="AV1477" s="12">
        <f t="shared" si="476"/>
        <v>2334762562.83</v>
      </c>
      <c r="AW1477" s="12">
        <f t="shared" si="477"/>
        <v>3330155285.51</v>
      </c>
      <c r="AX1477" s="12">
        <f t="shared" si="478"/>
        <v>807704959.6</v>
      </c>
      <c r="AY1477" s="21">
        <f t="shared" si="479"/>
        <v>19504362.7</v>
      </c>
    </row>
    <row r="1478" spans="1:51">
      <c r="A1478" s="5" t="s">
        <v>3003</v>
      </c>
      <c r="B1478" s="5" t="s">
        <v>3004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60"/>
        <v>2409072755.94</v>
      </c>
      <c r="AF1478" s="9">
        <f t="shared" si="461"/>
        <v>2531556785.51</v>
      </c>
      <c r="AG1478" s="9">
        <f t="shared" si="462"/>
        <v>-52836585.9299997</v>
      </c>
      <c r="AH1478" s="9">
        <f t="shared" si="463"/>
        <v>-65155252.4399997</v>
      </c>
      <c r="AI1478" s="9">
        <f t="shared" si="464"/>
        <v>-75507506.5399997</v>
      </c>
      <c r="AJ1478" s="12">
        <f t="shared" si="465"/>
        <v>236320187.56</v>
      </c>
      <c r="AK1478" s="16">
        <f t="shared" si="466"/>
        <v>0.0980959113739136</v>
      </c>
      <c r="AL1478" s="9">
        <f t="shared" si="467"/>
        <v>267901146.72</v>
      </c>
      <c r="AM1478" s="16">
        <f t="shared" si="468"/>
        <v>0.00367829575431083</v>
      </c>
      <c r="AN1478" s="16">
        <f t="shared" si="469"/>
        <v>0.0153719028612527</v>
      </c>
      <c r="AO1478" s="16">
        <f t="shared" si="470"/>
        <v>0.0623123505630391</v>
      </c>
      <c r="AP1478" s="16">
        <f t="shared" si="471"/>
        <v>0.0013021144098971</v>
      </c>
      <c r="AQ1478" s="12">
        <f t="shared" si="472"/>
        <v>-31580959.16</v>
      </c>
      <c r="AR1478" s="12">
        <f t="shared" si="473"/>
        <v>-201592241.46</v>
      </c>
      <c r="AS1478" s="12">
        <f>AR1478-VLOOKUP(A1478,[1]选股结果!$A$2:$BJ$3005,48,FALSE)*0.08</f>
        <v>-214065669.6728</v>
      </c>
      <c r="AT1478" s="12">
        <f t="shared" si="474"/>
        <v>-41933213.26</v>
      </c>
      <c r="AU1478" s="12">
        <f t="shared" si="475"/>
        <v>-191239987.36</v>
      </c>
      <c r="AV1478" s="12">
        <f t="shared" si="476"/>
        <v>-65616894.1800001</v>
      </c>
      <c r="AW1478" s="12">
        <f t="shared" si="477"/>
        <v>-52836585.9299997</v>
      </c>
      <c r="AX1478" s="12">
        <f t="shared" si="478"/>
        <v>0</v>
      </c>
      <c r="AY1478" s="21">
        <f t="shared" si="479"/>
        <v>2371897757.31</v>
      </c>
    </row>
    <row r="1479" spans="1:51">
      <c r="A1479" s="5" t="s">
        <v>3005</v>
      </c>
      <c r="B1479" s="5" t="s">
        <v>3006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60"/>
        <v>2400750759.2</v>
      </c>
      <c r="AF1479" s="9">
        <f t="shared" si="461"/>
        <v>2018416553.12</v>
      </c>
      <c r="AG1479" s="9">
        <f t="shared" si="462"/>
        <v>395550977.99</v>
      </c>
      <c r="AH1479" s="9">
        <f t="shared" si="463"/>
        <v>395180338.33</v>
      </c>
      <c r="AI1479" s="9">
        <f t="shared" si="464"/>
        <v>299656892.46</v>
      </c>
      <c r="AJ1479" s="12">
        <f t="shared" si="465"/>
        <v>592886264.4</v>
      </c>
      <c r="AK1479" s="16">
        <f t="shared" si="466"/>
        <v>0.246958690787863</v>
      </c>
      <c r="AL1479" s="9">
        <f t="shared" si="467"/>
        <v>175236068.74</v>
      </c>
      <c r="AM1479" s="16">
        <f t="shared" si="468"/>
        <v>0.0161076915843135</v>
      </c>
      <c r="AN1479" s="16">
        <f t="shared" si="469"/>
        <v>0.00686930732263746</v>
      </c>
      <c r="AO1479" s="16">
        <f t="shared" si="470"/>
        <v>0.0412643961520652</v>
      </c>
      <c r="AP1479" s="16">
        <f t="shared" si="471"/>
        <v>0.0105827161077171</v>
      </c>
      <c r="AQ1479" s="12">
        <f t="shared" si="472"/>
        <v>417650195.66</v>
      </c>
      <c r="AR1479" s="12">
        <f t="shared" si="473"/>
        <v>291208733.16</v>
      </c>
      <c r="AS1479" s="12">
        <f>AR1479-VLOOKUP(A1479,[1]选股结果!$A$2:$BJ$3005,48,FALSE)*0.08</f>
        <v>41257103.892</v>
      </c>
      <c r="AT1479" s="12">
        <f t="shared" si="474"/>
        <v>322126749.79</v>
      </c>
      <c r="AU1479" s="12">
        <f t="shared" si="475"/>
        <v>386732179.03</v>
      </c>
      <c r="AV1479" s="12">
        <f t="shared" si="476"/>
        <v>373325406.72</v>
      </c>
      <c r="AW1479" s="12">
        <f t="shared" si="477"/>
        <v>395550977.99</v>
      </c>
      <c r="AX1479" s="12">
        <f t="shared" si="478"/>
        <v>5291014.85</v>
      </c>
      <c r="AY1479" s="21">
        <f t="shared" si="479"/>
        <v>1987498536.49</v>
      </c>
    </row>
    <row r="1480" spans="1:51">
      <c r="A1480" s="5" t="s">
        <v>3007</v>
      </c>
      <c r="B1480" s="5" t="s">
        <v>3008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60"/>
        <v>2394349268.76</v>
      </c>
      <c r="AF1480" s="9">
        <f t="shared" si="461"/>
        <v>2260544079.85</v>
      </c>
      <c r="AG1480" s="9">
        <f t="shared" si="462"/>
        <v>158069604.93</v>
      </c>
      <c r="AH1480" s="9">
        <f t="shared" si="463"/>
        <v>177772748.02</v>
      </c>
      <c r="AI1480" s="9">
        <f t="shared" si="464"/>
        <v>71650980.89</v>
      </c>
      <c r="AJ1480" s="12">
        <f t="shared" si="465"/>
        <v>1148724736.18</v>
      </c>
      <c r="AK1480" s="16">
        <f t="shared" si="466"/>
        <v>0.479764899452162</v>
      </c>
      <c r="AL1480" s="9">
        <f t="shared" si="467"/>
        <v>580895736.03</v>
      </c>
      <c r="AM1480" s="16">
        <f t="shared" si="468"/>
        <v>0.0946925582696708</v>
      </c>
      <c r="AN1480" s="16">
        <f t="shared" si="469"/>
        <v>0.0524161504077457</v>
      </c>
      <c r="AO1480" s="16">
        <f t="shared" si="470"/>
        <v>0.10373142018609</v>
      </c>
      <c r="AP1480" s="16">
        <f t="shared" si="471"/>
        <v>0</v>
      </c>
      <c r="AQ1480" s="12">
        <f t="shared" si="472"/>
        <v>567829000.15</v>
      </c>
      <c r="AR1480" s="12">
        <f t="shared" si="473"/>
        <v>47386564.8700002</v>
      </c>
      <c r="AS1480" s="12">
        <f>AR1480-VLOOKUP(A1480,[1]选股结果!$A$2:$BJ$3005,48,FALSE)*0.08</f>
        <v>-501049168.7396</v>
      </c>
      <c r="AT1480" s="12">
        <f t="shared" si="474"/>
        <v>461707233.02</v>
      </c>
      <c r="AU1480" s="12">
        <f t="shared" si="475"/>
        <v>153508332</v>
      </c>
      <c r="AV1480" s="12">
        <f t="shared" si="476"/>
        <v>82812924.9800004</v>
      </c>
      <c r="AW1480" s="12">
        <f t="shared" si="477"/>
        <v>158069604.93</v>
      </c>
      <c r="AX1480" s="12">
        <f t="shared" si="478"/>
        <v>19455073.9</v>
      </c>
      <c r="AY1480" s="21">
        <f t="shared" si="479"/>
        <v>1846223411.7</v>
      </c>
    </row>
    <row r="1481" spans="1:51">
      <c r="A1481" s="5" t="s">
        <v>3009</v>
      </c>
      <c r="B1481" s="5" t="s">
        <v>3010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60"/>
        <v>2389501796.12</v>
      </c>
      <c r="AF1481" s="9">
        <f t="shared" si="461"/>
        <v>2363513684.41</v>
      </c>
      <c r="AG1481" s="9">
        <f t="shared" si="462"/>
        <v>23459815.8</v>
      </c>
      <c r="AH1481" s="9">
        <f t="shared" si="463"/>
        <v>25842899.97</v>
      </c>
      <c r="AI1481" s="9">
        <f t="shared" si="464"/>
        <v>-42937654.76</v>
      </c>
      <c r="AJ1481" s="12">
        <f t="shared" si="465"/>
        <v>1134573645.28</v>
      </c>
      <c r="AK1481" s="16">
        <f t="shared" si="466"/>
        <v>0.474815983449892</v>
      </c>
      <c r="AL1481" s="9">
        <f t="shared" si="467"/>
        <v>864433842.07</v>
      </c>
      <c r="AM1481" s="16">
        <f t="shared" si="468"/>
        <v>0.0548917845439498</v>
      </c>
      <c r="AN1481" s="16">
        <f t="shared" si="469"/>
        <v>0.114656956577672</v>
      </c>
      <c r="AO1481" s="16">
        <f t="shared" si="470"/>
        <v>0.193262199137016</v>
      </c>
      <c r="AP1481" s="16">
        <f t="shared" si="471"/>
        <v>0</v>
      </c>
      <c r="AQ1481" s="12">
        <f t="shared" si="472"/>
        <v>270139803.21</v>
      </c>
      <c r="AR1481" s="12">
        <f t="shared" si="473"/>
        <v>-40288891.6900001</v>
      </c>
      <c r="AS1481" s="12">
        <f>AR1481-VLOOKUP(A1481,[1]选股结果!$A$2:$BJ$3005,48,FALSE)*0.08</f>
        <v>-115538489.5348</v>
      </c>
      <c r="AT1481" s="12">
        <f t="shared" si="474"/>
        <v>201359248.48</v>
      </c>
      <c r="AU1481" s="12">
        <f t="shared" si="475"/>
        <v>28491663.0399999</v>
      </c>
      <c r="AV1481" s="12">
        <f t="shared" si="476"/>
        <v>26169353.7999999</v>
      </c>
      <c r="AW1481" s="12">
        <f t="shared" si="477"/>
        <v>23459815.8</v>
      </c>
      <c r="AX1481" s="12">
        <f t="shared" si="478"/>
        <v>0</v>
      </c>
      <c r="AY1481" s="21">
        <f t="shared" si="479"/>
        <v>2121865544.24</v>
      </c>
    </row>
    <row r="1482" spans="1:51">
      <c r="A1482" s="5" t="s">
        <v>3011</v>
      </c>
      <c r="B1482" s="5" t="s">
        <v>3012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60"/>
        <v>2384376904.28</v>
      </c>
      <c r="AF1482" s="9">
        <f t="shared" si="461"/>
        <v>2078192479.87</v>
      </c>
      <c r="AG1482" s="9">
        <f t="shared" si="462"/>
        <v>323748186.9</v>
      </c>
      <c r="AH1482" s="9">
        <f t="shared" si="463"/>
        <v>323699220.77</v>
      </c>
      <c r="AI1482" s="9">
        <f t="shared" si="464"/>
        <v>281975011.82</v>
      </c>
      <c r="AJ1482" s="12">
        <f t="shared" si="465"/>
        <v>544712130.79</v>
      </c>
      <c r="AK1482" s="16">
        <f t="shared" si="466"/>
        <v>0.228450514602885</v>
      </c>
      <c r="AL1482" s="9">
        <f t="shared" si="467"/>
        <v>254559513.95</v>
      </c>
      <c r="AM1482" s="16">
        <f t="shared" si="468"/>
        <v>0.00506223770173819</v>
      </c>
      <c r="AN1482" s="16">
        <f t="shared" si="469"/>
        <v>0.00752178701605721</v>
      </c>
      <c r="AO1482" s="16">
        <f t="shared" si="470"/>
        <v>0.0362781697200344</v>
      </c>
      <c r="AP1482" s="16">
        <f t="shared" si="471"/>
        <v>0.0561055865034878</v>
      </c>
      <c r="AQ1482" s="12">
        <f t="shared" si="472"/>
        <v>290152616.84</v>
      </c>
      <c r="AR1482" s="12">
        <f t="shared" si="473"/>
        <v>260183454.08</v>
      </c>
      <c r="AS1482" s="12">
        <f>AR1482-VLOOKUP(A1482,[1]选股结果!$A$2:$BJ$3005,48,FALSE)*0.08</f>
        <v>34270048.6096</v>
      </c>
      <c r="AT1482" s="12">
        <f t="shared" si="474"/>
        <v>248428407.89</v>
      </c>
      <c r="AU1482" s="12">
        <f t="shared" si="475"/>
        <v>301907663.03</v>
      </c>
      <c r="AV1482" s="12">
        <f t="shared" si="476"/>
        <v>283859647.9</v>
      </c>
      <c r="AW1482" s="12">
        <f t="shared" si="477"/>
        <v>323748186.9</v>
      </c>
      <c r="AX1482" s="12">
        <f t="shared" si="478"/>
        <v>9360774.46</v>
      </c>
      <c r="AY1482" s="21">
        <f t="shared" si="479"/>
        <v>2089947526.06</v>
      </c>
    </row>
    <row r="1483" spans="1:51">
      <c r="A1483" s="5" t="s">
        <v>3013</v>
      </c>
      <c r="B1483" s="5" t="s">
        <v>3014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80">C1483</f>
        <v>2383690882.17</v>
      </c>
      <c r="AF1483" s="9">
        <f t="shared" ref="AF1483:AF1546" si="481">(G1483+O1483+P1483+Q1483+R1483)+S1483</f>
        <v>2026252579.79</v>
      </c>
      <c r="AG1483" s="9">
        <f t="shared" ref="AG1483:AG1546" si="482">AE1483-AF1483+T1483+V1483+W1483-X1483-Y1483+Z1483+AA1483</f>
        <v>111523400.63</v>
      </c>
      <c r="AH1483" s="9">
        <f t="shared" ref="AH1483:AH1546" si="483">AG1483+AB1483-AC1483</f>
        <v>117074343.91</v>
      </c>
      <c r="AI1483" s="9">
        <f t="shared" ref="AI1483:AI1546" si="484">AH1483-AD1483</f>
        <v>104253325.69</v>
      </c>
      <c r="AJ1483" s="12">
        <f t="shared" si="465"/>
        <v>1069646356.84</v>
      </c>
      <c r="AK1483" s="16">
        <f t="shared" si="466"/>
        <v>0.448735347708443</v>
      </c>
      <c r="AL1483" s="9">
        <f t="shared" si="467"/>
        <v>1015936602.4</v>
      </c>
      <c r="AM1483" s="16">
        <f t="shared" si="468"/>
        <v>0.00806393231344715</v>
      </c>
      <c r="AN1483" s="16">
        <f t="shared" si="469"/>
        <v>0.2181681782944</v>
      </c>
      <c r="AO1483" s="16">
        <f t="shared" si="470"/>
        <v>0.0778116502845993</v>
      </c>
      <c r="AP1483" s="16">
        <f t="shared" si="471"/>
        <v>0.0240290960369227</v>
      </c>
      <c r="AQ1483" s="12">
        <f t="shared" si="472"/>
        <v>53709754.4400003</v>
      </c>
      <c r="AR1483" s="12">
        <f t="shared" si="473"/>
        <v>110704959.51</v>
      </c>
      <c r="AS1483" s="12">
        <f>AR1483-VLOOKUP(A1483,[1]选股结果!$A$2:$BJ$3005,48,FALSE)*0.08</f>
        <v>-357750437.054</v>
      </c>
      <c r="AT1483" s="12">
        <f t="shared" si="474"/>
        <v>40888736.2200003</v>
      </c>
      <c r="AU1483" s="12">
        <f t="shared" si="475"/>
        <v>123525977.73</v>
      </c>
      <c r="AV1483" s="12">
        <f t="shared" si="476"/>
        <v>-1706627.05999979</v>
      </c>
      <c r="AW1483" s="12">
        <f t="shared" si="477"/>
        <v>111523400.63</v>
      </c>
      <c r="AX1483" s="12">
        <f t="shared" si="478"/>
        <v>-9993392.51</v>
      </c>
      <c r="AY1483" s="21">
        <f t="shared" si="479"/>
        <v>2096068803.08</v>
      </c>
    </row>
    <row r="1484" spans="1:51">
      <c r="A1484" s="5" t="s">
        <v>3015</v>
      </c>
      <c r="B1484" s="5" t="s">
        <v>3016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80"/>
        <v>2382534291.32</v>
      </c>
      <c r="AF1484" s="9">
        <f t="shared" si="481"/>
        <v>2233587065.68</v>
      </c>
      <c r="AG1484" s="9">
        <f t="shared" si="482"/>
        <v>147980676.46</v>
      </c>
      <c r="AH1484" s="9">
        <f t="shared" si="483"/>
        <v>150428028.86</v>
      </c>
      <c r="AI1484" s="9">
        <f t="shared" si="484"/>
        <v>118734149.95</v>
      </c>
      <c r="AJ1484" s="12">
        <f t="shared" si="465"/>
        <v>539593577.42</v>
      </c>
      <c r="AK1484" s="16">
        <f t="shared" si="466"/>
        <v>0.226478829448892</v>
      </c>
      <c r="AL1484" s="9">
        <f t="shared" si="467"/>
        <v>393749873.5</v>
      </c>
      <c r="AM1484" s="16">
        <f t="shared" si="468"/>
        <v>0.00431236599927705</v>
      </c>
      <c r="AN1484" s="16">
        <f t="shared" si="469"/>
        <v>0.0285606737405235</v>
      </c>
      <c r="AO1484" s="16">
        <f t="shared" si="470"/>
        <v>0.0842202357510788</v>
      </c>
      <c r="AP1484" s="16">
        <f t="shared" si="471"/>
        <v>0.049199074358362</v>
      </c>
      <c r="AQ1484" s="12">
        <f t="shared" si="472"/>
        <v>145843703.92</v>
      </c>
      <c r="AR1484" s="12">
        <f t="shared" si="473"/>
        <v>119700699.13</v>
      </c>
      <c r="AS1484" s="12">
        <f>AR1484-VLOOKUP(A1484,[1]选股结果!$A$2:$BJ$3005,48,FALSE)*0.08</f>
        <v>-63090791.1724</v>
      </c>
      <c r="AT1484" s="12">
        <f t="shared" si="474"/>
        <v>114149825.01</v>
      </c>
      <c r="AU1484" s="12">
        <f t="shared" si="475"/>
        <v>151394578.04</v>
      </c>
      <c r="AV1484" s="12">
        <f t="shared" si="476"/>
        <v>136619247.91</v>
      </c>
      <c r="AW1484" s="12">
        <f t="shared" si="477"/>
        <v>147980676.46</v>
      </c>
      <c r="AX1484" s="12">
        <f t="shared" si="478"/>
        <v>0</v>
      </c>
      <c r="AY1484" s="21">
        <f t="shared" si="479"/>
        <v>2239137939.8</v>
      </c>
    </row>
    <row r="1485" spans="1:51">
      <c r="A1485" s="5" t="s">
        <v>3017</v>
      </c>
      <c r="B1485" s="5" t="s">
        <v>3018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80"/>
        <v>2380617764.82</v>
      </c>
      <c r="AF1485" s="9">
        <f t="shared" si="481"/>
        <v>2035028635.45</v>
      </c>
      <c r="AG1485" s="9">
        <f t="shared" si="482"/>
        <v>409239939.13</v>
      </c>
      <c r="AH1485" s="9">
        <f t="shared" si="483"/>
        <v>410476117.93</v>
      </c>
      <c r="AI1485" s="9">
        <f t="shared" si="484"/>
        <v>350451162.35</v>
      </c>
      <c r="AJ1485" s="12">
        <f t="shared" si="465"/>
        <v>716966654.59</v>
      </c>
      <c r="AK1485" s="16">
        <f t="shared" si="466"/>
        <v>0.301168320754848</v>
      </c>
      <c r="AL1485" s="9">
        <f t="shared" si="467"/>
        <v>349252266.98</v>
      </c>
      <c r="AM1485" s="16">
        <f t="shared" si="468"/>
        <v>0.00797345506721245</v>
      </c>
      <c r="AN1485" s="16">
        <f t="shared" si="469"/>
        <v>0.0353949712487217</v>
      </c>
      <c r="AO1485" s="16">
        <f t="shared" si="470"/>
        <v>0.0461777577965407</v>
      </c>
      <c r="AP1485" s="16">
        <f t="shared" si="471"/>
        <v>0.0565870541044987</v>
      </c>
      <c r="AQ1485" s="12">
        <f t="shared" si="472"/>
        <v>367714387.61</v>
      </c>
      <c r="AR1485" s="12">
        <f t="shared" si="473"/>
        <v>284199289.74</v>
      </c>
      <c r="AS1485" s="12">
        <f>AR1485-VLOOKUP(A1485,[1]选股结果!$A$2:$BJ$3005,48,FALSE)*0.08</f>
        <v>48455123.0592</v>
      </c>
      <c r="AT1485" s="12">
        <f t="shared" si="474"/>
        <v>307689432.03</v>
      </c>
      <c r="AU1485" s="12">
        <f t="shared" si="475"/>
        <v>344224245.32</v>
      </c>
      <c r="AV1485" s="12">
        <f t="shared" si="476"/>
        <v>360341914.14</v>
      </c>
      <c r="AW1485" s="12">
        <f t="shared" si="477"/>
        <v>409239939.13</v>
      </c>
      <c r="AX1485" s="12">
        <f t="shared" si="478"/>
        <v>52720682.88</v>
      </c>
      <c r="AY1485" s="21">
        <f t="shared" si="479"/>
        <v>2011538493.16</v>
      </c>
    </row>
    <row r="1486" spans="1:51">
      <c r="A1486" s="5" t="s">
        <v>3019</v>
      </c>
      <c r="B1486" s="5" t="s">
        <v>3020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80"/>
        <v>2373682063.87</v>
      </c>
      <c r="AF1486" s="9">
        <f t="shared" si="481"/>
        <v>1482693871.97</v>
      </c>
      <c r="AG1486" s="9">
        <f t="shared" si="482"/>
        <v>885871627.72</v>
      </c>
      <c r="AH1486" s="9">
        <f t="shared" si="483"/>
        <v>886495475.87</v>
      </c>
      <c r="AI1486" s="9">
        <f t="shared" si="484"/>
        <v>631459800.83</v>
      </c>
      <c r="AJ1486" s="12">
        <f t="shared" si="465"/>
        <v>1221190350.26</v>
      </c>
      <c r="AK1486" s="16">
        <f t="shared" si="466"/>
        <v>0.514470901072993</v>
      </c>
      <c r="AL1486" s="9">
        <f t="shared" si="467"/>
        <v>122520935.29</v>
      </c>
      <c r="AM1486" s="16">
        <f t="shared" si="468"/>
        <v>0.0050702772554038</v>
      </c>
      <c r="AN1486" s="16">
        <f t="shared" si="469"/>
        <v>0.0040681594123251</v>
      </c>
      <c r="AO1486" s="16">
        <f t="shared" si="470"/>
        <v>0.0311516872269924</v>
      </c>
      <c r="AP1486" s="16">
        <f t="shared" si="471"/>
        <v>0.0115891000815628</v>
      </c>
      <c r="AQ1486" s="12">
        <f t="shared" si="472"/>
        <v>1098669414.97</v>
      </c>
      <c r="AR1486" s="12">
        <f t="shared" si="473"/>
        <v>636576365.01</v>
      </c>
      <c r="AS1486" s="12">
        <f>AR1486-VLOOKUP(A1486,[1]选股结果!$A$2:$BJ$3005,48,FALSE)*0.08</f>
        <v>86298107.7444</v>
      </c>
      <c r="AT1486" s="12">
        <f t="shared" si="474"/>
        <v>843633739.93</v>
      </c>
      <c r="AU1486" s="12">
        <f t="shared" si="475"/>
        <v>891612040.05</v>
      </c>
      <c r="AV1486" s="12">
        <f t="shared" si="476"/>
        <v>879485536.14</v>
      </c>
      <c r="AW1486" s="12">
        <f t="shared" si="477"/>
        <v>885871627.72</v>
      </c>
      <c r="AX1486" s="12">
        <f t="shared" si="478"/>
        <v>0</v>
      </c>
      <c r="AY1486" s="21">
        <f t="shared" si="479"/>
        <v>1275636497.05</v>
      </c>
    </row>
    <row r="1487" spans="1:51">
      <c r="A1487" s="5" t="s">
        <v>3021</v>
      </c>
      <c r="B1487" s="5" t="s">
        <v>3022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80"/>
        <v>2370831234.37</v>
      </c>
      <c r="AF1487" s="9">
        <f t="shared" si="481"/>
        <v>1919419553.99</v>
      </c>
      <c r="AG1487" s="9">
        <f t="shared" si="482"/>
        <v>450527474.3</v>
      </c>
      <c r="AH1487" s="9">
        <f t="shared" si="483"/>
        <v>445407440.9</v>
      </c>
      <c r="AI1487" s="9">
        <f t="shared" si="484"/>
        <v>379824393.15</v>
      </c>
      <c r="AJ1487" s="12">
        <f t="shared" si="465"/>
        <v>961208212.14</v>
      </c>
      <c r="AK1487" s="16">
        <f t="shared" si="466"/>
        <v>0.405430887785406</v>
      </c>
      <c r="AL1487" s="9">
        <f t="shared" si="467"/>
        <v>507179500.96</v>
      </c>
      <c r="AM1487" s="16">
        <f t="shared" si="468"/>
        <v>0.00960144150287817</v>
      </c>
      <c r="AN1487" s="16">
        <f t="shared" si="469"/>
        <v>0.0735788980721585</v>
      </c>
      <c r="AO1487" s="16">
        <f t="shared" si="470"/>
        <v>0.0872468692631197</v>
      </c>
      <c r="AP1487" s="16">
        <f t="shared" si="471"/>
        <v>0.0410093643151432</v>
      </c>
      <c r="AQ1487" s="12">
        <f t="shared" si="472"/>
        <v>454028711.18</v>
      </c>
      <c r="AR1487" s="12">
        <f t="shared" si="473"/>
        <v>379929563.39</v>
      </c>
      <c r="AS1487" s="12">
        <f>AR1487-VLOOKUP(A1487,[1]选股结果!$A$2:$BJ$3005,48,FALSE)*0.08</f>
        <v>169149473.0468</v>
      </c>
      <c r="AT1487" s="12">
        <f t="shared" si="474"/>
        <v>388445663.43</v>
      </c>
      <c r="AU1487" s="12">
        <f t="shared" si="475"/>
        <v>445512611.14</v>
      </c>
      <c r="AV1487" s="12">
        <f t="shared" si="476"/>
        <v>438721343.57</v>
      </c>
      <c r="AW1487" s="12">
        <f t="shared" si="477"/>
        <v>450527474.3</v>
      </c>
      <c r="AX1487" s="12">
        <f t="shared" si="478"/>
        <v>329975.970000001</v>
      </c>
      <c r="AY1487" s="21">
        <f t="shared" si="479"/>
        <v>1910903453.95</v>
      </c>
    </row>
    <row r="1488" spans="1:51">
      <c r="A1488" s="5" t="s">
        <v>3023</v>
      </c>
      <c r="B1488" s="5" t="s">
        <v>3024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80"/>
        <v>2368261531.67</v>
      </c>
      <c r="AF1488" s="9">
        <f t="shared" si="481"/>
        <v>2291528945.28</v>
      </c>
      <c r="AG1488" s="9">
        <f t="shared" si="482"/>
        <v>44960226.6200003</v>
      </c>
      <c r="AH1488" s="9">
        <f t="shared" si="483"/>
        <v>45383024.5600003</v>
      </c>
      <c r="AI1488" s="9">
        <f t="shared" si="484"/>
        <v>47319516.5100003</v>
      </c>
      <c r="AJ1488" s="12">
        <f t="shared" si="465"/>
        <v>237529230.25</v>
      </c>
      <c r="AK1488" s="16">
        <f t="shared" si="466"/>
        <v>0.100296874763871</v>
      </c>
      <c r="AL1488" s="9">
        <f t="shared" si="467"/>
        <v>147164082.61</v>
      </c>
      <c r="AM1488" s="16">
        <f t="shared" si="468"/>
        <v>0.00416632932556322</v>
      </c>
      <c r="AN1488" s="16">
        <f t="shared" si="469"/>
        <v>0.011408161471486</v>
      </c>
      <c r="AO1488" s="16">
        <f t="shared" si="470"/>
        <v>0.0411822117556526</v>
      </c>
      <c r="AP1488" s="16">
        <f t="shared" si="471"/>
        <v>0.00193897096186075</v>
      </c>
      <c r="AQ1488" s="12">
        <f t="shared" si="472"/>
        <v>90365147.64</v>
      </c>
      <c r="AR1488" s="12">
        <f t="shared" si="473"/>
        <v>70511701.39</v>
      </c>
      <c r="AS1488" s="12">
        <f>AR1488-VLOOKUP(A1488,[1]选股结果!$A$2:$BJ$3005,48,FALSE)*0.08</f>
        <v>-47796998.3132</v>
      </c>
      <c r="AT1488" s="12">
        <f t="shared" si="474"/>
        <v>92301639.59</v>
      </c>
      <c r="AU1488" s="12">
        <f t="shared" si="475"/>
        <v>68575209.44</v>
      </c>
      <c r="AV1488" s="12">
        <f t="shared" si="476"/>
        <v>67676402.69</v>
      </c>
      <c r="AW1488" s="12">
        <f t="shared" si="477"/>
        <v>44960226.6200003</v>
      </c>
      <c r="AX1488" s="12">
        <f t="shared" si="478"/>
        <v>-20480523.05</v>
      </c>
      <c r="AY1488" s="21">
        <f t="shared" si="479"/>
        <v>2269739007.08</v>
      </c>
    </row>
    <row r="1489" spans="1:51">
      <c r="A1489" s="5" t="s">
        <v>3025</v>
      </c>
      <c r="B1489" s="5" t="s">
        <v>3026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80"/>
        <v>2367136571.36</v>
      </c>
      <c r="AF1489" s="9">
        <f t="shared" si="481"/>
        <v>2331798863.88</v>
      </c>
      <c r="AG1489" s="9">
        <f t="shared" si="482"/>
        <v>134917061.32</v>
      </c>
      <c r="AH1489" s="9">
        <f t="shared" si="483"/>
        <v>130074341.13</v>
      </c>
      <c r="AI1489" s="9">
        <f t="shared" si="484"/>
        <v>130074341.13</v>
      </c>
      <c r="AJ1489" s="12">
        <f t="shared" si="465"/>
        <v>81818009.0999999</v>
      </c>
      <c r="AK1489" s="16">
        <f t="shared" si="466"/>
        <v>0.0345641270089426</v>
      </c>
      <c r="AL1489" s="9">
        <f t="shared" si="467"/>
        <v>63212291.17</v>
      </c>
      <c r="AM1489" s="16">
        <f t="shared" si="468"/>
        <v>0.00304460490247901</v>
      </c>
      <c r="AN1489" s="16">
        <f t="shared" si="469"/>
        <v>0.00257100991705917</v>
      </c>
      <c r="AO1489" s="16">
        <f t="shared" si="470"/>
        <v>0.0176501501795462</v>
      </c>
      <c r="AP1489" s="16">
        <f t="shared" si="471"/>
        <v>0.000682129383465316</v>
      </c>
      <c r="AQ1489" s="12">
        <f t="shared" si="472"/>
        <v>18605717.9299999</v>
      </c>
      <c r="AR1489" s="12">
        <f t="shared" si="473"/>
        <v>28813352.9099999</v>
      </c>
      <c r="AS1489" s="12">
        <f>AR1489-VLOOKUP(A1489,[1]选股结果!$A$2:$BJ$3005,48,FALSE)*0.08</f>
        <v>-326759277.5612</v>
      </c>
      <c r="AT1489" s="12">
        <f t="shared" si="474"/>
        <v>18605717.9299999</v>
      </c>
      <c r="AU1489" s="12">
        <f t="shared" si="475"/>
        <v>28813352.9099999</v>
      </c>
      <c r="AV1489" s="12">
        <f t="shared" si="476"/>
        <v>20769256.7799999</v>
      </c>
      <c r="AW1489" s="12">
        <f t="shared" si="477"/>
        <v>134917061.32</v>
      </c>
      <c r="AX1489" s="12">
        <f t="shared" si="478"/>
        <v>101479840.37</v>
      </c>
      <c r="AY1489" s="21">
        <f t="shared" si="479"/>
        <v>2342006498.86</v>
      </c>
    </row>
    <row r="1490" spans="1:51">
      <c r="A1490" s="5" t="s">
        <v>3027</v>
      </c>
      <c r="B1490" s="5" t="s">
        <v>3028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80"/>
        <v>2366303368.47</v>
      </c>
      <c r="AF1490" s="9">
        <f t="shared" si="481"/>
        <v>2029378850.59</v>
      </c>
      <c r="AG1490" s="9">
        <f t="shared" si="482"/>
        <v>312383713.26</v>
      </c>
      <c r="AH1490" s="9">
        <f t="shared" si="483"/>
        <v>313022314.35</v>
      </c>
      <c r="AI1490" s="9">
        <f t="shared" si="484"/>
        <v>244378469.71</v>
      </c>
      <c r="AJ1490" s="12">
        <f t="shared" si="465"/>
        <v>546576211.93</v>
      </c>
      <c r="AK1490" s="16">
        <f t="shared" si="466"/>
        <v>0.230983152546245</v>
      </c>
      <c r="AL1490" s="9">
        <f t="shared" si="467"/>
        <v>217178081.91</v>
      </c>
      <c r="AM1490" s="16">
        <f t="shared" si="468"/>
        <v>0.00339784016586119</v>
      </c>
      <c r="AN1490" s="16">
        <f t="shared" si="469"/>
        <v>0.0166211959734607</v>
      </c>
      <c r="AO1490" s="16">
        <f t="shared" si="470"/>
        <v>0.0308502857295094</v>
      </c>
      <c r="AP1490" s="16">
        <f t="shared" si="471"/>
        <v>0.0411800264532461</v>
      </c>
      <c r="AQ1490" s="12">
        <f t="shared" si="472"/>
        <v>329398130.02</v>
      </c>
      <c r="AR1490" s="12">
        <f t="shared" si="473"/>
        <v>268919274.33</v>
      </c>
      <c r="AS1490" s="12">
        <f>AR1490-VLOOKUP(A1490,[1]选股结果!$A$2:$BJ$3005,48,FALSE)*0.08</f>
        <v>-85931369.1444001</v>
      </c>
      <c r="AT1490" s="12">
        <f t="shared" si="474"/>
        <v>260754285.38</v>
      </c>
      <c r="AU1490" s="12">
        <f t="shared" si="475"/>
        <v>337563118.97</v>
      </c>
      <c r="AV1490" s="12">
        <f t="shared" si="476"/>
        <v>322033259.98</v>
      </c>
      <c r="AW1490" s="12">
        <f t="shared" si="477"/>
        <v>312383713.26</v>
      </c>
      <c r="AX1490" s="12">
        <f t="shared" si="478"/>
        <v>605428.940000001</v>
      </c>
      <c r="AY1490" s="21">
        <f t="shared" si="479"/>
        <v>2037543839.54</v>
      </c>
    </row>
    <row r="1491" spans="1:51">
      <c r="A1491" s="5" t="s">
        <v>3029</v>
      </c>
      <c r="B1491" s="5" t="s">
        <v>3030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80"/>
        <v>2364651720.41</v>
      </c>
      <c r="AF1491" s="9">
        <f t="shared" si="481"/>
        <v>2111500081.12</v>
      </c>
      <c r="AG1491" s="9">
        <f t="shared" si="482"/>
        <v>222768568.61</v>
      </c>
      <c r="AH1491" s="9">
        <f t="shared" si="483"/>
        <v>220967553.77</v>
      </c>
      <c r="AI1491" s="9">
        <f t="shared" si="484"/>
        <v>185840812.97</v>
      </c>
      <c r="AJ1491" s="12">
        <f t="shared" si="465"/>
        <v>811154140.01</v>
      </c>
      <c r="AK1491" s="16">
        <f t="shared" si="466"/>
        <v>0.343033239528972</v>
      </c>
      <c r="AL1491" s="9">
        <f t="shared" si="467"/>
        <v>603203752.54</v>
      </c>
      <c r="AM1491" s="16">
        <f t="shared" si="468"/>
        <v>0.00609958401294681</v>
      </c>
      <c r="AN1491" s="16">
        <f t="shared" si="469"/>
        <v>0.155433844137636</v>
      </c>
      <c r="AO1491" s="16">
        <f t="shared" si="470"/>
        <v>0.0401084589926653</v>
      </c>
      <c r="AP1491" s="16">
        <f t="shared" si="471"/>
        <v>0.0390682156710934</v>
      </c>
      <c r="AQ1491" s="12">
        <f t="shared" si="472"/>
        <v>207950387.47</v>
      </c>
      <c r="AR1491" s="12">
        <f t="shared" si="473"/>
        <v>184016704.69</v>
      </c>
      <c r="AS1491" s="12">
        <f>AR1491-VLOOKUP(A1491,[1]选股结果!$A$2:$BJ$3005,48,FALSE)*0.08</f>
        <v>25807420.8956</v>
      </c>
      <c r="AT1491" s="12">
        <f t="shared" si="474"/>
        <v>172823646.67</v>
      </c>
      <c r="AU1491" s="12">
        <f t="shared" si="475"/>
        <v>219143445.49</v>
      </c>
      <c r="AV1491" s="12">
        <f t="shared" si="476"/>
        <v>188380011.51</v>
      </c>
      <c r="AW1491" s="12">
        <f t="shared" si="477"/>
        <v>222768568.61</v>
      </c>
      <c r="AX1491" s="12">
        <f t="shared" si="478"/>
        <v>23195499.08</v>
      </c>
      <c r="AY1491" s="21">
        <f t="shared" si="479"/>
        <v>2122693139.14</v>
      </c>
    </row>
    <row r="1492" spans="1:51">
      <c r="A1492" s="5" t="s">
        <v>3031</v>
      </c>
      <c r="B1492" s="5" t="s">
        <v>3032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80"/>
        <v>2361215506.35</v>
      </c>
      <c r="AF1492" s="9">
        <f t="shared" si="481"/>
        <v>2430737832.8</v>
      </c>
      <c r="AG1492" s="9">
        <f t="shared" si="482"/>
        <v>-11196106.5900003</v>
      </c>
      <c r="AH1492" s="9">
        <f t="shared" si="483"/>
        <v>-4993796.9400003</v>
      </c>
      <c r="AI1492" s="9">
        <f t="shared" si="484"/>
        <v>9062128.8299997</v>
      </c>
      <c r="AJ1492" s="12">
        <f t="shared" si="465"/>
        <v>201726074.07</v>
      </c>
      <c r="AK1492" s="16">
        <f t="shared" si="466"/>
        <v>0.0854331481084633</v>
      </c>
      <c r="AL1492" s="9">
        <f t="shared" si="467"/>
        <v>171670471.16</v>
      </c>
      <c r="AM1492" s="16">
        <f t="shared" si="468"/>
        <v>0.0271675695790943</v>
      </c>
      <c r="AN1492" s="16">
        <f t="shared" si="469"/>
        <v>0.00283213374298786</v>
      </c>
      <c r="AO1492" s="16">
        <f t="shared" si="470"/>
        <v>0.0453313201832472</v>
      </c>
      <c r="AP1492" s="16">
        <f t="shared" si="471"/>
        <v>0</v>
      </c>
      <c r="AQ1492" s="12">
        <f t="shared" si="472"/>
        <v>30055602.9099997</v>
      </c>
      <c r="AR1492" s="12">
        <f t="shared" si="473"/>
        <v>-49264091.0300003</v>
      </c>
      <c r="AS1492" s="12">
        <f>AR1492-VLOOKUP(A1492,[1]选股结果!$A$2:$BJ$3005,48,FALSE)*0.08</f>
        <v>-1004234841.8708</v>
      </c>
      <c r="AT1492" s="12">
        <f t="shared" si="474"/>
        <v>44111528.6799997</v>
      </c>
      <c r="AU1492" s="12">
        <f t="shared" si="475"/>
        <v>-63320016.8000003</v>
      </c>
      <c r="AV1492" s="12">
        <f t="shared" si="476"/>
        <v>-86388473.5900003</v>
      </c>
      <c r="AW1492" s="12">
        <f t="shared" si="477"/>
        <v>-11196106.5900003</v>
      </c>
      <c r="AX1492" s="12">
        <f t="shared" si="478"/>
        <v>0</v>
      </c>
      <c r="AY1492" s="21">
        <f t="shared" si="479"/>
        <v>2337362213.09</v>
      </c>
    </row>
    <row r="1493" spans="1:51">
      <c r="A1493" s="5" t="s">
        <v>3033</v>
      </c>
      <c r="B1493" s="5" t="s">
        <v>3034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80"/>
        <v>2357902315.57</v>
      </c>
      <c r="AF1493" s="9">
        <f t="shared" si="481"/>
        <v>2190430165.12</v>
      </c>
      <c r="AG1493" s="9">
        <f t="shared" si="482"/>
        <v>134240165.69</v>
      </c>
      <c r="AH1493" s="9">
        <f t="shared" si="483"/>
        <v>134930063.55</v>
      </c>
      <c r="AI1493" s="9">
        <f t="shared" si="484"/>
        <v>124980385.72</v>
      </c>
      <c r="AJ1493" s="12">
        <f t="shared" si="465"/>
        <v>569482804.53</v>
      </c>
      <c r="AK1493" s="16">
        <f t="shared" si="466"/>
        <v>0.241520948840636</v>
      </c>
      <c r="AL1493" s="9">
        <f t="shared" si="467"/>
        <v>420395564.01</v>
      </c>
      <c r="AM1493" s="16">
        <f t="shared" si="468"/>
        <v>0.00564468650041701</v>
      </c>
      <c r="AN1493" s="16">
        <f t="shared" si="469"/>
        <v>0.0876393489609198</v>
      </c>
      <c r="AO1493" s="16">
        <f t="shared" si="470"/>
        <v>0.0419882296888396</v>
      </c>
      <c r="AP1493" s="16">
        <f t="shared" si="471"/>
        <v>0.040033326795042</v>
      </c>
      <c r="AQ1493" s="12">
        <f t="shared" si="472"/>
        <v>149087240.52</v>
      </c>
      <c r="AR1493" s="12">
        <f t="shared" si="473"/>
        <v>150480369.79</v>
      </c>
      <c r="AS1493" s="12">
        <f>AR1493-VLOOKUP(A1493,[1]选股结果!$A$2:$BJ$3005,48,FALSE)*0.08</f>
        <v>8454884.5636</v>
      </c>
      <c r="AT1493" s="12">
        <f t="shared" si="474"/>
        <v>139137562.69</v>
      </c>
      <c r="AU1493" s="12">
        <f t="shared" si="475"/>
        <v>160430047.62</v>
      </c>
      <c r="AV1493" s="12">
        <f t="shared" si="476"/>
        <v>118438518.83</v>
      </c>
      <c r="AW1493" s="12">
        <f t="shared" si="477"/>
        <v>134240165.69</v>
      </c>
      <c r="AX1493" s="12">
        <f t="shared" si="478"/>
        <v>1827349.42</v>
      </c>
      <c r="AY1493" s="21">
        <f t="shared" si="479"/>
        <v>2201772972.22</v>
      </c>
    </row>
    <row r="1494" spans="1:51">
      <c r="A1494" s="5" t="s">
        <v>3035</v>
      </c>
      <c r="B1494" s="5" t="s">
        <v>3036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80"/>
        <v>2356790324.82</v>
      </c>
      <c r="AF1494" s="9">
        <f t="shared" si="481"/>
        <v>2332840989.92</v>
      </c>
      <c r="AG1494" s="9">
        <f t="shared" si="482"/>
        <v>4192438.2500001</v>
      </c>
      <c r="AH1494" s="9">
        <f t="shared" si="483"/>
        <v>302825.310000101</v>
      </c>
      <c r="AI1494" s="9">
        <f t="shared" si="484"/>
        <v>-27927567.3699999</v>
      </c>
      <c r="AJ1494" s="12">
        <f t="shared" si="465"/>
        <v>509584771.48</v>
      </c>
      <c r="AK1494" s="16">
        <f t="shared" si="466"/>
        <v>0.216219816465395</v>
      </c>
      <c r="AL1494" s="9">
        <f t="shared" si="467"/>
        <v>433199428.47</v>
      </c>
      <c r="AM1494" s="16">
        <f t="shared" si="468"/>
        <v>0.00745324369546603</v>
      </c>
      <c r="AN1494" s="16">
        <f t="shared" si="469"/>
        <v>0.115220033992943</v>
      </c>
      <c r="AO1494" s="16">
        <f t="shared" si="470"/>
        <v>0.0584380757675246</v>
      </c>
      <c r="AP1494" s="16">
        <f t="shared" si="471"/>
        <v>0.00103578217132508</v>
      </c>
      <c r="AQ1494" s="12">
        <f t="shared" si="472"/>
        <v>76385343.0100003</v>
      </c>
      <c r="AR1494" s="12">
        <f t="shared" si="473"/>
        <v>-8197879.30999965</v>
      </c>
      <c r="AS1494" s="12">
        <f>AR1494-VLOOKUP(A1494,[1]选股结果!$A$2:$BJ$3005,48,FALSE)*0.08</f>
        <v>-229657286.2908</v>
      </c>
      <c r="AT1494" s="12">
        <f t="shared" si="474"/>
        <v>48154950.3300003</v>
      </c>
      <c r="AU1494" s="12">
        <f t="shared" si="475"/>
        <v>20032513.3700003</v>
      </c>
      <c r="AV1494" s="12">
        <f t="shared" si="476"/>
        <v>18842515.9600003</v>
      </c>
      <c r="AW1494" s="12">
        <f t="shared" si="477"/>
        <v>4192438.2500001</v>
      </c>
      <c r="AX1494" s="12">
        <f t="shared" si="478"/>
        <v>432236.400000002</v>
      </c>
      <c r="AY1494" s="21">
        <f t="shared" si="479"/>
        <v>2276488160.28</v>
      </c>
    </row>
    <row r="1495" spans="1:51">
      <c r="A1495" s="5" t="s">
        <v>3037</v>
      </c>
      <c r="B1495" s="5" t="s">
        <v>3038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80"/>
        <v>2351945513.23</v>
      </c>
      <c r="AF1495" s="9">
        <f t="shared" si="481"/>
        <v>2116131409.8</v>
      </c>
      <c r="AG1495" s="9">
        <f t="shared" si="482"/>
        <v>292130651.52</v>
      </c>
      <c r="AH1495" s="9">
        <f t="shared" si="483"/>
        <v>299660489.21</v>
      </c>
      <c r="AI1495" s="9">
        <f t="shared" si="484"/>
        <v>275305790.57</v>
      </c>
      <c r="AJ1495" s="12">
        <f t="shared" si="465"/>
        <v>644878242.55</v>
      </c>
      <c r="AK1495" s="16">
        <f t="shared" si="466"/>
        <v>0.274189278162473</v>
      </c>
      <c r="AL1495" s="9">
        <f t="shared" si="467"/>
        <v>361057171.04</v>
      </c>
      <c r="AM1495" s="16">
        <f t="shared" si="468"/>
        <v>0.00792796075211482</v>
      </c>
      <c r="AN1495" s="16">
        <f t="shared" si="469"/>
        <v>0.0134983011176991</v>
      </c>
      <c r="AO1495" s="16">
        <f t="shared" si="470"/>
        <v>0.0780510888442713</v>
      </c>
      <c r="AP1495" s="16">
        <f t="shared" si="471"/>
        <v>0.0560315480561529</v>
      </c>
      <c r="AQ1495" s="12">
        <f t="shared" si="472"/>
        <v>283821071.51</v>
      </c>
      <c r="AR1495" s="12">
        <f t="shared" si="473"/>
        <v>216150690.48</v>
      </c>
      <c r="AS1495" s="12">
        <f>AR1495-VLOOKUP(A1495,[1]选股结果!$A$2:$BJ$3005,48,FALSE)*0.08</f>
        <v>-142209864.1064</v>
      </c>
      <c r="AT1495" s="12">
        <f t="shared" si="474"/>
        <v>259466372.87</v>
      </c>
      <c r="AU1495" s="12">
        <f t="shared" si="475"/>
        <v>240505389.12</v>
      </c>
      <c r="AV1495" s="12">
        <f t="shared" si="476"/>
        <v>272740620.35</v>
      </c>
      <c r="AW1495" s="12">
        <f t="shared" si="477"/>
        <v>292130651.52</v>
      </c>
      <c r="AX1495" s="12">
        <f t="shared" si="478"/>
        <v>55491639.29</v>
      </c>
      <c r="AY1495" s="21">
        <f t="shared" si="479"/>
        <v>2072815727.41</v>
      </c>
    </row>
    <row r="1496" spans="1:51">
      <c r="A1496" s="5" t="s">
        <v>3039</v>
      </c>
      <c r="B1496" s="5" t="s">
        <v>3040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80"/>
        <v>2351691795.01</v>
      </c>
      <c r="AF1496" s="9">
        <f t="shared" si="481"/>
        <v>2342997089.19</v>
      </c>
      <c r="AG1496" s="9">
        <f t="shared" si="482"/>
        <v>20932443.5200006</v>
      </c>
      <c r="AH1496" s="9">
        <f t="shared" si="483"/>
        <v>23197888.5100006</v>
      </c>
      <c r="AI1496" s="9">
        <f t="shared" si="484"/>
        <v>13154617.7200006</v>
      </c>
      <c r="AJ1496" s="12">
        <f t="shared" si="465"/>
        <v>613029302.96</v>
      </c>
      <c r="AK1496" s="16">
        <f t="shared" si="466"/>
        <v>0.260675869287282</v>
      </c>
      <c r="AL1496" s="9">
        <f t="shared" si="467"/>
        <v>586139320.65</v>
      </c>
      <c r="AM1496" s="16">
        <f t="shared" si="468"/>
        <v>0.00380573019346778</v>
      </c>
      <c r="AN1496" s="16">
        <f t="shared" si="469"/>
        <v>0.194996687245766</v>
      </c>
      <c r="AO1496" s="16">
        <f t="shared" si="470"/>
        <v>0.0382058627583118</v>
      </c>
      <c r="AP1496" s="16">
        <f t="shared" si="471"/>
        <v>0.0131966007687959</v>
      </c>
      <c r="AQ1496" s="12">
        <f t="shared" si="472"/>
        <v>26889982.3100003</v>
      </c>
      <c r="AR1496" s="12">
        <f t="shared" si="473"/>
        <v>916880.020000301</v>
      </c>
      <c r="AS1496" s="12">
        <f>AR1496-VLOOKUP(A1496,[1]选股结果!$A$2:$BJ$3005,48,FALSE)*0.08</f>
        <v>-122886764.3496</v>
      </c>
      <c r="AT1496" s="12">
        <f t="shared" si="474"/>
        <v>16846711.5200003</v>
      </c>
      <c r="AU1496" s="12">
        <f t="shared" si="475"/>
        <v>10960150.8100003</v>
      </c>
      <c r="AV1496" s="12">
        <f t="shared" si="476"/>
        <v>22451328.6500003</v>
      </c>
      <c r="AW1496" s="12">
        <f t="shared" si="477"/>
        <v>20932443.5200006</v>
      </c>
      <c r="AX1496" s="12">
        <f t="shared" si="478"/>
        <v>0</v>
      </c>
      <c r="AY1496" s="21">
        <f t="shared" si="479"/>
        <v>2327067257.69</v>
      </c>
    </row>
    <row r="1497" spans="1:51">
      <c r="A1497" s="5" t="s">
        <v>3041</v>
      </c>
      <c r="B1497" s="5" t="s">
        <v>3042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80"/>
        <v>2349968312</v>
      </c>
      <c r="AF1497" s="9">
        <f t="shared" si="481"/>
        <v>2075932635</v>
      </c>
      <c r="AG1497" s="9">
        <f t="shared" si="482"/>
        <v>264161817.27</v>
      </c>
      <c r="AH1497" s="9">
        <f t="shared" si="483"/>
        <v>264699826</v>
      </c>
      <c r="AI1497" s="9">
        <f t="shared" si="484"/>
        <v>211470262.38</v>
      </c>
      <c r="AJ1497" s="12">
        <f t="shared" si="465"/>
        <v>722826106.52</v>
      </c>
      <c r="AK1497" s="16">
        <f t="shared" si="466"/>
        <v>0.307589724860937</v>
      </c>
      <c r="AL1497" s="9">
        <f t="shared" si="467"/>
        <v>402170907.9</v>
      </c>
      <c r="AM1497" s="16">
        <f t="shared" si="468"/>
        <v>0.0034777606311825</v>
      </c>
      <c r="AN1497" s="16">
        <f t="shared" si="469"/>
        <v>0.0859449134137941</v>
      </c>
      <c r="AO1497" s="16">
        <f t="shared" si="470"/>
        <v>0.0568698462773144</v>
      </c>
      <c r="AP1497" s="16">
        <f t="shared" si="471"/>
        <v>0.0243886310625281</v>
      </c>
      <c r="AQ1497" s="12">
        <f t="shared" si="472"/>
        <v>320655198.62</v>
      </c>
      <c r="AR1497" s="12">
        <f t="shared" si="473"/>
        <v>219730502.69</v>
      </c>
      <c r="AS1497" s="12">
        <f>AR1497-VLOOKUP(A1497,[1]选股结果!$A$2:$BJ$3005,48,FALSE)*0.08</f>
        <v>-42821649.7148</v>
      </c>
      <c r="AT1497" s="12">
        <f t="shared" si="474"/>
        <v>267425635</v>
      </c>
      <c r="AU1497" s="12">
        <f t="shared" si="475"/>
        <v>272960066.31</v>
      </c>
      <c r="AV1497" s="12">
        <f t="shared" si="476"/>
        <v>250267436.59</v>
      </c>
      <c r="AW1497" s="12">
        <f t="shared" si="477"/>
        <v>264161817.27</v>
      </c>
      <c r="AX1497" s="12">
        <f t="shared" si="478"/>
        <v>5031832.33</v>
      </c>
      <c r="AY1497" s="21">
        <f t="shared" si="479"/>
        <v>2028237502.69</v>
      </c>
    </row>
    <row r="1498" spans="1:51">
      <c r="A1498" s="5" t="s">
        <v>3043</v>
      </c>
      <c r="B1498" s="5" t="s">
        <v>3044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80"/>
        <v>2347602419.57</v>
      </c>
      <c r="AF1498" s="9">
        <f t="shared" si="481"/>
        <v>1913238247.71</v>
      </c>
      <c r="AG1498" s="9">
        <f t="shared" si="482"/>
        <v>452252905.35</v>
      </c>
      <c r="AH1498" s="9">
        <f t="shared" si="483"/>
        <v>454762503.39</v>
      </c>
      <c r="AI1498" s="9">
        <f t="shared" si="484"/>
        <v>433502474.98</v>
      </c>
      <c r="AJ1498" s="12">
        <f t="shared" si="465"/>
        <v>553280039.6</v>
      </c>
      <c r="AK1498" s="16">
        <f t="shared" si="466"/>
        <v>0.235678765274634</v>
      </c>
      <c r="AL1498" s="9">
        <f t="shared" si="467"/>
        <v>76127388.64</v>
      </c>
      <c r="AM1498" s="16">
        <f t="shared" si="468"/>
        <v>0.00194942691396538</v>
      </c>
      <c r="AN1498" s="16">
        <f t="shared" si="469"/>
        <v>0.00139791458836591</v>
      </c>
      <c r="AO1498" s="16">
        <f t="shared" si="470"/>
        <v>0.0301280022547238</v>
      </c>
      <c r="AP1498" s="16">
        <f t="shared" si="471"/>
        <v>2.13786966573296e-5</v>
      </c>
      <c r="AQ1498" s="12">
        <f t="shared" si="472"/>
        <v>477152650.96</v>
      </c>
      <c r="AR1498" s="12">
        <f t="shared" si="473"/>
        <v>415613741.49</v>
      </c>
      <c r="AS1498" s="12">
        <f>AR1498-VLOOKUP(A1498,[1]选股结果!$A$2:$BJ$3005,48,FALSE)*0.08</f>
        <v>92653860.9132</v>
      </c>
      <c r="AT1498" s="12">
        <f t="shared" si="474"/>
        <v>455892622.55</v>
      </c>
      <c r="AU1498" s="12">
        <f t="shared" si="475"/>
        <v>436873769.9</v>
      </c>
      <c r="AV1498" s="12">
        <f t="shared" si="476"/>
        <v>433214421.27</v>
      </c>
      <c r="AW1498" s="12">
        <f t="shared" si="477"/>
        <v>452252905.35</v>
      </c>
      <c r="AX1498" s="12">
        <f t="shared" si="478"/>
        <v>0</v>
      </c>
      <c r="AY1498" s="21">
        <f t="shared" si="479"/>
        <v>1872959366.65</v>
      </c>
    </row>
    <row r="1499" spans="1:51">
      <c r="A1499" s="5" t="s">
        <v>3045</v>
      </c>
      <c r="B1499" s="5" t="s">
        <v>3046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80"/>
        <v>2340769531.37</v>
      </c>
      <c r="AF1499" s="9">
        <f t="shared" si="481"/>
        <v>2168472142.46</v>
      </c>
      <c r="AG1499" s="9">
        <f t="shared" si="482"/>
        <v>168691463.99</v>
      </c>
      <c r="AH1499" s="9">
        <f t="shared" si="483"/>
        <v>168030236.2</v>
      </c>
      <c r="AI1499" s="9">
        <f t="shared" si="484"/>
        <v>121682873.26</v>
      </c>
      <c r="AJ1499" s="12">
        <f t="shared" si="465"/>
        <v>349103651.24</v>
      </c>
      <c r="AK1499" s="16">
        <f t="shared" si="466"/>
        <v>0.149140548251958</v>
      </c>
      <c r="AL1499" s="9">
        <f t="shared" si="467"/>
        <v>145782146.23</v>
      </c>
      <c r="AM1499" s="16">
        <f t="shared" si="468"/>
        <v>0.00405770811381031</v>
      </c>
      <c r="AN1499" s="16">
        <f t="shared" si="469"/>
        <v>0.0254769412198802</v>
      </c>
      <c r="AO1499" s="16">
        <f t="shared" si="470"/>
        <v>0.025950277592877</v>
      </c>
      <c r="AP1499" s="16">
        <f t="shared" si="471"/>
        <v>0.00701683217842764</v>
      </c>
      <c r="AQ1499" s="12">
        <f t="shared" si="472"/>
        <v>203321505.01</v>
      </c>
      <c r="AR1499" s="12">
        <f t="shared" si="473"/>
        <v>126470093.11</v>
      </c>
      <c r="AS1499" s="12">
        <f>AR1499-VLOOKUP(A1499,[1]选股结果!$A$2:$BJ$3005,48,FALSE)*0.08</f>
        <v>-33974633.0236</v>
      </c>
      <c r="AT1499" s="12">
        <f t="shared" si="474"/>
        <v>156974142.07</v>
      </c>
      <c r="AU1499" s="12">
        <f t="shared" si="475"/>
        <v>172817456.05</v>
      </c>
      <c r="AV1499" s="12">
        <f t="shared" si="476"/>
        <v>161801898.16</v>
      </c>
      <c r="AW1499" s="12">
        <f t="shared" si="477"/>
        <v>168691463.99</v>
      </c>
      <c r="AX1499" s="12">
        <f t="shared" si="478"/>
        <v>3680844.26</v>
      </c>
      <c r="AY1499" s="21">
        <f t="shared" si="479"/>
        <v>2137968093.5</v>
      </c>
    </row>
    <row r="1500" spans="1:51">
      <c r="A1500" s="5" t="s">
        <v>3047</v>
      </c>
      <c r="B1500" s="5" t="s">
        <v>3048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80"/>
        <v>2335533878.22</v>
      </c>
      <c r="AF1500" s="9">
        <f t="shared" si="481"/>
        <v>2341878722.45</v>
      </c>
      <c r="AG1500" s="9">
        <f t="shared" si="482"/>
        <v>-35318726.73</v>
      </c>
      <c r="AH1500" s="9">
        <f t="shared" si="483"/>
        <v>-40494177.6</v>
      </c>
      <c r="AI1500" s="9">
        <f t="shared" si="484"/>
        <v>-46507088.66</v>
      </c>
      <c r="AJ1500" s="12">
        <f t="shared" si="465"/>
        <v>96321378.54</v>
      </c>
      <c r="AK1500" s="16">
        <f t="shared" si="466"/>
        <v>0.0412416961441853</v>
      </c>
      <c r="AL1500" s="9">
        <f t="shared" si="467"/>
        <v>106316299.57</v>
      </c>
      <c r="AM1500" s="16">
        <f t="shared" si="468"/>
        <v>0.00421849140013713</v>
      </c>
      <c r="AN1500" s="16">
        <f t="shared" si="469"/>
        <v>0.00338359394984362</v>
      </c>
      <c r="AO1500" s="16">
        <f t="shared" si="470"/>
        <v>0.0123496041650153</v>
      </c>
      <c r="AP1500" s="16">
        <f t="shared" si="471"/>
        <v>0.0184588660785588</v>
      </c>
      <c r="AQ1500" s="12">
        <f t="shared" si="472"/>
        <v>-9994921.03000003</v>
      </c>
      <c r="AR1500" s="12">
        <f t="shared" si="473"/>
        <v>-28964900.99</v>
      </c>
      <c r="AS1500" s="12">
        <f>AR1500-VLOOKUP(A1500,[1]选股结果!$A$2:$BJ$3005,48,FALSE)*0.08</f>
        <v>-139978228.618</v>
      </c>
      <c r="AT1500" s="12">
        <f t="shared" si="474"/>
        <v>-16007832.09</v>
      </c>
      <c r="AU1500" s="12">
        <f t="shared" si="475"/>
        <v>-22951989.93</v>
      </c>
      <c r="AV1500" s="12">
        <f t="shared" si="476"/>
        <v>-14836806.05</v>
      </c>
      <c r="AW1500" s="12">
        <f t="shared" si="477"/>
        <v>-35318726.73</v>
      </c>
      <c r="AX1500" s="12">
        <f t="shared" si="478"/>
        <v>-18664465.68</v>
      </c>
      <c r="AY1500" s="21">
        <f t="shared" si="479"/>
        <v>2328921653.55</v>
      </c>
    </row>
    <row r="1501" spans="1:51">
      <c r="A1501" s="5" t="s">
        <v>3049</v>
      </c>
      <c r="B1501" s="5" t="s">
        <v>3050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80"/>
        <v>2328363220.21</v>
      </c>
      <c r="AF1501" s="9">
        <f t="shared" si="481"/>
        <v>1964955779.1</v>
      </c>
      <c r="AG1501" s="9">
        <f t="shared" si="482"/>
        <v>376229186.58</v>
      </c>
      <c r="AH1501" s="9">
        <f t="shared" si="483"/>
        <v>379262650.95</v>
      </c>
      <c r="AI1501" s="9">
        <f t="shared" si="484"/>
        <v>324665691.3</v>
      </c>
      <c r="AJ1501" s="12">
        <f t="shared" si="465"/>
        <v>587111360.02</v>
      </c>
      <c r="AK1501" s="16">
        <f t="shared" si="466"/>
        <v>0.2521562593516</v>
      </c>
      <c r="AL1501" s="9">
        <f t="shared" si="467"/>
        <v>222801316.95</v>
      </c>
      <c r="AM1501" s="16">
        <f t="shared" si="468"/>
        <v>0.00686765451850669</v>
      </c>
      <c r="AN1501" s="16">
        <f t="shared" si="469"/>
        <v>0.00757395611515005</v>
      </c>
      <c r="AO1501" s="16">
        <f t="shared" si="470"/>
        <v>0.0239175239226538</v>
      </c>
      <c r="AP1501" s="16">
        <f t="shared" si="471"/>
        <v>0.0622720737990883</v>
      </c>
      <c r="AQ1501" s="12">
        <f t="shared" si="472"/>
        <v>364310043.07</v>
      </c>
      <c r="AR1501" s="12">
        <f t="shared" si="473"/>
        <v>320315168.85</v>
      </c>
      <c r="AS1501" s="12">
        <f>AR1501-VLOOKUP(A1501,[1]选股结果!$A$2:$BJ$3005,48,FALSE)*0.08</f>
        <v>54571311.6628</v>
      </c>
      <c r="AT1501" s="12">
        <f t="shared" si="474"/>
        <v>309713083.42</v>
      </c>
      <c r="AU1501" s="12">
        <f t="shared" si="475"/>
        <v>374912128.5</v>
      </c>
      <c r="AV1501" s="12">
        <f t="shared" si="476"/>
        <v>350570473.83</v>
      </c>
      <c r="AW1501" s="12">
        <f t="shared" si="477"/>
        <v>376229186.58</v>
      </c>
      <c r="AX1501" s="12">
        <f t="shared" si="478"/>
        <v>-7287590.52</v>
      </c>
      <c r="AY1501" s="21">
        <f t="shared" si="479"/>
        <v>1975557864.53</v>
      </c>
    </row>
    <row r="1502" spans="1:51">
      <c r="A1502" s="5" t="s">
        <v>3051</v>
      </c>
      <c r="B1502" s="5" t="s">
        <v>3052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80"/>
        <v>2327702779.54</v>
      </c>
      <c r="AF1502" s="9">
        <f t="shared" si="481"/>
        <v>2071765123.3</v>
      </c>
      <c r="AG1502" s="9">
        <f t="shared" si="482"/>
        <v>262263971.53</v>
      </c>
      <c r="AH1502" s="9">
        <f t="shared" si="483"/>
        <v>258183421.05</v>
      </c>
      <c r="AI1502" s="9">
        <f t="shared" si="484"/>
        <v>242859637.57</v>
      </c>
      <c r="AJ1502" s="12">
        <f t="shared" ref="AJ1502:AJ1565" si="485">C1502-G1502</f>
        <v>559948739.13</v>
      </c>
      <c r="AK1502" s="16">
        <f t="shared" ref="AK1502:AK1565" si="486">AJ1502/C1502</f>
        <v>0.240558521496742</v>
      </c>
      <c r="AL1502" s="9">
        <f t="shared" ref="AL1502:AL1565" si="487">O1502+P1502+Q1502+R1502+Y1502-AB1502+AC1502</f>
        <v>275611041.89</v>
      </c>
      <c r="AM1502" s="16">
        <f t="shared" ref="AM1502:AM1565" si="488">O1502/C1502</f>
        <v>0.010097394558529</v>
      </c>
      <c r="AN1502" s="16">
        <f t="shared" ref="AN1502:AN1565" si="489">P1502/C1502</f>
        <v>0.00829621794919034</v>
      </c>
      <c r="AO1502" s="16">
        <f t="shared" ref="AO1502:AO1565" si="490">Q1502/C1502</f>
        <v>0.0739794678528633</v>
      </c>
      <c r="AP1502" s="16">
        <f t="shared" ref="AP1502:AP1565" si="491">R1502/C1502</f>
        <v>0.0254474678857864</v>
      </c>
      <c r="AQ1502" s="12">
        <f t="shared" ref="AQ1502:AQ1565" si="492">C1502-G1502-AL1502</f>
        <v>284337697.24</v>
      </c>
      <c r="AR1502" s="12">
        <f t="shared" ref="AR1502:AR1565" si="493">AQ1502-S1502-AD1502</f>
        <v>239254048.51</v>
      </c>
      <c r="AS1502" s="12">
        <f>AR1502-VLOOKUP(A1502,[1]选股结果!$A$2:$BJ$3005,48,FALSE)*0.08</f>
        <v>71997219.8348</v>
      </c>
      <c r="AT1502" s="12">
        <f t="shared" si="474"/>
        <v>269013913.76</v>
      </c>
      <c r="AU1502" s="12">
        <f t="shared" si="475"/>
        <v>254577831.99</v>
      </c>
      <c r="AV1502" s="12">
        <f t="shared" si="476"/>
        <v>261164956.05</v>
      </c>
      <c r="AW1502" s="12">
        <f t="shared" si="477"/>
        <v>262263971.53</v>
      </c>
      <c r="AX1502" s="12">
        <f t="shared" si="478"/>
        <v>1034252.69</v>
      </c>
      <c r="AY1502" s="21">
        <f t="shared" si="479"/>
        <v>2042005258.05</v>
      </c>
    </row>
    <row r="1503" spans="1:51">
      <c r="A1503" s="5" t="s">
        <v>3053</v>
      </c>
      <c r="B1503" s="5" t="s">
        <v>3054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80"/>
        <v>2327252559.38</v>
      </c>
      <c r="AF1503" s="9">
        <f t="shared" si="481"/>
        <v>2019187549.55</v>
      </c>
      <c r="AG1503" s="9">
        <f t="shared" si="482"/>
        <v>332680627.45</v>
      </c>
      <c r="AH1503" s="9">
        <f t="shared" si="483"/>
        <v>331543539.78</v>
      </c>
      <c r="AI1503" s="9">
        <f t="shared" si="484"/>
        <v>262403386.38</v>
      </c>
      <c r="AJ1503" s="12">
        <f t="shared" si="485"/>
        <v>658644462.63</v>
      </c>
      <c r="AK1503" s="16">
        <f t="shared" si="486"/>
        <v>0.28301374510271</v>
      </c>
      <c r="AL1503" s="9">
        <f t="shared" si="487"/>
        <v>340728857.6</v>
      </c>
      <c r="AM1503" s="16">
        <f t="shared" si="488"/>
        <v>0.00656203119788101</v>
      </c>
      <c r="AN1503" s="16">
        <f t="shared" si="489"/>
        <v>0.0199905699072017</v>
      </c>
      <c r="AO1503" s="16">
        <f t="shared" si="490"/>
        <v>0.0941744461797426</v>
      </c>
      <c r="AP1503" s="16">
        <f t="shared" si="491"/>
        <v>0.0249656720521466</v>
      </c>
      <c r="AQ1503" s="12">
        <f t="shared" si="492"/>
        <v>317915605.03</v>
      </c>
      <c r="AR1503" s="12">
        <f t="shared" si="493"/>
        <v>237259752.79</v>
      </c>
      <c r="AS1503" s="12">
        <f>AR1503-VLOOKUP(A1503,[1]选股结果!$A$2:$BJ$3005,48,FALSE)*0.08</f>
        <v>23621465.6524</v>
      </c>
      <c r="AT1503" s="12">
        <f t="shared" si="474"/>
        <v>248775451.63</v>
      </c>
      <c r="AU1503" s="12">
        <f t="shared" si="475"/>
        <v>306399906.19</v>
      </c>
      <c r="AV1503" s="12">
        <f t="shared" si="476"/>
        <v>301349954.84</v>
      </c>
      <c r="AW1503" s="12">
        <f t="shared" si="477"/>
        <v>332680627.45</v>
      </c>
      <c r="AX1503" s="12">
        <f t="shared" si="478"/>
        <v>29436528.01</v>
      </c>
      <c r="AY1503" s="21">
        <f t="shared" si="479"/>
        <v>2007671850.71</v>
      </c>
    </row>
    <row r="1504" spans="1:51">
      <c r="A1504" s="5" t="s">
        <v>3055</v>
      </c>
      <c r="B1504" s="5" t="s">
        <v>3056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80"/>
        <v>2322505013.03</v>
      </c>
      <c r="AF1504" s="9">
        <f t="shared" si="481"/>
        <v>2073795674.14</v>
      </c>
      <c r="AG1504" s="9">
        <f t="shared" si="482"/>
        <v>282413851</v>
      </c>
      <c r="AH1504" s="9">
        <f t="shared" si="483"/>
        <v>282985331.24</v>
      </c>
      <c r="AI1504" s="9">
        <f t="shared" si="484"/>
        <v>217845694.26</v>
      </c>
      <c r="AJ1504" s="12">
        <f t="shared" si="485"/>
        <v>485572886.22</v>
      </c>
      <c r="AK1504" s="16">
        <f t="shared" si="486"/>
        <v>0.209072912004831</v>
      </c>
      <c r="AL1504" s="9">
        <f t="shared" si="487"/>
        <v>199335991.27</v>
      </c>
      <c r="AM1504" s="16">
        <f t="shared" si="488"/>
        <v>0.0146743538803116</v>
      </c>
      <c r="AN1504" s="16">
        <f t="shared" si="489"/>
        <v>0.0172737387755562</v>
      </c>
      <c r="AO1504" s="16">
        <f t="shared" si="490"/>
        <v>0.0541259827017545</v>
      </c>
      <c r="AP1504" s="16">
        <f t="shared" si="491"/>
        <v>0</v>
      </c>
      <c r="AQ1504" s="12">
        <f t="shared" si="492"/>
        <v>286236894.95</v>
      </c>
      <c r="AR1504" s="12">
        <f t="shared" si="493"/>
        <v>184141182.15</v>
      </c>
      <c r="AS1504" s="12">
        <f>AR1504-VLOOKUP(A1504,[1]选股结果!$A$2:$BJ$3005,48,FALSE)*0.08</f>
        <v>39013806.3788</v>
      </c>
      <c r="AT1504" s="12">
        <f t="shared" si="474"/>
        <v>221097257.97</v>
      </c>
      <c r="AU1504" s="12">
        <f t="shared" si="475"/>
        <v>249280819.13</v>
      </c>
      <c r="AV1504" s="12">
        <f t="shared" si="476"/>
        <v>253327404.95</v>
      </c>
      <c r="AW1504" s="12">
        <f t="shared" si="477"/>
        <v>282413851</v>
      </c>
      <c r="AX1504" s="12">
        <f t="shared" si="478"/>
        <v>25988830.25</v>
      </c>
      <c r="AY1504" s="21">
        <f t="shared" si="479"/>
        <v>2036839598.32</v>
      </c>
    </row>
    <row r="1505" spans="1:51">
      <c r="A1505" s="5" t="s">
        <v>3057</v>
      </c>
      <c r="B1505" s="5" t="s">
        <v>3058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80"/>
        <v>2322087599.59</v>
      </c>
      <c r="AF1505" s="9">
        <f t="shared" si="481"/>
        <v>2554722271.99</v>
      </c>
      <c r="AG1505" s="9">
        <f t="shared" si="482"/>
        <v>-312836218.58</v>
      </c>
      <c r="AH1505" s="9">
        <f t="shared" si="483"/>
        <v>-107502836.84</v>
      </c>
      <c r="AI1505" s="9">
        <f t="shared" si="484"/>
        <v>-117821417.67</v>
      </c>
      <c r="AJ1505" s="12">
        <f t="shared" si="485"/>
        <v>313224237.63</v>
      </c>
      <c r="AK1505" s="16">
        <f t="shared" si="486"/>
        <v>0.13488907037155</v>
      </c>
      <c r="AL1505" s="9">
        <f t="shared" si="487"/>
        <v>258443728.25</v>
      </c>
      <c r="AM1505" s="16">
        <f t="shared" si="488"/>
        <v>0.011567338775136</v>
      </c>
      <c r="AN1505" s="16">
        <f t="shared" si="489"/>
        <v>0.00778434065243343</v>
      </c>
      <c r="AO1505" s="16">
        <f t="shared" si="490"/>
        <v>0.0545965391453727</v>
      </c>
      <c r="AP1505" s="16">
        <f t="shared" si="491"/>
        <v>0.0887953396359406</v>
      </c>
      <c r="AQ1505" s="12">
        <f t="shared" si="492"/>
        <v>54780509.3800001</v>
      </c>
      <c r="AR1505" s="12">
        <f t="shared" si="493"/>
        <v>-123492183.05</v>
      </c>
      <c r="AS1505" s="12">
        <f>AR1505-VLOOKUP(A1505,[1]选股结果!$A$2:$BJ$3005,48,FALSE)*0.08</f>
        <v>-560779551.2956</v>
      </c>
      <c r="AT1505" s="12">
        <f t="shared" si="474"/>
        <v>44461928.5500001</v>
      </c>
      <c r="AU1505" s="12">
        <f t="shared" si="475"/>
        <v>-113173602.22</v>
      </c>
      <c r="AV1505" s="12">
        <f t="shared" si="476"/>
        <v>-336955803.29</v>
      </c>
      <c r="AW1505" s="12">
        <f t="shared" si="477"/>
        <v>-312836218.58</v>
      </c>
      <c r="AX1505" s="12">
        <f t="shared" si="478"/>
        <v>0</v>
      </c>
      <c r="AY1505" s="21">
        <f t="shared" si="479"/>
        <v>2386768160.39</v>
      </c>
    </row>
    <row r="1506" spans="1:51">
      <c r="A1506" s="5" t="s">
        <v>3059</v>
      </c>
      <c r="B1506" s="5" t="s">
        <v>3060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80"/>
        <v>2318736594.74</v>
      </c>
      <c r="AF1506" s="9">
        <f t="shared" si="481"/>
        <v>2024730684.71</v>
      </c>
      <c r="AG1506" s="9">
        <f t="shared" si="482"/>
        <v>289103025.94</v>
      </c>
      <c r="AH1506" s="9">
        <f t="shared" si="483"/>
        <v>299297557.64</v>
      </c>
      <c r="AI1506" s="9">
        <f t="shared" si="484"/>
        <v>237640374.1</v>
      </c>
      <c r="AJ1506" s="12">
        <f t="shared" si="485"/>
        <v>441073503.14</v>
      </c>
      <c r="AK1506" s="16">
        <f t="shared" si="486"/>
        <v>0.190221478429488</v>
      </c>
      <c r="AL1506" s="9">
        <f t="shared" si="487"/>
        <v>201777796.91</v>
      </c>
      <c r="AM1506" s="16">
        <f t="shared" si="488"/>
        <v>0.00191888395607044</v>
      </c>
      <c r="AN1506" s="16">
        <f t="shared" si="489"/>
        <v>0.0348062900775712</v>
      </c>
      <c r="AO1506" s="16">
        <f t="shared" si="490"/>
        <v>0.0511923755200448</v>
      </c>
      <c r="AP1506" s="16">
        <f t="shared" si="491"/>
        <v>0.00349961662674751</v>
      </c>
      <c r="AQ1506" s="12">
        <f t="shared" si="492"/>
        <v>239295706.23</v>
      </c>
      <c r="AR1506" s="12">
        <f t="shared" si="493"/>
        <v>242543258.19</v>
      </c>
      <c r="AS1506" s="12">
        <f>AR1506-VLOOKUP(A1506,[1]选股结果!$A$2:$BJ$3005,48,FALSE)*0.08</f>
        <v>72848484.89</v>
      </c>
      <c r="AT1506" s="12">
        <f t="shared" si="474"/>
        <v>177638522.69</v>
      </c>
      <c r="AU1506" s="12">
        <f t="shared" si="475"/>
        <v>304200441.73</v>
      </c>
      <c r="AV1506" s="12">
        <f t="shared" si="476"/>
        <v>213832215.11</v>
      </c>
      <c r="AW1506" s="12">
        <f t="shared" si="477"/>
        <v>289103025.94</v>
      </c>
      <c r="AX1506" s="12">
        <f t="shared" si="478"/>
        <v>0</v>
      </c>
      <c r="AY1506" s="21">
        <f t="shared" si="479"/>
        <v>2089635420.21</v>
      </c>
    </row>
    <row r="1507" spans="1:51">
      <c r="A1507" s="5" t="s">
        <v>3061</v>
      </c>
      <c r="B1507" s="5" t="s">
        <v>3062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80"/>
        <v>2318205042.08</v>
      </c>
      <c r="AF1507" s="9">
        <f t="shared" si="481"/>
        <v>2225282747.16</v>
      </c>
      <c r="AG1507" s="9">
        <f t="shared" si="482"/>
        <v>108665614.42</v>
      </c>
      <c r="AH1507" s="9">
        <f t="shared" si="483"/>
        <v>101558994.18</v>
      </c>
      <c r="AI1507" s="9">
        <f t="shared" si="484"/>
        <v>71194499.23</v>
      </c>
      <c r="AJ1507" s="12">
        <f t="shared" si="485"/>
        <v>1738636339.69</v>
      </c>
      <c r="AK1507" s="16">
        <f t="shared" si="486"/>
        <v>0.749992476131454</v>
      </c>
      <c r="AL1507" s="9">
        <f t="shared" si="487"/>
        <v>1600710354.42</v>
      </c>
      <c r="AM1507" s="16">
        <f t="shared" si="488"/>
        <v>0.0128377524635601</v>
      </c>
      <c r="AN1507" s="16">
        <f t="shared" si="489"/>
        <v>0.584494732236563</v>
      </c>
      <c r="AO1507" s="16">
        <f t="shared" si="490"/>
        <v>0.0644366386443417</v>
      </c>
      <c r="AP1507" s="16">
        <f t="shared" si="491"/>
        <v>0.024741354745971</v>
      </c>
      <c r="AQ1507" s="12">
        <f t="shared" si="492"/>
        <v>137925985.27</v>
      </c>
      <c r="AR1507" s="12">
        <f t="shared" si="493"/>
        <v>53319497.3000002</v>
      </c>
      <c r="AS1507" s="12">
        <f>AR1507-VLOOKUP(A1507,[1]选股结果!$A$2:$BJ$3005,48,FALSE)*0.08</f>
        <v>-103269833.0304</v>
      </c>
      <c r="AT1507" s="12">
        <f t="shared" si="474"/>
        <v>107561490.32</v>
      </c>
      <c r="AU1507" s="12">
        <f t="shared" si="475"/>
        <v>83683992.2500002</v>
      </c>
      <c r="AV1507" s="12">
        <f t="shared" si="476"/>
        <v>91876285.1700001</v>
      </c>
      <c r="AW1507" s="12">
        <f t="shared" si="477"/>
        <v>108665614.42</v>
      </c>
      <c r="AX1507" s="12">
        <f t="shared" si="478"/>
        <v>36930202.09</v>
      </c>
      <c r="AY1507" s="21">
        <f t="shared" si="479"/>
        <v>2171040754.14</v>
      </c>
    </row>
    <row r="1508" spans="1:51">
      <c r="A1508" s="5" t="s">
        <v>3063</v>
      </c>
      <c r="B1508" s="5" t="s">
        <v>3064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80"/>
        <v>2315291971.1</v>
      </c>
      <c r="AF1508" s="9">
        <f t="shared" si="481"/>
        <v>2084816773.83</v>
      </c>
      <c r="AG1508" s="9">
        <f t="shared" si="482"/>
        <v>239153866.39</v>
      </c>
      <c r="AH1508" s="9">
        <f t="shared" si="483"/>
        <v>244376272.95</v>
      </c>
      <c r="AI1508" s="9">
        <f t="shared" si="484"/>
        <v>211888844.15</v>
      </c>
      <c r="AJ1508" s="12">
        <f t="shared" si="485"/>
        <v>720703400.31</v>
      </c>
      <c r="AK1508" s="16">
        <f t="shared" si="486"/>
        <v>0.311279704376806</v>
      </c>
      <c r="AL1508" s="9">
        <f t="shared" si="487"/>
        <v>456453188.42</v>
      </c>
      <c r="AM1508" s="16">
        <f t="shared" si="488"/>
        <v>0.00845464378762558</v>
      </c>
      <c r="AN1508" s="16">
        <f t="shared" si="489"/>
        <v>0.105089700157515</v>
      </c>
      <c r="AO1508" s="16">
        <f t="shared" si="490"/>
        <v>0.0455160850274673</v>
      </c>
      <c r="AP1508" s="16">
        <f t="shared" si="491"/>
        <v>0.0411350751606293</v>
      </c>
      <c r="AQ1508" s="12">
        <f t="shared" si="492"/>
        <v>264250211.89</v>
      </c>
      <c r="AR1508" s="12">
        <f t="shared" si="493"/>
        <v>205045623.42</v>
      </c>
      <c r="AS1508" s="12">
        <f>AR1508-VLOOKUP(A1508,[1]选股结果!$A$2:$BJ$3005,48,FALSE)*0.08</f>
        <v>39445531.7824</v>
      </c>
      <c r="AT1508" s="12">
        <f t="shared" si="474"/>
        <v>231762783.09</v>
      </c>
      <c r="AU1508" s="12">
        <f t="shared" si="475"/>
        <v>237533052.22</v>
      </c>
      <c r="AV1508" s="12">
        <f t="shared" si="476"/>
        <v>230205681.14</v>
      </c>
      <c r="AW1508" s="12">
        <f t="shared" si="477"/>
        <v>239153866.39</v>
      </c>
      <c r="AX1508" s="12">
        <f t="shared" si="478"/>
        <v>7039990.46</v>
      </c>
      <c r="AY1508" s="21">
        <f t="shared" si="479"/>
        <v>2058099614.16</v>
      </c>
    </row>
    <row r="1509" spans="1:51">
      <c r="A1509" s="5" t="s">
        <v>3065</v>
      </c>
      <c r="B1509" s="5" t="s">
        <v>3066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80"/>
        <v>2310593797.5</v>
      </c>
      <c r="AF1509" s="9">
        <f t="shared" si="481"/>
        <v>2280702592.69</v>
      </c>
      <c r="AG1509" s="9">
        <f t="shared" si="482"/>
        <v>13765300.5999999</v>
      </c>
      <c r="AH1509" s="9">
        <f t="shared" si="483"/>
        <v>12928106.3999999</v>
      </c>
      <c r="AI1509" s="9">
        <f t="shared" si="484"/>
        <v>7126344.3999999</v>
      </c>
      <c r="AJ1509" s="12">
        <f t="shared" si="485"/>
        <v>262858493.09</v>
      </c>
      <c r="AK1509" s="16">
        <f t="shared" si="486"/>
        <v>0.113762312256878</v>
      </c>
      <c r="AL1509" s="9">
        <f t="shared" si="487"/>
        <v>246478034.13</v>
      </c>
      <c r="AM1509" s="16">
        <f t="shared" si="488"/>
        <v>0.00455710753287435</v>
      </c>
      <c r="AN1509" s="16">
        <f t="shared" si="489"/>
        <v>0.00909715197138626</v>
      </c>
      <c r="AO1509" s="16">
        <f t="shared" si="490"/>
        <v>0.0575403016765001</v>
      </c>
      <c r="AP1509" s="16">
        <f t="shared" si="491"/>
        <v>0.0265756548799011</v>
      </c>
      <c r="AQ1509" s="12">
        <f t="shared" si="492"/>
        <v>16380458.9599999</v>
      </c>
      <c r="AR1509" s="12">
        <f t="shared" si="493"/>
        <v>3518663.48999989</v>
      </c>
      <c r="AS1509" s="12">
        <f>AR1509-VLOOKUP(A1509,[1]选股结果!$A$2:$BJ$3005,48,FALSE)*0.08</f>
        <v>-109434489.0644</v>
      </c>
      <c r="AT1509" s="12">
        <f t="shared" si="474"/>
        <v>10578696.9599999</v>
      </c>
      <c r="AU1509" s="12">
        <f t="shared" si="475"/>
        <v>9320425.48999989</v>
      </c>
      <c r="AV1509" s="12">
        <f t="shared" si="476"/>
        <v>16650702.2399999</v>
      </c>
      <c r="AW1509" s="12">
        <f t="shared" si="477"/>
        <v>13765300.5999999</v>
      </c>
      <c r="AX1509" s="12">
        <f t="shared" si="478"/>
        <v>865500</v>
      </c>
      <c r="AY1509" s="21">
        <f t="shared" si="479"/>
        <v>2273642559.22</v>
      </c>
    </row>
    <row r="1510" spans="1:51">
      <c r="A1510" s="5" t="s">
        <v>3067</v>
      </c>
      <c r="B1510" s="5" t="s">
        <v>3068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80"/>
        <v>2307918790.2</v>
      </c>
      <c r="AF1510" s="9">
        <f t="shared" si="481"/>
        <v>2194515177.28</v>
      </c>
      <c r="AG1510" s="9">
        <f t="shared" si="482"/>
        <v>122708229.32</v>
      </c>
      <c r="AH1510" s="9">
        <f t="shared" si="483"/>
        <v>122697281.6</v>
      </c>
      <c r="AI1510" s="9">
        <f t="shared" si="484"/>
        <v>105302545.26</v>
      </c>
      <c r="AJ1510" s="12">
        <f t="shared" si="485"/>
        <v>246817745.96</v>
      </c>
      <c r="AK1510" s="16">
        <f t="shared" si="486"/>
        <v>0.106943860853358</v>
      </c>
      <c r="AL1510" s="9">
        <f t="shared" si="487"/>
        <v>116738958.78</v>
      </c>
      <c r="AM1510" s="16">
        <f t="shared" si="488"/>
        <v>0.00282705713377141</v>
      </c>
      <c r="AN1510" s="16">
        <f t="shared" si="489"/>
        <v>0.0145180710050445</v>
      </c>
      <c r="AO1510" s="16">
        <f t="shared" si="490"/>
        <v>0.0152060242756457</v>
      </c>
      <c r="AP1510" s="16">
        <f t="shared" si="491"/>
        <v>0.01802602194525</v>
      </c>
      <c r="AQ1510" s="12">
        <f t="shared" si="492"/>
        <v>130078787.18</v>
      </c>
      <c r="AR1510" s="12">
        <f t="shared" si="493"/>
        <v>95997928.8599998</v>
      </c>
      <c r="AS1510" s="12">
        <f>AR1510-VLOOKUP(A1510,[1]选股结果!$A$2:$BJ$3005,48,FALSE)*0.08</f>
        <v>35710750.5751998</v>
      </c>
      <c r="AT1510" s="12">
        <f t="shared" si="474"/>
        <v>112684050.84</v>
      </c>
      <c r="AU1510" s="12">
        <f t="shared" si="475"/>
        <v>113392665.2</v>
      </c>
      <c r="AV1510" s="12">
        <f t="shared" si="476"/>
        <v>107630925.62</v>
      </c>
      <c r="AW1510" s="12">
        <f t="shared" si="477"/>
        <v>122708229.32</v>
      </c>
      <c r="AX1510" s="12">
        <f t="shared" si="478"/>
        <v>4167661.48</v>
      </c>
      <c r="AY1510" s="21">
        <f t="shared" si="479"/>
        <v>2177829055.3</v>
      </c>
    </row>
    <row r="1511" spans="1:51">
      <c r="A1511" s="5" t="s">
        <v>3069</v>
      </c>
      <c r="B1511" s="5" t="s">
        <v>3070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80"/>
        <v>2302271041.85</v>
      </c>
      <c r="AF1511" s="9">
        <f t="shared" si="481"/>
        <v>1747467789.07</v>
      </c>
      <c r="AG1511" s="9">
        <f t="shared" si="482"/>
        <v>734737350.36</v>
      </c>
      <c r="AH1511" s="9">
        <f t="shared" si="483"/>
        <v>735412310.04</v>
      </c>
      <c r="AI1511" s="9">
        <f t="shared" si="484"/>
        <v>588195041.16</v>
      </c>
      <c r="AJ1511" s="12">
        <f t="shared" si="485"/>
        <v>1052311543.73</v>
      </c>
      <c r="AK1511" s="16">
        <f t="shared" si="486"/>
        <v>0.45707543751426</v>
      </c>
      <c r="AL1511" s="9">
        <f t="shared" si="487"/>
        <v>362040412.68</v>
      </c>
      <c r="AM1511" s="16">
        <f t="shared" si="488"/>
        <v>0.10564740742452</v>
      </c>
      <c r="AN1511" s="16">
        <f t="shared" si="489"/>
        <v>0.0123893490129988</v>
      </c>
      <c r="AO1511" s="16">
        <f t="shared" si="490"/>
        <v>0.0395100161911894</v>
      </c>
      <c r="AP1511" s="16">
        <f t="shared" si="491"/>
        <v>0</v>
      </c>
      <c r="AQ1511" s="12">
        <f t="shared" si="492"/>
        <v>690271131.05</v>
      </c>
      <c r="AR1511" s="12">
        <f t="shared" si="493"/>
        <v>408260943.58</v>
      </c>
      <c r="AS1511" s="12">
        <f>AR1511-VLOOKUP(A1511,[1]选股结果!$A$2:$BJ$3005,48,FALSE)*0.08</f>
        <v>-205012053.512</v>
      </c>
      <c r="AT1511" s="12">
        <f t="shared" si="474"/>
        <v>543053862.17</v>
      </c>
      <c r="AU1511" s="12">
        <f t="shared" si="475"/>
        <v>555478212.46</v>
      </c>
      <c r="AV1511" s="12">
        <f t="shared" si="476"/>
        <v>541525068.16</v>
      </c>
      <c r="AW1511" s="12">
        <f t="shared" si="477"/>
        <v>734737350.36</v>
      </c>
      <c r="AX1511" s="12">
        <f t="shared" si="478"/>
        <v>6078775.58</v>
      </c>
      <c r="AY1511" s="21">
        <f t="shared" si="479"/>
        <v>1612674870.48</v>
      </c>
    </row>
    <row r="1512" spans="1:51">
      <c r="A1512" s="5" t="s">
        <v>3071</v>
      </c>
      <c r="B1512" s="5" t="s">
        <v>3072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80"/>
        <v>2301670197.16</v>
      </c>
      <c r="AF1512" s="9">
        <f t="shared" si="481"/>
        <v>2250322141.58</v>
      </c>
      <c r="AG1512" s="9">
        <f t="shared" si="482"/>
        <v>55583413.5500004</v>
      </c>
      <c r="AH1512" s="9">
        <f t="shared" si="483"/>
        <v>76094429.3400004</v>
      </c>
      <c r="AI1512" s="9">
        <f t="shared" si="484"/>
        <v>78191367.3100004</v>
      </c>
      <c r="AJ1512" s="12">
        <f t="shared" si="485"/>
        <v>771754853.55</v>
      </c>
      <c r="AK1512" s="16">
        <f t="shared" si="486"/>
        <v>0.335302101275091</v>
      </c>
      <c r="AL1512" s="9">
        <f t="shared" si="487"/>
        <v>676222596.53</v>
      </c>
      <c r="AM1512" s="16">
        <f t="shared" si="488"/>
        <v>0.0049306477765594</v>
      </c>
      <c r="AN1512" s="16">
        <f t="shared" si="489"/>
        <v>0.0876675788472979</v>
      </c>
      <c r="AO1512" s="16">
        <f t="shared" si="490"/>
        <v>0.12843090320444</v>
      </c>
      <c r="AP1512" s="16">
        <f t="shared" si="491"/>
        <v>0.0816749421711055</v>
      </c>
      <c r="AQ1512" s="12">
        <f t="shared" si="492"/>
        <v>95532257.02</v>
      </c>
      <c r="AR1512" s="12">
        <f t="shared" si="493"/>
        <v>73947338.1</v>
      </c>
      <c r="AS1512" s="12">
        <f>AR1512-VLOOKUP(A1512,[1]选股结果!$A$2:$BJ$3005,48,FALSE)*0.08</f>
        <v>-131130430.7688</v>
      </c>
      <c r="AT1512" s="12">
        <f t="shared" si="474"/>
        <v>97629194.99</v>
      </c>
      <c r="AU1512" s="12">
        <f t="shared" si="475"/>
        <v>71850400.13</v>
      </c>
      <c r="AV1512" s="12">
        <f t="shared" si="476"/>
        <v>25895548.19</v>
      </c>
      <c r="AW1512" s="12">
        <f t="shared" si="477"/>
        <v>55583413.5500004</v>
      </c>
      <c r="AX1512" s="12">
        <f t="shared" si="478"/>
        <v>4442450.62</v>
      </c>
      <c r="AY1512" s="21">
        <f t="shared" si="479"/>
        <v>2226640284.69</v>
      </c>
    </row>
    <row r="1513" spans="1:51">
      <c r="A1513" s="5" t="s">
        <v>3073</v>
      </c>
      <c r="B1513" s="5" t="s">
        <v>3074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80"/>
        <v>2295051178.45</v>
      </c>
      <c r="AF1513" s="9">
        <f t="shared" si="481"/>
        <v>2311773878.07</v>
      </c>
      <c r="AG1513" s="9">
        <f t="shared" si="482"/>
        <v>-27077656.1099999</v>
      </c>
      <c r="AH1513" s="9">
        <f t="shared" si="483"/>
        <v>-25853117.6499999</v>
      </c>
      <c r="AI1513" s="9">
        <f t="shared" si="484"/>
        <v>-34934179.3599999</v>
      </c>
      <c r="AJ1513" s="12">
        <f t="shared" si="485"/>
        <v>264702847.66</v>
      </c>
      <c r="AK1513" s="16">
        <f t="shared" si="486"/>
        <v>0.115336359443963</v>
      </c>
      <c r="AL1513" s="9">
        <f t="shared" si="487"/>
        <v>233270499.74</v>
      </c>
      <c r="AM1513" s="16">
        <f t="shared" si="488"/>
        <v>0.00481718924345149</v>
      </c>
      <c r="AN1513" s="16">
        <f t="shared" si="489"/>
        <v>0.00507878528350384</v>
      </c>
      <c r="AO1513" s="16">
        <f t="shared" si="490"/>
        <v>0.0635692971467993</v>
      </c>
      <c r="AP1513" s="16">
        <f t="shared" si="491"/>
        <v>0.0280629723967627</v>
      </c>
      <c r="AQ1513" s="12">
        <f t="shared" si="492"/>
        <v>31432347.9199998</v>
      </c>
      <c r="AR1513" s="12">
        <f t="shared" si="493"/>
        <v>-26061744.8700002</v>
      </c>
      <c r="AS1513" s="12">
        <f>AR1513-VLOOKUP(A1513,[1]选股结果!$A$2:$BJ$3005,48,FALSE)*0.08</f>
        <v>-139642467.5932</v>
      </c>
      <c r="AT1513" s="12">
        <f t="shared" si="474"/>
        <v>22351286.2099998</v>
      </c>
      <c r="AU1513" s="12">
        <f t="shared" si="475"/>
        <v>-16980683.1600002</v>
      </c>
      <c r="AV1513" s="12">
        <f t="shared" si="476"/>
        <v>-10313623.1100002</v>
      </c>
      <c r="AW1513" s="12">
        <f t="shared" si="477"/>
        <v>-27077656.1099999</v>
      </c>
      <c r="AX1513" s="12">
        <f t="shared" si="478"/>
        <v>0</v>
      </c>
      <c r="AY1513" s="21">
        <f t="shared" si="479"/>
        <v>2263360846.99</v>
      </c>
    </row>
    <row r="1514" spans="1:51">
      <c r="A1514" s="5" t="s">
        <v>3075</v>
      </c>
      <c r="B1514" s="5" t="s">
        <v>3076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80"/>
        <v>2294758214.08</v>
      </c>
      <c r="AF1514" s="9">
        <f t="shared" si="481"/>
        <v>2083326360.74</v>
      </c>
      <c r="AG1514" s="9">
        <f t="shared" si="482"/>
        <v>194411891.68</v>
      </c>
      <c r="AH1514" s="9">
        <f t="shared" si="483"/>
        <v>202434202.73</v>
      </c>
      <c r="AI1514" s="9">
        <f t="shared" si="484"/>
        <v>171746111.53</v>
      </c>
      <c r="AJ1514" s="12">
        <f t="shared" si="485"/>
        <v>508764383.86</v>
      </c>
      <c r="AK1514" s="16">
        <f t="shared" si="486"/>
        <v>0.221707184982872</v>
      </c>
      <c r="AL1514" s="9">
        <f t="shared" si="487"/>
        <v>331447438.28</v>
      </c>
      <c r="AM1514" s="16">
        <f t="shared" si="488"/>
        <v>0.00681178921774417</v>
      </c>
      <c r="AN1514" s="16">
        <f t="shared" si="489"/>
        <v>0.0765449088545572</v>
      </c>
      <c r="AO1514" s="16">
        <f t="shared" si="490"/>
        <v>0.0470026249729505</v>
      </c>
      <c r="AP1514" s="16">
        <f t="shared" si="491"/>
        <v>0.00392578789988632</v>
      </c>
      <c r="AQ1514" s="12">
        <f t="shared" si="492"/>
        <v>177316945.58</v>
      </c>
      <c r="AR1514" s="12">
        <f t="shared" si="493"/>
        <v>157448185.23</v>
      </c>
      <c r="AS1514" s="12">
        <f>AR1514-VLOOKUP(A1514,[1]选股结果!$A$2:$BJ$3005,48,FALSE)*0.08</f>
        <v>-54905601.4588</v>
      </c>
      <c r="AT1514" s="12">
        <f t="shared" si="474"/>
        <v>146628854.38</v>
      </c>
      <c r="AU1514" s="12">
        <f t="shared" si="475"/>
        <v>188136276.43</v>
      </c>
      <c r="AV1514" s="12">
        <f t="shared" si="476"/>
        <v>162662850.49</v>
      </c>
      <c r="AW1514" s="12">
        <f t="shared" si="477"/>
        <v>194411891.68</v>
      </c>
      <c r="AX1514" s="12">
        <f t="shared" si="478"/>
        <v>20929710.34</v>
      </c>
      <c r="AY1514" s="21">
        <f t="shared" si="479"/>
        <v>2094145691.59</v>
      </c>
    </row>
    <row r="1515" spans="1:51">
      <c r="A1515" s="5" t="s">
        <v>3077</v>
      </c>
      <c r="B1515" s="5" t="s">
        <v>3078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80"/>
        <v>2293750441.45</v>
      </c>
      <c r="AF1515" s="9">
        <f t="shared" si="481"/>
        <v>2102083305.33</v>
      </c>
      <c r="AG1515" s="9">
        <f t="shared" si="482"/>
        <v>203151983.99</v>
      </c>
      <c r="AH1515" s="9">
        <f t="shared" si="483"/>
        <v>202934641.38</v>
      </c>
      <c r="AI1515" s="9">
        <f t="shared" si="484"/>
        <v>167554136.58</v>
      </c>
      <c r="AJ1515" s="12">
        <f t="shared" si="485"/>
        <v>305012547.68</v>
      </c>
      <c r="AK1515" s="16">
        <f t="shared" si="486"/>
        <v>0.132975472033996</v>
      </c>
      <c r="AL1515" s="9">
        <f t="shared" si="487"/>
        <v>134034127.23</v>
      </c>
      <c r="AM1515" s="16">
        <f t="shared" si="488"/>
        <v>0.000387564585900649</v>
      </c>
      <c r="AN1515" s="16">
        <f t="shared" si="489"/>
        <v>0.0178308321912062</v>
      </c>
      <c r="AO1515" s="16">
        <f t="shared" si="490"/>
        <v>0.0364781573609667</v>
      </c>
      <c r="AP1515" s="16">
        <f t="shared" si="491"/>
        <v>0.00363043669856947</v>
      </c>
      <c r="AQ1515" s="12">
        <f t="shared" si="492"/>
        <v>170978420.45</v>
      </c>
      <c r="AR1515" s="12">
        <f t="shared" si="493"/>
        <v>156040065.07</v>
      </c>
      <c r="AS1515" s="12">
        <f>AR1515-VLOOKUP(A1515,[1]选股结果!$A$2:$BJ$3005,48,FALSE)*0.08</f>
        <v>4137768.55879998</v>
      </c>
      <c r="AT1515" s="12">
        <f t="shared" si="474"/>
        <v>135597915.65</v>
      </c>
      <c r="AU1515" s="12">
        <f t="shared" si="475"/>
        <v>191420569.87</v>
      </c>
      <c r="AV1515" s="12">
        <f t="shared" si="476"/>
        <v>137870588.85</v>
      </c>
      <c r="AW1515" s="12">
        <f t="shared" si="477"/>
        <v>203151983.99</v>
      </c>
      <c r="AX1515" s="12">
        <f t="shared" si="478"/>
        <v>16439820.29</v>
      </c>
      <c r="AY1515" s="21">
        <f t="shared" si="479"/>
        <v>2122525454.75</v>
      </c>
    </row>
    <row r="1516" spans="1:51">
      <c r="A1516" s="5" t="s">
        <v>3079</v>
      </c>
      <c r="B1516" s="5" t="s">
        <v>3080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80"/>
        <v>2293518332</v>
      </c>
      <c r="AF1516" s="9">
        <f t="shared" si="481"/>
        <v>1943171122.79</v>
      </c>
      <c r="AG1516" s="9">
        <f t="shared" si="482"/>
        <v>336190595.18</v>
      </c>
      <c r="AH1516" s="9">
        <f t="shared" si="483"/>
        <v>336923167.35</v>
      </c>
      <c r="AI1516" s="9">
        <f t="shared" si="484"/>
        <v>210771783.27</v>
      </c>
      <c r="AJ1516" s="12">
        <f t="shared" si="485"/>
        <v>1124865587.13</v>
      </c>
      <c r="AK1516" s="16">
        <f t="shared" si="486"/>
        <v>0.490454151351427</v>
      </c>
      <c r="AL1516" s="9">
        <f t="shared" si="487"/>
        <v>520914191.68</v>
      </c>
      <c r="AM1516" s="16">
        <f t="shared" si="488"/>
        <v>0.133131630002598</v>
      </c>
      <c r="AN1516" s="16">
        <f t="shared" si="489"/>
        <v>0.0368641768022284</v>
      </c>
      <c r="AO1516" s="16">
        <f t="shared" si="490"/>
        <v>0.0575035582449402</v>
      </c>
      <c r="AP1516" s="16">
        <f t="shared" si="491"/>
        <v>0</v>
      </c>
      <c r="AQ1516" s="12">
        <f t="shared" si="492"/>
        <v>603951395.45</v>
      </c>
      <c r="AR1516" s="12">
        <f t="shared" si="493"/>
        <v>225055597.71</v>
      </c>
      <c r="AS1516" s="12">
        <f>AR1516-VLOOKUP(A1516,[1]选股结果!$A$2:$BJ$3005,48,FALSE)*0.08</f>
        <v>35638114.0924</v>
      </c>
      <c r="AT1516" s="12">
        <f t="shared" si="474"/>
        <v>477800011.37</v>
      </c>
      <c r="AU1516" s="12">
        <f t="shared" si="475"/>
        <v>351206981.79</v>
      </c>
      <c r="AV1516" s="12">
        <f t="shared" si="476"/>
        <v>326187803.52</v>
      </c>
      <c r="AW1516" s="12">
        <f t="shared" si="477"/>
        <v>336190595.18</v>
      </c>
      <c r="AX1516" s="12">
        <f t="shared" si="478"/>
        <v>19298256.19</v>
      </c>
      <c r="AY1516" s="21">
        <f t="shared" si="479"/>
        <v>1690426709.13</v>
      </c>
    </row>
    <row r="1517" spans="1:51">
      <c r="A1517" s="5" t="s">
        <v>3081</v>
      </c>
      <c r="B1517" s="5" t="s">
        <v>3082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80"/>
        <v>2292473734.48</v>
      </c>
      <c r="AF1517" s="9">
        <f t="shared" si="481"/>
        <v>2156806506.47</v>
      </c>
      <c r="AG1517" s="9">
        <f t="shared" si="482"/>
        <v>166027374.67</v>
      </c>
      <c r="AH1517" s="9">
        <f t="shared" si="483"/>
        <v>162349043.91</v>
      </c>
      <c r="AI1517" s="9">
        <f t="shared" si="484"/>
        <v>130465597.57</v>
      </c>
      <c r="AJ1517" s="12">
        <f t="shared" si="485"/>
        <v>352797381.68</v>
      </c>
      <c r="AK1517" s="16">
        <f t="shared" si="486"/>
        <v>0.153893750830705</v>
      </c>
      <c r="AL1517" s="9">
        <f t="shared" si="487"/>
        <v>159169535.7</v>
      </c>
      <c r="AM1517" s="16">
        <f t="shared" si="488"/>
        <v>0.00472216490299529</v>
      </c>
      <c r="AN1517" s="16">
        <f t="shared" si="489"/>
        <v>0.0172174784802728</v>
      </c>
      <c r="AO1517" s="16">
        <f t="shared" si="490"/>
        <v>0.0331009376459497</v>
      </c>
      <c r="AP1517" s="16">
        <f t="shared" si="491"/>
        <v>0.0127603298131725</v>
      </c>
      <c r="AQ1517" s="12">
        <f t="shared" si="492"/>
        <v>193627845.98</v>
      </c>
      <c r="AR1517" s="12">
        <f t="shared" si="493"/>
        <v>100046053.25</v>
      </c>
      <c r="AS1517" s="12">
        <f>AR1517-VLOOKUP(A1517,[1]选股结果!$A$2:$BJ$3005,48,FALSE)*0.08</f>
        <v>-144493133.818</v>
      </c>
      <c r="AT1517" s="12">
        <f t="shared" si="474"/>
        <v>161744399.64</v>
      </c>
      <c r="AU1517" s="12">
        <f t="shared" si="475"/>
        <v>131929499.59</v>
      </c>
      <c r="AV1517" s="12">
        <f t="shared" si="476"/>
        <v>117154634.29</v>
      </c>
      <c r="AW1517" s="12">
        <f t="shared" si="477"/>
        <v>166027374.67</v>
      </c>
      <c r="AX1517" s="12">
        <f t="shared" si="478"/>
        <v>13107980.16</v>
      </c>
      <c r="AY1517" s="21">
        <f t="shared" si="479"/>
        <v>2095108160.08</v>
      </c>
    </row>
    <row r="1518" spans="1:51">
      <c r="A1518" s="5" t="s">
        <v>3083</v>
      </c>
      <c r="B1518" s="5" t="s">
        <v>3084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80"/>
        <v>2288519198.79</v>
      </c>
      <c r="AF1518" s="9">
        <f t="shared" si="481"/>
        <v>2296984208.69</v>
      </c>
      <c r="AG1518" s="9">
        <f t="shared" si="482"/>
        <v>-26049448.1000001</v>
      </c>
      <c r="AH1518" s="9">
        <f t="shared" si="483"/>
        <v>-21522316.9800001</v>
      </c>
      <c r="AI1518" s="9">
        <f t="shared" si="484"/>
        <v>-32931515.2900001</v>
      </c>
      <c r="AJ1518" s="12">
        <f t="shared" si="485"/>
        <v>344831648.44</v>
      </c>
      <c r="AK1518" s="16">
        <f t="shared" si="486"/>
        <v>0.150678940610296</v>
      </c>
      <c r="AL1518" s="9">
        <f t="shared" si="487"/>
        <v>336225783.98</v>
      </c>
      <c r="AM1518" s="16">
        <f t="shared" si="488"/>
        <v>0.00914328049817689</v>
      </c>
      <c r="AN1518" s="16">
        <f t="shared" si="489"/>
        <v>0.0491964265012623</v>
      </c>
      <c r="AO1518" s="16">
        <f t="shared" si="490"/>
        <v>0.0494147429786876</v>
      </c>
      <c r="AP1518" s="16">
        <f t="shared" si="491"/>
        <v>0.0294182085147444</v>
      </c>
      <c r="AQ1518" s="12">
        <f t="shared" si="492"/>
        <v>8605864.46000004</v>
      </c>
      <c r="AR1518" s="12">
        <f t="shared" si="493"/>
        <v>-42177729.68</v>
      </c>
      <c r="AS1518" s="12">
        <f>AR1518-VLOOKUP(A1518,[1]选股结果!$A$2:$BJ$3005,48,FALSE)*0.08</f>
        <v>-271876081.364</v>
      </c>
      <c r="AT1518" s="12">
        <f t="shared" si="474"/>
        <v>-2803333.84999996</v>
      </c>
      <c r="AU1518" s="12">
        <f t="shared" si="475"/>
        <v>-30768531.37</v>
      </c>
      <c r="AV1518" s="12">
        <f t="shared" si="476"/>
        <v>-40338673.2999999</v>
      </c>
      <c r="AW1518" s="12">
        <f t="shared" si="477"/>
        <v>-26049448.1000001</v>
      </c>
      <c r="AX1518" s="12">
        <f t="shared" si="478"/>
        <v>13495604.59</v>
      </c>
      <c r="AY1518" s="21">
        <f t="shared" si="479"/>
        <v>2257609812.86</v>
      </c>
    </row>
    <row r="1519" spans="1:51">
      <c r="A1519" s="5" t="s">
        <v>3085</v>
      </c>
      <c r="B1519" s="5" t="s">
        <v>3086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80"/>
        <v>2287625967.21</v>
      </c>
      <c r="AF1519" s="9">
        <f t="shared" si="481"/>
        <v>1941513469.02</v>
      </c>
      <c r="AG1519" s="9">
        <f t="shared" si="482"/>
        <v>305842394.83</v>
      </c>
      <c r="AH1519" s="9">
        <f t="shared" si="483"/>
        <v>306013516.48</v>
      </c>
      <c r="AI1519" s="9">
        <f t="shared" si="484"/>
        <v>254252577.54</v>
      </c>
      <c r="AJ1519" s="12">
        <f t="shared" si="485"/>
        <v>718851335.55</v>
      </c>
      <c r="AK1519" s="16">
        <f t="shared" si="486"/>
        <v>0.314234645809129</v>
      </c>
      <c r="AL1519" s="9">
        <f t="shared" si="487"/>
        <v>376034864.69</v>
      </c>
      <c r="AM1519" s="16">
        <f t="shared" si="488"/>
        <v>0.00752233240777001</v>
      </c>
      <c r="AN1519" s="16">
        <f t="shared" si="489"/>
        <v>0.0862305709751071</v>
      </c>
      <c r="AO1519" s="16">
        <f t="shared" si="490"/>
        <v>0.031603928171079</v>
      </c>
      <c r="AP1519" s="16">
        <f t="shared" si="491"/>
        <v>0.0354301796979732</v>
      </c>
      <c r="AQ1519" s="12">
        <f t="shared" si="492"/>
        <v>342816470.86</v>
      </c>
      <c r="AR1519" s="12">
        <f t="shared" si="493"/>
        <v>286137236.69</v>
      </c>
      <c r="AS1519" s="12">
        <f>AR1519-VLOOKUP(A1519,[1]选股结果!$A$2:$BJ$3005,48,FALSE)*0.08</f>
        <v>136004143.29</v>
      </c>
      <c r="AT1519" s="12">
        <f t="shared" si="474"/>
        <v>291055531.92</v>
      </c>
      <c r="AU1519" s="12">
        <f t="shared" si="475"/>
        <v>337898175.63</v>
      </c>
      <c r="AV1519" s="12">
        <f t="shared" si="476"/>
        <v>319568205.52</v>
      </c>
      <c r="AW1519" s="12">
        <f t="shared" si="477"/>
        <v>305842394.83</v>
      </c>
      <c r="AX1519" s="12">
        <f t="shared" si="478"/>
        <v>-18552540.86</v>
      </c>
      <c r="AY1519" s="21">
        <f t="shared" si="479"/>
        <v>1936595173.79</v>
      </c>
    </row>
    <row r="1520" spans="1:51">
      <c r="A1520" s="5" t="s">
        <v>3087</v>
      </c>
      <c r="B1520" s="5" t="s">
        <v>3088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80"/>
        <v>2285490153.56</v>
      </c>
      <c r="AF1520" s="9">
        <f t="shared" si="481"/>
        <v>1833592392.5</v>
      </c>
      <c r="AG1520" s="9">
        <f t="shared" si="482"/>
        <v>438003006.67</v>
      </c>
      <c r="AH1520" s="9">
        <f t="shared" si="483"/>
        <v>451062158.7</v>
      </c>
      <c r="AI1520" s="9">
        <f t="shared" si="484"/>
        <v>399053904.21</v>
      </c>
      <c r="AJ1520" s="12">
        <f t="shared" si="485"/>
        <v>813399812.96</v>
      </c>
      <c r="AK1520" s="16">
        <f t="shared" si="486"/>
        <v>0.355897316684128</v>
      </c>
      <c r="AL1520" s="9">
        <f t="shared" si="487"/>
        <v>347592717.36</v>
      </c>
      <c r="AM1520" s="16">
        <f t="shared" si="488"/>
        <v>0.0107913606022685</v>
      </c>
      <c r="AN1520" s="16">
        <f t="shared" si="489"/>
        <v>0.0622121949808117</v>
      </c>
      <c r="AO1520" s="16">
        <f t="shared" si="490"/>
        <v>0.0401835021065161</v>
      </c>
      <c r="AP1520" s="16">
        <f t="shared" si="491"/>
        <v>0.0446044254407346</v>
      </c>
      <c r="AQ1520" s="12">
        <f t="shared" si="492"/>
        <v>465807095.6</v>
      </c>
      <c r="AR1520" s="12">
        <f t="shared" si="493"/>
        <v>412927670.22</v>
      </c>
      <c r="AS1520" s="12">
        <f>AR1520-VLOOKUP(A1520,[1]选股结果!$A$2:$BJ$3005,48,FALSE)*0.08</f>
        <v>212846189.3584</v>
      </c>
      <c r="AT1520" s="12">
        <f t="shared" si="474"/>
        <v>413798841.11</v>
      </c>
      <c r="AU1520" s="12">
        <f t="shared" si="475"/>
        <v>464935924.71</v>
      </c>
      <c r="AV1520" s="12">
        <f t="shared" si="476"/>
        <v>436173618.55</v>
      </c>
      <c r="AW1520" s="12">
        <f t="shared" si="477"/>
        <v>438003006.67</v>
      </c>
      <c r="AX1520" s="12">
        <f t="shared" si="478"/>
        <v>0</v>
      </c>
      <c r="AY1520" s="21">
        <f t="shared" si="479"/>
        <v>1832721221.61</v>
      </c>
    </row>
    <row r="1521" spans="1:51">
      <c r="A1521" s="5" t="s">
        <v>3089</v>
      </c>
      <c r="B1521" s="5" t="s">
        <v>3090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80"/>
        <v>2280185591.58</v>
      </c>
      <c r="AF1521" s="9">
        <f t="shared" si="481"/>
        <v>2556373395.69</v>
      </c>
      <c r="AG1521" s="9">
        <f t="shared" si="482"/>
        <v>-334801119.9</v>
      </c>
      <c r="AH1521" s="9">
        <f t="shared" si="483"/>
        <v>-323271729.78</v>
      </c>
      <c r="AI1521" s="9">
        <f t="shared" si="484"/>
        <v>-268034757.6</v>
      </c>
      <c r="AJ1521" s="12">
        <f t="shared" si="485"/>
        <v>231760505.99</v>
      </c>
      <c r="AK1521" s="16">
        <f t="shared" si="486"/>
        <v>0.101641071167986</v>
      </c>
      <c r="AL1521" s="9">
        <f t="shared" si="487"/>
        <v>448755687.71</v>
      </c>
      <c r="AM1521" s="16">
        <f t="shared" si="488"/>
        <v>0.00627843948004253</v>
      </c>
      <c r="AN1521" s="16">
        <f t="shared" si="489"/>
        <v>0.0726881966283949</v>
      </c>
      <c r="AO1521" s="16">
        <f t="shared" si="490"/>
        <v>0.050207674749261</v>
      </c>
      <c r="AP1521" s="16">
        <f t="shared" si="491"/>
        <v>0.0669261924439478</v>
      </c>
      <c r="AQ1521" s="12">
        <f t="shared" si="492"/>
        <v>-216995181.72</v>
      </c>
      <c r="AR1521" s="12">
        <f t="shared" si="493"/>
        <v>-222560977.51</v>
      </c>
      <c r="AS1521" s="12">
        <f>AR1521-VLOOKUP(A1521,[1]选股结果!$A$2:$BJ$3005,48,FALSE)*0.08</f>
        <v>-427052124.5604</v>
      </c>
      <c r="AT1521" s="12">
        <f t="shared" si="474"/>
        <v>-161758209.54</v>
      </c>
      <c r="AU1521" s="12">
        <f t="shared" si="475"/>
        <v>-277797949.69</v>
      </c>
      <c r="AV1521" s="12">
        <f t="shared" si="476"/>
        <v>-338394751.99</v>
      </c>
      <c r="AW1521" s="12">
        <f t="shared" si="477"/>
        <v>-334801119.9</v>
      </c>
      <c r="AX1521" s="12">
        <f t="shared" si="478"/>
        <v>0</v>
      </c>
      <c r="AY1521" s="21">
        <f t="shared" si="479"/>
        <v>2495570627.72</v>
      </c>
    </row>
    <row r="1522" spans="1:51">
      <c r="A1522" s="5" t="s">
        <v>3091</v>
      </c>
      <c r="B1522" s="5" t="s">
        <v>3092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80"/>
        <v>2280122365.13</v>
      </c>
      <c r="AF1522" s="9">
        <f t="shared" si="481"/>
        <v>2160097413.84</v>
      </c>
      <c r="AG1522" s="9">
        <f t="shared" si="482"/>
        <v>124073836.41</v>
      </c>
      <c r="AH1522" s="9">
        <f t="shared" si="483"/>
        <v>122517762.84</v>
      </c>
      <c r="AI1522" s="9">
        <f t="shared" si="484"/>
        <v>89152817.79</v>
      </c>
      <c r="AJ1522" s="12">
        <f t="shared" si="485"/>
        <v>287285124.72</v>
      </c>
      <c r="AK1522" s="16">
        <f t="shared" si="486"/>
        <v>0.125995485642991</v>
      </c>
      <c r="AL1522" s="9">
        <f t="shared" si="487"/>
        <v>142164359.88</v>
      </c>
      <c r="AM1522" s="16">
        <f t="shared" si="488"/>
        <v>0.00661801743659475</v>
      </c>
      <c r="AN1522" s="16">
        <f t="shared" si="489"/>
        <v>0.00590365633259885</v>
      </c>
      <c r="AO1522" s="16">
        <f t="shared" si="490"/>
        <v>0.0464450851978561</v>
      </c>
      <c r="AP1522" s="16">
        <f t="shared" si="491"/>
        <v>0.00270023244548499</v>
      </c>
      <c r="AQ1522" s="12">
        <f t="shared" si="492"/>
        <v>145120764.84</v>
      </c>
      <c r="AR1522" s="12">
        <f t="shared" si="493"/>
        <v>85103932.67</v>
      </c>
      <c r="AS1522" s="12">
        <f>AR1522-VLOOKUP(A1522,[1]选股结果!$A$2:$BJ$3005,48,FALSE)*0.08</f>
        <v>-98072161.0588</v>
      </c>
      <c r="AT1522" s="12">
        <f t="shared" si="474"/>
        <v>111755819.79</v>
      </c>
      <c r="AU1522" s="12">
        <f t="shared" si="475"/>
        <v>118468877.72</v>
      </c>
      <c r="AV1522" s="12">
        <f t="shared" si="476"/>
        <v>125178722.28</v>
      </c>
      <c r="AW1522" s="12">
        <f t="shared" si="477"/>
        <v>124073836.41</v>
      </c>
      <c r="AX1522" s="12">
        <f t="shared" si="478"/>
        <v>0</v>
      </c>
      <c r="AY1522" s="21">
        <f t="shared" si="479"/>
        <v>2133445526.72</v>
      </c>
    </row>
    <row r="1523" spans="1:51">
      <c r="A1523" s="5" t="s">
        <v>3093</v>
      </c>
      <c r="B1523" s="5" t="s">
        <v>3094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80"/>
        <v>2275082465.95</v>
      </c>
      <c r="AF1523" s="9">
        <f t="shared" si="481"/>
        <v>2091824714.07</v>
      </c>
      <c r="AG1523" s="9">
        <f t="shared" si="482"/>
        <v>173962901.85</v>
      </c>
      <c r="AH1523" s="9">
        <f t="shared" si="483"/>
        <v>174564633.31</v>
      </c>
      <c r="AI1523" s="9">
        <f t="shared" si="484"/>
        <v>145656124.39</v>
      </c>
      <c r="AJ1523" s="12">
        <f t="shared" si="485"/>
        <v>410225936.02</v>
      </c>
      <c r="AK1523" s="16">
        <f t="shared" si="486"/>
        <v>0.180312556647789</v>
      </c>
      <c r="AL1523" s="9">
        <f t="shared" si="487"/>
        <v>235161147.48</v>
      </c>
      <c r="AM1523" s="16">
        <f t="shared" si="488"/>
        <v>0.00337606593824841</v>
      </c>
      <c r="AN1523" s="16">
        <f t="shared" si="489"/>
        <v>0.0148867732563081</v>
      </c>
      <c r="AO1523" s="16">
        <f t="shared" si="490"/>
        <v>0.0308532426628718</v>
      </c>
      <c r="AP1523" s="16">
        <f t="shared" si="491"/>
        <v>0.0413577935253921</v>
      </c>
      <c r="AQ1523" s="12">
        <f t="shared" si="492"/>
        <v>175064788.54</v>
      </c>
      <c r="AR1523" s="12">
        <f t="shared" si="493"/>
        <v>125023622.99</v>
      </c>
      <c r="AS1523" s="12">
        <f>AR1523-VLOOKUP(A1523,[1]选股结果!$A$2:$BJ$3005,48,FALSE)*0.08</f>
        <v>-35629129.838</v>
      </c>
      <c r="AT1523" s="12">
        <f t="shared" si="474"/>
        <v>146156279.62</v>
      </c>
      <c r="AU1523" s="12">
        <f t="shared" si="475"/>
        <v>153932131.91</v>
      </c>
      <c r="AV1523" s="12">
        <f t="shared" si="476"/>
        <v>163037156.84</v>
      </c>
      <c r="AW1523" s="12">
        <f t="shared" si="477"/>
        <v>173962901.85</v>
      </c>
      <c r="AX1523" s="12">
        <f t="shared" si="478"/>
        <v>13003351.76</v>
      </c>
      <c r="AY1523" s="21">
        <f t="shared" si="479"/>
        <v>2070692057.44</v>
      </c>
    </row>
    <row r="1524" spans="1:51">
      <c r="A1524" s="5" t="s">
        <v>3095</v>
      </c>
      <c r="B1524" s="5" t="s">
        <v>3096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80"/>
        <v>2272206348.98</v>
      </c>
      <c r="AF1524" s="9">
        <f t="shared" si="481"/>
        <v>2155118009.32</v>
      </c>
      <c r="AG1524" s="9">
        <f t="shared" si="482"/>
        <v>74832989.9500003</v>
      </c>
      <c r="AH1524" s="9">
        <f t="shared" si="483"/>
        <v>75190808.0800003</v>
      </c>
      <c r="AI1524" s="9">
        <f t="shared" si="484"/>
        <v>65477646.7500003</v>
      </c>
      <c r="AJ1524" s="12">
        <f t="shared" si="485"/>
        <v>325704450.71</v>
      </c>
      <c r="AK1524" s="16">
        <f t="shared" si="486"/>
        <v>0.143342813409623</v>
      </c>
      <c r="AL1524" s="9">
        <f t="shared" si="487"/>
        <v>199778159.83</v>
      </c>
      <c r="AM1524" s="16">
        <f t="shared" si="488"/>
        <v>0.00813475172195406</v>
      </c>
      <c r="AN1524" s="16">
        <f t="shared" si="489"/>
        <v>0.00761650347371348</v>
      </c>
      <c r="AO1524" s="16">
        <f t="shared" si="490"/>
        <v>0.0362048797051064</v>
      </c>
      <c r="AP1524" s="16">
        <f t="shared" si="491"/>
        <v>0.0245924088298953</v>
      </c>
      <c r="AQ1524" s="12">
        <f t="shared" si="492"/>
        <v>125926290.88</v>
      </c>
      <c r="AR1524" s="12">
        <f t="shared" si="493"/>
        <v>81531105.5700001</v>
      </c>
      <c r="AS1524" s="12">
        <f>AR1524-VLOOKUP(A1524,[1]选股结果!$A$2:$BJ$3005,48,FALSE)*0.08</f>
        <v>-63977482.9795999</v>
      </c>
      <c r="AT1524" s="12">
        <f t="shared" si="474"/>
        <v>116213129.55</v>
      </c>
      <c r="AU1524" s="12">
        <f t="shared" si="475"/>
        <v>91244266.9000001</v>
      </c>
      <c r="AV1524" s="12">
        <f t="shared" si="476"/>
        <v>78033095.89</v>
      </c>
      <c r="AW1524" s="12">
        <f t="shared" si="477"/>
        <v>74832989.9500003</v>
      </c>
      <c r="AX1524" s="12">
        <f t="shared" si="478"/>
        <v>0</v>
      </c>
      <c r="AY1524" s="21">
        <f t="shared" si="479"/>
        <v>2120435985.34</v>
      </c>
    </row>
    <row r="1525" spans="1:51">
      <c r="A1525" s="5" t="s">
        <v>3097</v>
      </c>
      <c r="B1525" s="5" t="s">
        <v>3098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80"/>
        <v>2268776669.68</v>
      </c>
      <c r="AF1525" s="9">
        <f t="shared" si="481"/>
        <v>2159977770.58</v>
      </c>
      <c r="AG1525" s="9">
        <f t="shared" si="482"/>
        <v>92630144.8399999</v>
      </c>
      <c r="AH1525" s="9">
        <f t="shared" si="483"/>
        <v>92512535.5399999</v>
      </c>
      <c r="AI1525" s="9">
        <f t="shared" si="484"/>
        <v>85869817.8099999</v>
      </c>
      <c r="AJ1525" s="12">
        <f t="shared" si="485"/>
        <v>260718668.63</v>
      </c>
      <c r="AK1525" s="16">
        <f t="shared" si="486"/>
        <v>0.114915968642596</v>
      </c>
      <c r="AL1525" s="9">
        <f t="shared" si="487"/>
        <v>152541524.68</v>
      </c>
      <c r="AM1525" s="16">
        <f t="shared" si="488"/>
        <v>0.00140710255119569</v>
      </c>
      <c r="AN1525" s="16">
        <f t="shared" si="489"/>
        <v>0.0058378037719632</v>
      </c>
      <c r="AO1525" s="16">
        <f t="shared" si="490"/>
        <v>0.0259346626736509</v>
      </c>
      <c r="AP1525" s="16">
        <f t="shared" si="491"/>
        <v>0.0347532141015541</v>
      </c>
      <c r="AQ1525" s="12">
        <f t="shared" si="492"/>
        <v>108177143.95</v>
      </c>
      <c r="AR1525" s="12">
        <f t="shared" si="493"/>
        <v>103738970.09</v>
      </c>
      <c r="AS1525" s="12">
        <f>AR1525-VLOOKUP(A1525,[1]选股结果!$A$2:$BJ$3005,48,FALSE)*0.08</f>
        <v>-3551511.5476</v>
      </c>
      <c r="AT1525" s="12">
        <f t="shared" si="474"/>
        <v>101534426.22</v>
      </c>
      <c r="AU1525" s="12">
        <f t="shared" si="475"/>
        <v>110381687.82</v>
      </c>
      <c r="AV1525" s="12">
        <f t="shared" si="476"/>
        <v>88757978.2699999</v>
      </c>
      <c r="AW1525" s="12">
        <f t="shared" si="477"/>
        <v>92630144.8399999</v>
      </c>
      <c r="AX1525" s="12">
        <f t="shared" si="478"/>
        <v>184478.11</v>
      </c>
      <c r="AY1525" s="21">
        <f t="shared" si="479"/>
        <v>2162182314.45</v>
      </c>
    </row>
    <row r="1526" spans="1:51">
      <c r="A1526" s="5" t="s">
        <v>3099</v>
      </c>
      <c r="B1526" s="5" t="s">
        <v>3100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80"/>
        <v>2267461979.71</v>
      </c>
      <c r="AF1526" s="9">
        <f t="shared" si="481"/>
        <v>2016413906.12</v>
      </c>
      <c r="AG1526" s="9">
        <f t="shared" si="482"/>
        <v>227842381.7</v>
      </c>
      <c r="AH1526" s="9">
        <f t="shared" si="483"/>
        <v>227926278.21</v>
      </c>
      <c r="AI1526" s="9">
        <f t="shared" si="484"/>
        <v>184381743.58</v>
      </c>
      <c r="AJ1526" s="12">
        <f t="shared" si="485"/>
        <v>680139830.34</v>
      </c>
      <c r="AK1526" s="16">
        <f t="shared" si="486"/>
        <v>0.299956443118392</v>
      </c>
      <c r="AL1526" s="9">
        <f t="shared" si="487"/>
        <v>404253455.72</v>
      </c>
      <c r="AM1526" s="16">
        <f t="shared" si="488"/>
        <v>0.008832796827121</v>
      </c>
      <c r="AN1526" s="16">
        <f t="shared" si="489"/>
        <v>0.0651749993262955</v>
      </c>
      <c r="AO1526" s="16">
        <f t="shared" si="490"/>
        <v>0.0522255400044879</v>
      </c>
      <c r="AP1526" s="16">
        <f t="shared" si="491"/>
        <v>0.0515008738690892</v>
      </c>
      <c r="AQ1526" s="12">
        <f t="shared" si="492"/>
        <v>275886374.62</v>
      </c>
      <c r="AR1526" s="12">
        <f t="shared" si="493"/>
        <v>206255646.97</v>
      </c>
      <c r="AS1526" s="12">
        <f>AR1526-VLOOKUP(A1526,[1]选股结果!$A$2:$BJ$3005,48,FALSE)*0.08</f>
        <v>24591986.7228</v>
      </c>
      <c r="AT1526" s="12">
        <f t="shared" si="474"/>
        <v>232341839.99</v>
      </c>
      <c r="AU1526" s="12">
        <f t="shared" si="475"/>
        <v>249800181.6</v>
      </c>
      <c r="AV1526" s="12">
        <f t="shared" si="476"/>
        <v>210041896.51</v>
      </c>
      <c r="AW1526" s="12">
        <f t="shared" si="477"/>
        <v>227842381.7</v>
      </c>
      <c r="AX1526" s="12">
        <f t="shared" si="478"/>
        <v>21235977.72</v>
      </c>
      <c r="AY1526" s="21">
        <f t="shared" si="479"/>
        <v>1990327713.1</v>
      </c>
    </row>
    <row r="1527" spans="1:51">
      <c r="A1527" s="5" t="s">
        <v>3101</v>
      </c>
      <c r="B1527" s="5" t="s">
        <v>3102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80"/>
        <v>2263966229.12</v>
      </c>
      <c r="AF1527" s="9">
        <f t="shared" si="481"/>
        <v>1903431722.4</v>
      </c>
      <c r="AG1527" s="9">
        <f t="shared" si="482"/>
        <v>318252821.11</v>
      </c>
      <c r="AH1527" s="9">
        <f t="shared" si="483"/>
        <v>316466036.9</v>
      </c>
      <c r="AI1527" s="9">
        <f t="shared" si="484"/>
        <v>275367942.33</v>
      </c>
      <c r="AJ1527" s="12">
        <f t="shared" si="485"/>
        <v>764353058.43</v>
      </c>
      <c r="AK1527" s="16">
        <f t="shared" si="486"/>
        <v>0.337616810974739</v>
      </c>
      <c r="AL1527" s="9">
        <f t="shared" si="487"/>
        <v>403153098.98</v>
      </c>
      <c r="AM1527" s="16">
        <f t="shared" si="488"/>
        <v>0.00807361807561272</v>
      </c>
      <c r="AN1527" s="16">
        <f t="shared" si="489"/>
        <v>0.0519291653549522</v>
      </c>
      <c r="AO1527" s="16">
        <f t="shared" si="490"/>
        <v>0.0543097361738442</v>
      </c>
      <c r="AP1527" s="16">
        <f t="shared" si="491"/>
        <v>0.0612169386881141</v>
      </c>
      <c r="AQ1527" s="12">
        <f t="shared" si="492"/>
        <v>361199959.45</v>
      </c>
      <c r="AR1527" s="12">
        <f t="shared" si="493"/>
        <v>313676078.96</v>
      </c>
      <c r="AS1527" s="12">
        <f>AR1527-VLOOKUP(A1527,[1]选股结果!$A$2:$BJ$3005,48,FALSE)*0.08</f>
        <v>41646436.8336</v>
      </c>
      <c r="AT1527" s="12">
        <f t="shared" si="474"/>
        <v>320101864.88</v>
      </c>
      <c r="AU1527" s="12">
        <f t="shared" si="475"/>
        <v>354774173.53</v>
      </c>
      <c r="AV1527" s="12">
        <f t="shared" si="476"/>
        <v>296119200.56</v>
      </c>
      <c r="AW1527" s="12">
        <f t="shared" si="477"/>
        <v>318252821.11</v>
      </c>
      <c r="AX1527" s="12">
        <f t="shared" si="478"/>
        <v>7517120.56</v>
      </c>
      <c r="AY1527" s="21">
        <f t="shared" si="479"/>
        <v>1897005936.48</v>
      </c>
    </row>
    <row r="1528" spans="1:51">
      <c r="A1528" s="5" t="s">
        <v>3103</v>
      </c>
      <c r="B1528" s="5" t="s">
        <v>3104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80"/>
        <v>2262247123.68</v>
      </c>
      <c r="AF1528" s="9">
        <f t="shared" si="481"/>
        <v>23117084.63</v>
      </c>
      <c r="AG1528" s="9">
        <f t="shared" si="482"/>
        <v>2648457707.49</v>
      </c>
      <c r="AH1528" s="9">
        <f t="shared" si="483"/>
        <v>2647483268.94</v>
      </c>
      <c r="AI1528" s="9">
        <f t="shared" si="484"/>
        <v>2337461577.7</v>
      </c>
      <c r="AJ1528" s="12">
        <f t="shared" si="485"/>
        <v>2262247123.68</v>
      </c>
      <c r="AK1528" s="16">
        <f t="shared" si="486"/>
        <v>1</v>
      </c>
      <c r="AL1528" s="9">
        <f t="shared" si="487"/>
        <v>23965500.33</v>
      </c>
      <c r="AM1528" s="16">
        <f t="shared" si="488"/>
        <v>0.0102186380913131</v>
      </c>
      <c r="AN1528" s="16">
        <f t="shared" si="489"/>
        <v>0</v>
      </c>
      <c r="AO1528" s="16">
        <f t="shared" si="490"/>
        <v>0</v>
      </c>
      <c r="AP1528" s="16">
        <f t="shared" si="491"/>
        <v>0</v>
      </c>
      <c r="AQ1528" s="12">
        <f t="shared" si="492"/>
        <v>2238281623.35</v>
      </c>
      <c r="AR1528" s="12">
        <f t="shared" si="493"/>
        <v>1928259932.11</v>
      </c>
      <c r="AS1528" s="12">
        <f>AR1528-VLOOKUP(A1528,[1]选股结果!$A$2:$BJ$3005,48,FALSE)*0.08</f>
        <v>467195470.1724</v>
      </c>
      <c r="AT1528" s="12">
        <f t="shared" si="474"/>
        <v>1928259932.11</v>
      </c>
      <c r="AU1528" s="12">
        <f t="shared" si="475"/>
        <v>2238281623.35</v>
      </c>
      <c r="AV1528" s="12">
        <f t="shared" si="476"/>
        <v>2233352921.31</v>
      </c>
      <c r="AW1528" s="12">
        <f t="shared" si="477"/>
        <v>2648457707.49</v>
      </c>
      <c r="AX1528" s="12">
        <f t="shared" si="478"/>
        <v>520931302.32</v>
      </c>
      <c r="AY1528" s="21">
        <f t="shared" si="479"/>
        <v>23117084.63</v>
      </c>
    </row>
    <row r="1529" spans="1:51">
      <c r="A1529" s="5" t="s">
        <v>3105</v>
      </c>
      <c r="B1529" s="5" t="s">
        <v>3106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80"/>
        <v>2259916709.4</v>
      </c>
      <c r="AF1529" s="9">
        <f t="shared" si="481"/>
        <v>2165244692.34</v>
      </c>
      <c r="AG1529" s="9">
        <f t="shared" si="482"/>
        <v>111303569.74</v>
      </c>
      <c r="AH1529" s="9">
        <f t="shared" si="483"/>
        <v>111377734.26</v>
      </c>
      <c r="AI1529" s="9">
        <f t="shared" si="484"/>
        <v>85239864.98</v>
      </c>
      <c r="AJ1529" s="12">
        <f t="shared" si="485"/>
        <v>578048648.97</v>
      </c>
      <c r="AK1529" s="16">
        <f t="shared" si="486"/>
        <v>0.25578316517845</v>
      </c>
      <c r="AL1529" s="9">
        <f t="shared" si="487"/>
        <v>460348240.23</v>
      </c>
      <c r="AM1529" s="16">
        <f t="shared" si="488"/>
        <v>0.00703265583810812</v>
      </c>
      <c r="AN1529" s="16">
        <f t="shared" si="489"/>
        <v>0.0945175307663045</v>
      </c>
      <c r="AO1529" s="16">
        <f t="shared" si="490"/>
        <v>0.0686985490678633</v>
      </c>
      <c r="AP1529" s="16">
        <f t="shared" si="491"/>
        <v>0.0357761934825756</v>
      </c>
      <c r="AQ1529" s="12">
        <f t="shared" si="492"/>
        <v>117700408.74</v>
      </c>
      <c r="AR1529" s="12">
        <f t="shared" si="493"/>
        <v>73785087.5</v>
      </c>
      <c r="AS1529" s="12">
        <f>AR1529-VLOOKUP(A1529,[1]选股结果!$A$2:$BJ$3005,48,FALSE)*0.08</f>
        <v>-178826871.5912</v>
      </c>
      <c r="AT1529" s="12">
        <f t="shared" si="474"/>
        <v>91562539.46</v>
      </c>
      <c r="AU1529" s="12">
        <f t="shared" si="475"/>
        <v>99922956.78</v>
      </c>
      <c r="AV1529" s="12">
        <f t="shared" si="476"/>
        <v>95390805.68</v>
      </c>
      <c r="AW1529" s="12">
        <f t="shared" si="477"/>
        <v>111303569.74</v>
      </c>
      <c r="AX1529" s="12">
        <f t="shared" si="478"/>
        <v>5501442.73</v>
      </c>
      <c r="AY1529" s="21">
        <f t="shared" si="479"/>
        <v>2147467240.38</v>
      </c>
    </row>
    <row r="1530" spans="1:51">
      <c r="A1530" s="5" t="s">
        <v>3107</v>
      </c>
      <c r="B1530" s="5" t="s">
        <v>3108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80"/>
        <v>2258477954.05</v>
      </c>
      <c r="AF1530" s="9">
        <f t="shared" si="481"/>
        <v>1887563172.26</v>
      </c>
      <c r="AG1530" s="9">
        <f t="shared" si="482"/>
        <v>386154735.65</v>
      </c>
      <c r="AH1530" s="9">
        <f t="shared" si="483"/>
        <v>388130175.83</v>
      </c>
      <c r="AI1530" s="9">
        <f t="shared" si="484"/>
        <v>340724705.48</v>
      </c>
      <c r="AJ1530" s="12">
        <f t="shared" si="485"/>
        <v>613159317.79</v>
      </c>
      <c r="AK1530" s="16">
        <f t="shared" si="486"/>
        <v>0.271492275003374</v>
      </c>
      <c r="AL1530" s="9">
        <f t="shared" si="487"/>
        <v>243563869.02</v>
      </c>
      <c r="AM1530" s="16">
        <f t="shared" si="488"/>
        <v>0.00448501205505934</v>
      </c>
      <c r="AN1530" s="16">
        <f t="shared" si="489"/>
        <v>0.0305448020098197</v>
      </c>
      <c r="AO1530" s="16">
        <f t="shared" si="490"/>
        <v>0.0381308738017876</v>
      </c>
      <c r="AP1530" s="16">
        <f t="shared" si="491"/>
        <v>0.0362253816174239</v>
      </c>
      <c r="AQ1530" s="12">
        <f t="shared" si="492"/>
        <v>369595448.77</v>
      </c>
      <c r="AR1530" s="12">
        <f t="shared" si="493"/>
        <v>326991468.83</v>
      </c>
      <c r="AS1530" s="12">
        <f>AR1530-VLOOKUP(A1530,[1]选股结果!$A$2:$BJ$3005,48,FALSE)*0.08</f>
        <v>102377239.4932</v>
      </c>
      <c r="AT1530" s="12">
        <f t="shared" si="474"/>
        <v>322189978.42</v>
      </c>
      <c r="AU1530" s="12">
        <f t="shared" si="475"/>
        <v>374396939.18</v>
      </c>
      <c r="AV1530" s="12">
        <f t="shared" si="476"/>
        <v>347236463.5</v>
      </c>
      <c r="AW1530" s="12">
        <f t="shared" si="477"/>
        <v>386154735.65</v>
      </c>
      <c r="AX1530" s="12">
        <f t="shared" si="478"/>
        <v>19512747.35</v>
      </c>
      <c r="AY1530" s="21">
        <f t="shared" si="479"/>
        <v>1892364662.67</v>
      </c>
    </row>
    <row r="1531" spans="1:51">
      <c r="A1531" s="5" t="s">
        <v>3109</v>
      </c>
      <c r="B1531" s="5" t="s">
        <v>3110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80"/>
        <v>2256338757.99</v>
      </c>
      <c r="AF1531" s="9">
        <f t="shared" si="481"/>
        <v>1945342559.78</v>
      </c>
      <c r="AG1531" s="9">
        <f t="shared" si="482"/>
        <v>295012982.96</v>
      </c>
      <c r="AH1531" s="9">
        <f t="shared" si="483"/>
        <v>294145569.18</v>
      </c>
      <c r="AI1531" s="9">
        <f t="shared" si="484"/>
        <v>207444698.37</v>
      </c>
      <c r="AJ1531" s="12">
        <f t="shared" si="485"/>
        <v>542517847.9</v>
      </c>
      <c r="AK1531" s="16">
        <f t="shared" si="486"/>
        <v>0.240441665055334</v>
      </c>
      <c r="AL1531" s="9">
        <f t="shared" si="487"/>
        <v>224378103.84</v>
      </c>
      <c r="AM1531" s="16">
        <f t="shared" si="488"/>
        <v>0.0063251396845718</v>
      </c>
      <c r="AN1531" s="16">
        <f t="shared" si="489"/>
        <v>0.00213991169672644</v>
      </c>
      <c r="AO1531" s="16">
        <f t="shared" si="490"/>
        <v>0.0866493412780646</v>
      </c>
      <c r="AP1531" s="16">
        <f t="shared" si="491"/>
        <v>0.00400094909420512</v>
      </c>
      <c r="AQ1531" s="12">
        <f t="shared" si="492"/>
        <v>318139744.06</v>
      </c>
      <c r="AR1531" s="12">
        <f t="shared" si="493"/>
        <v>223555010.67</v>
      </c>
      <c r="AS1531" s="12">
        <f>AR1531-VLOOKUP(A1531,[1]选股结果!$A$2:$BJ$3005,48,FALSE)*0.08</f>
        <v>129113350.1612</v>
      </c>
      <c r="AT1531" s="12">
        <f t="shared" si="474"/>
        <v>231438873.25</v>
      </c>
      <c r="AU1531" s="12">
        <f t="shared" si="475"/>
        <v>310255881.48</v>
      </c>
      <c r="AV1531" s="12">
        <f t="shared" si="476"/>
        <v>311197467.97</v>
      </c>
      <c r="AW1531" s="12">
        <f t="shared" si="477"/>
        <v>295012982.96</v>
      </c>
      <c r="AX1531" s="12">
        <f t="shared" si="478"/>
        <v>-28099975.72</v>
      </c>
      <c r="AY1531" s="21">
        <f t="shared" si="479"/>
        <v>1937458697.2</v>
      </c>
    </row>
    <row r="1532" spans="1:51">
      <c r="A1532" s="5" t="s">
        <v>3111</v>
      </c>
      <c r="B1532" s="5" t="s">
        <v>3112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80"/>
        <v>2249518170.4</v>
      </c>
      <c r="AF1532" s="9">
        <f t="shared" si="481"/>
        <v>1679328474.18</v>
      </c>
      <c r="AG1532" s="9">
        <f t="shared" si="482"/>
        <v>529319338.65</v>
      </c>
      <c r="AH1532" s="9">
        <f t="shared" si="483"/>
        <v>530792643.44</v>
      </c>
      <c r="AI1532" s="9">
        <f t="shared" si="484"/>
        <v>415786321.18</v>
      </c>
      <c r="AJ1532" s="12">
        <f t="shared" si="485"/>
        <v>919570785.38</v>
      </c>
      <c r="AK1532" s="16">
        <f t="shared" si="486"/>
        <v>0.40878566685082</v>
      </c>
      <c r="AL1532" s="9">
        <f t="shared" si="487"/>
        <v>332227391.24</v>
      </c>
      <c r="AM1532" s="16">
        <f t="shared" si="488"/>
        <v>0.0762410026052395</v>
      </c>
      <c r="AN1532" s="16">
        <f t="shared" si="489"/>
        <v>0.0382994116889842</v>
      </c>
      <c r="AO1532" s="16">
        <f t="shared" si="490"/>
        <v>0.0338027733363358</v>
      </c>
      <c r="AP1532" s="16">
        <f t="shared" si="491"/>
        <v>0</v>
      </c>
      <c r="AQ1532" s="12">
        <f t="shared" si="492"/>
        <v>587343394.14</v>
      </c>
      <c r="AR1532" s="12">
        <f t="shared" si="493"/>
        <v>456656678.75</v>
      </c>
      <c r="AS1532" s="12">
        <f>AR1532-VLOOKUP(A1532,[1]选股结果!$A$2:$BJ$3005,48,FALSE)*0.08</f>
        <v>-89048508.6804</v>
      </c>
      <c r="AT1532" s="12">
        <f t="shared" si="474"/>
        <v>472337071.88</v>
      </c>
      <c r="AU1532" s="12">
        <f t="shared" si="475"/>
        <v>571663001.01</v>
      </c>
      <c r="AV1532" s="12">
        <f t="shared" si="476"/>
        <v>474285527.75</v>
      </c>
      <c r="AW1532" s="12">
        <f t="shared" si="477"/>
        <v>529319338.65</v>
      </c>
      <c r="AX1532" s="12">
        <f t="shared" si="478"/>
        <v>5458791.28</v>
      </c>
      <c r="AY1532" s="21">
        <f t="shared" si="479"/>
        <v>1663648081.05</v>
      </c>
    </row>
    <row r="1533" spans="1:51">
      <c r="A1533" s="5" t="s">
        <v>3113</v>
      </c>
      <c r="B1533" s="5" t="s">
        <v>3114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80"/>
        <v>2248935273.38</v>
      </c>
      <c r="AF1533" s="9">
        <f t="shared" si="481"/>
        <v>2122507186.48</v>
      </c>
      <c r="AG1533" s="9">
        <f t="shared" si="482"/>
        <v>93612793.8700001</v>
      </c>
      <c r="AH1533" s="9">
        <f t="shared" si="483"/>
        <v>92612889.2500001</v>
      </c>
      <c r="AI1533" s="9">
        <f t="shared" si="484"/>
        <v>79748617.1800001</v>
      </c>
      <c r="AJ1533" s="12">
        <f t="shared" si="485"/>
        <v>281673992.1</v>
      </c>
      <c r="AK1533" s="16">
        <f t="shared" si="486"/>
        <v>0.125247709631351</v>
      </c>
      <c r="AL1533" s="9">
        <f t="shared" si="487"/>
        <v>112034464.99</v>
      </c>
      <c r="AM1533" s="16">
        <f t="shared" si="488"/>
        <v>0.00269447863250091</v>
      </c>
      <c r="AN1533" s="16">
        <f t="shared" si="489"/>
        <v>0.0107628248338253</v>
      </c>
      <c r="AO1533" s="16">
        <f t="shared" si="490"/>
        <v>0.0255393028825046</v>
      </c>
      <c r="AP1533" s="16">
        <f t="shared" si="491"/>
        <v>0.00692822449113113</v>
      </c>
      <c r="AQ1533" s="12">
        <f t="shared" si="492"/>
        <v>169639527.11</v>
      </c>
      <c r="AR1533" s="12">
        <f t="shared" si="493"/>
        <v>104811321.84</v>
      </c>
      <c r="AS1533" s="12">
        <f>AR1533-VLOOKUP(A1533,[1]选股结果!$A$2:$BJ$3005,48,FALSE)*0.08</f>
        <v>-100519938.1152</v>
      </c>
      <c r="AT1533" s="12">
        <f t="shared" si="474"/>
        <v>156775255.04</v>
      </c>
      <c r="AU1533" s="12">
        <f t="shared" si="475"/>
        <v>117675593.91</v>
      </c>
      <c r="AV1533" s="12">
        <f t="shared" si="476"/>
        <v>96430630.3000001</v>
      </c>
      <c r="AW1533" s="12">
        <f t="shared" si="477"/>
        <v>93612793.8700001</v>
      </c>
      <c r="AX1533" s="12">
        <f t="shared" si="478"/>
        <v>3221953.59</v>
      </c>
      <c r="AY1533" s="21">
        <f t="shared" si="479"/>
        <v>2070543253.28</v>
      </c>
    </row>
    <row r="1534" spans="1:51">
      <c r="A1534" s="5" t="s">
        <v>3115</v>
      </c>
      <c r="B1534" s="5" t="s">
        <v>3116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80"/>
        <v>2247188398.83</v>
      </c>
      <c r="AF1534" s="9">
        <f t="shared" si="481"/>
        <v>1693548077.33</v>
      </c>
      <c r="AG1534" s="9">
        <f t="shared" si="482"/>
        <v>449478157.28</v>
      </c>
      <c r="AH1534" s="9">
        <f t="shared" si="483"/>
        <v>445556716.11</v>
      </c>
      <c r="AI1534" s="9">
        <f t="shared" si="484"/>
        <v>378397370.51</v>
      </c>
      <c r="AJ1534" s="12">
        <f t="shared" si="485"/>
        <v>805622777.96</v>
      </c>
      <c r="AK1534" s="16">
        <f t="shared" si="486"/>
        <v>0.358502552958821</v>
      </c>
      <c r="AL1534" s="9">
        <f t="shared" si="487"/>
        <v>288502066.45</v>
      </c>
      <c r="AM1534" s="16">
        <f t="shared" si="488"/>
        <v>0.00585429596238995</v>
      </c>
      <c r="AN1534" s="16">
        <f t="shared" si="489"/>
        <v>0.0438108535320219</v>
      </c>
      <c r="AO1534" s="16">
        <f t="shared" si="490"/>
        <v>0.0389152319563108</v>
      </c>
      <c r="AP1534" s="16">
        <f t="shared" si="491"/>
        <v>0.0316627153811605</v>
      </c>
      <c r="AQ1534" s="12">
        <f t="shared" si="492"/>
        <v>517120711.51</v>
      </c>
      <c r="AR1534" s="12">
        <f t="shared" si="493"/>
        <v>468187801.69</v>
      </c>
      <c r="AS1534" s="12">
        <f>AR1534-VLOOKUP(A1534,[1]选股结果!$A$2:$BJ$3005,48,FALSE)*0.08</f>
        <v>288707758.5428</v>
      </c>
      <c r="AT1534" s="12">
        <f t="shared" si="474"/>
        <v>449961365.91</v>
      </c>
      <c r="AU1534" s="12">
        <f t="shared" si="475"/>
        <v>535347147.29</v>
      </c>
      <c r="AV1534" s="12">
        <f t="shared" si="476"/>
        <v>423677713.39</v>
      </c>
      <c r="AW1534" s="12">
        <f t="shared" si="477"/>
        <v>449478157.28</v>
      </c>
      <c r="AX1534" s="12">
        <f t="shared" si="478"/>
        <v>5448887.64</v>
      </c>
      <c r="AY1534" s="21">
        <f t="shared" si="479"/>
        <v>1711774513.11</v>
      </c>
    </row>
    <row r="1535" spans="1:51">
      <c r="A1535" s="5" t="s">
        <v>3117</v>
      </c>
      <c r="B1535" s="5" t="s">
        <v>3118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80"/>
        <v>2244911844.97</v>
      </c>
      <c r="AF1535" s="9">
        <f t="shared" si="481"/>
        <v>2144538036.18</v>
      </c>
      <c r="AG1535" s="9">
        <f t="shared" si="482"/>
        <v>86246858.0699997</v>
      </c>
      <c r="AH1535" s="9">
        <f t="shared" si="483"/>
        <v>94193380.0699997</v>
      </c>
      <c r="AI1535" s="9">
        <f t="shared" si="484"/>
        <v>70489522.6099997</v>
      </c>
      <c r="AJ1535" s="12">
        <f t="shared" si="485"/>
        <v>982328353.77</v>
      </c>
      <c r="AK1535" s="16">
        <f t="shared" si="486"/>
        <v>0.437579923670957</v>
      </c>
      <c r="AL1535" s="9">
        <f t="shared" si="487"/>
        <v>968705941.71</v>
      </c>
      <c r="AM1535" s="16">
        <f t="shared" si="488"/>
        <v>0.00542519697924386</v>
      </c>
      <c r="AN1535" s="16">
        <f t="shared" si="489"/>
        <v>0.103380745934414</v>
      </c>
      <c r="AO1535" s="16">
        <f t="shared" si="490"/>
        <v>0.216609961036799</v>
      </c>
      <c r="AP1535" s="16">
        <f t="shared" si="491"/>
        <v>0.109182988329448</v>
      </c>
      <c r="AQ1535" s="12">
        <f t="shared" si="492"/>
        <v>13622412.0599998</v>
      </c>
      <c r="AR1535" s="12">
        <f t="shared" si="493"/>
        <v>83600210.7099998</v>
      </c>
      <c r="AS1535" s="12">
        <f>AR1535-VLOOKUP(A1535,[1]选股结果!$A$2:$BJ$3005,48,FALSE)*0.08</f>
        <v>-609549452.414</v>
      </c>
      <c r="AT1535" s="12">
        <f t="shared" si="474"/>
        <v>-10081445.4000002</v>
      </c>
      <c r="AU1535" s="12">
        <f t="shared" si="475"/>
        <v>107304068.17</v>
      </c>
      <c r="AV1535" s="12">
        <f t="shared" si="476"/>
        <v>989910.609999679</v>
      </c>
      <c r="AW1535" s="12">
        <f t="shared" si="477"/>
        <v>86246858.0699997</v>
      </c>
      <c r="AX1535" s="12">
        <f t="shared" si="478"/>
        <v>2830412.67</v>
      </c>
      <c r="AY1535" s="21">
        <f t="shared" si="479"/>
        <v>2238219692.29</v>
      </c>
    </row>
    <row r="1536" spans="1:51">
      <c r="A1536" s="5" t="s">
        <v>3119</v>
      </c>
      <c r="B1536" s="5" t="s">
        <v>3120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80"/>
        <v>2239022299.81</v>
      </c>
      <c r="AF1536" s="9">
        <f t="shared" si="481"/>
        <v>1639663231.83</v>
      </c>
      <c r="AG1536" s="9">
        <f t="shared" si="482"/>
        <v>609380779.19</v>
      </c>
      <c r="AH1536" s="9">
        <f t="shared" si="483"/>
        <v>610241163.12</v>
      </c>
      <c r="AI1536" s="9">
        <f t="shared" si="484"/>
        <v>504269643.18</v>
      </c>
      <c r="AJ1536" s="12">
        <f t="shared" si="485"/>
        <v>1645553369.42</v>
      </c>
      <c r="AK1536" s="16">
        <f t="shared" si="486"/>
        <v>0.734942822838182</v>
      </c>
      <c r="AL1536" s="9">
        <f t="shared" si="487"/>
        <v>1039048609.62</v>
      </c>
      <c r="AM1536" s="16">
        <f t="shared" si="488"/>
        <v>0.00526952067471646</v>
      </c>
      <c r="AN1536" s="16">
        <f t="shared" si="489"/>
        <v>0.174968026380641</v>
      </c>
      <c r="AO1536" s="16">
        <f t="shared" si="490"/>
        <v>0.136943443723637</v>
      </c>
      <c r="AP1536" s="16">
        <f t="shared" si="491"/>
        <v>0.147266814693172</v>
      </c>
      <c r="AQ1536" s="12">
        <f t="shared" si="492"/>
        <v>606504759.8</v>
      </c>
      <c r="AR1536" s="12">
        <f t="shared" si="493"/>
        <v>494247931.97</v>
      </c>
      <c r="AS1536" s="12">
        <f>AR1536-VLOOKUP(A1536,[1]选股结果!$A$2:$BJ$3005,48,FALSE)*0.08</f>
        <v>-205104370.7068</v>
      </c>
      <c r="AT1536" s="12">
        <f t="shared" si="474"/>
        <v>500533239.86</v>
      </c>
      <c r="AU1536" s="12">
        <f t="shared" si="475"/>
        <v>600219451.91</v>
      </c>
      <c r="AV1536" s="12">
        <f t="shared" si="476"/>
        <v>608966638.74</v>
      </c>
      <c r="AW1536" s="12">
        <f t="shared" si="477"/>
        <v>609380779.19</v>
      </c>
      <c r="AX1536" s="12">
        <f t="shared" si="478"/>
        <v>17895381.44</v>
      </c>
      <c r="AY1536" s="21">
        <f t="shared" si="479"/>
        <v>1633377923.94</v>
      </c>
    </row>
    <row r="1537" spans="1:51">
      <c r="A1537" s="5" t="s">
        <v>3121</v>
      </c>
      <c r="B1537" s="5" t="s">
        <v>3122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80"/>
        <v>2238118187.72</v>
      </c>
      <c r="AF1537" s="9">
        <f t="shared" si="481"/>
        <v>2069567910.4</v>
      </c>
      <c r="AG1537" s="9">
        <f t="shared" si="482"/>
        <v>188543171.249999</v>
      </c>
      <c r="AH1537" s="9">
        <f t="shared" si="483"/>
        <v>187362743.889999</v>
      </c>
      <c r="AI1537" s="9">
        <f t="shared" si="484"/>
        <v>139150269.539999</v>
      </c>
      <c r="AJ1537" s="12">
        <f t="shared" si="485"/>
        <v>339997756.99</v>
      </c>
      <c r="AK1537" s="16">
        <f t="shared" si="486"/>
        <v>0.151912333698677</v>
      </c>
      <c r="AL1537" s="9">
        <f t="shared" si="487"/>
        <v>159503727.72</v>
      </c>
      <c r="AM1537" s="16">
        <f t="shared" si="488"/>
        <v>0.00402568046648982</v>
      </c>
      <c r="AN1537" s="16">
        <f t="shared" si="489"/>
        <v>0.0188494699973717</v>
      </c>
      <c r="AO1537" s="16">
        <f t="shared" si="490"/>
        <v>0.0319880873730501</v>
      </c>
      <c r="AP1537" s="16">
        <f t="shared" si="491"/>
        <v>0.0143884390184084</v>
      </c>
      <c r="AQ1537" s="12">
        <f t="shared" si="492"/>
        <v>180494029.27</v>
      </c>
      <c r="AR1537" s="12">
        <f t="shared" si="493"/>
        <v>115827512.75</v>
      </c>
      <c r="AS1537" s="12">
        <f>AR1537-VLOOKUP(A1537,[1]选股结果!$A$2:$BJ$3005,48,FALSE)*0.08</f>
        <v>-39800892.4148</v>
      </c>
      <c r="AT1537" s="12">
        <f t="shared" si="474"/>
        <v>132281554.92</v>
      </c>
      <c r="AU1537" s="12">
        <f t="shared" si="475"/>
        <v>164039987.1</v>
      </c>
      <c r="AV1537" s="12">
        <f t="shared" si="476"/>
        <v>166267279.1</v>
      </c>
      <c r="AW1537" s="12">
        <f t="shared" si="477"/>
        <v>188543171.249999</v>
      </c>
      <c r="AX1537" s="12">
        <f t="shared" si="478"/>
        <v>22823833.75</v>
      </c>
      <c r="AY1537" s="21">
        <f t="shared" si="479"/>
        <v>2053113868.23</v>
      </c>
    </row>
    <row r="1538" spans="1:51">
      <c r="A1538" s="5" t="s">
        <v>3123</v>
      </c>
      <c r="B1538" s="5" t="s">
        <v>3124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80"/>
        <v>2235627482.33</v>
      </c>
      <c r="AF1538" s="9">
        <f t="shared" si="481"/>
        <v>1806798085.68</v>
      </c>
      <c r="AG1538" s="9">
        <f t="shared" si="482"/>
        <v>416754803.11</v>
      </c>
      <c r="AH1538" s="9">
        <f t="shared" si="483"/>
        <v>416542087.61</v>
      </c>
      <c r="AI1538" s="9">
        <f t="shared" si="484"/>
        <v>392590043.64</v>
      </c>
      <c r="AJ1538" s="12">
        <f t="shared" si="485"/>
        <v>635627999.57</v>
      </c>
      <c r="AK1538" s="16">
        <f t="shared" si="486"/>
        <v>0.28431749233443</v>
      </c>
      <c r="AL1538" s="9">
        <f t="shared" si="487"/>
        <v>61395340.44</v>
      </c>
      <c r="AM1538" s="16">
        <f t="shared" si="488"/>
        <v>0.00219389975242575</v>
      </c>
      <c r="AN1538" s="16">
        <f t="shared" si="489"/>
        <v>0.000654414052235221</v>
      </c>
      <c r="AO1538" s="16">
        <f t="shared" si="490"/>
        <v>0.0244979974673239</v>
      </c>
      <c r="AP1538" s="16">
        <f t="shared" si="491"/>
        <v>2.07816017503859e-5</v>
      </c>
      <c r="AQ1538" s="12">
        <f t="shared" si="492"/>
        <v>574232659.13</v>
      </c>
      <c r="AR1538" s="12">
        <f t="shared" si="493"/>
        <v>404664637.18</v>
      </c>
      <c r="AS1538" s="12">
        <f>AR1538-VLOOKUP(A1538,[1]选股结果!$A$2:$BJ$3005,48,FALSE)*0.08</f>
        <v>103761479.1448</v>
      </c>
      <c r="AT1538" s="12">
        <f t="shared" si="474"/>
        <v>550280615.16</v>
      </c>
      <c r="AU1538" s="12">
        <f t="shared" si="475"/>
        <v>428616681.15</v>
      </c>
      <c r="AV1538" s="12">
        <f t="shared" si="476"/>
        <v>391286952.65</v>
      </c>
      <c r="AW1538" s="12">
        <f t="shared" si="477"/>
        <v>416754803.11</v>
      </c>
      <c r="AX1538" s="12">
        <f t="shared" si="478"/>
        <v>18099708.89</v>
      </c>
      <c r="AY1538" s="21">
        <f t="shared" si="479"/>
        <v>1661182107.7</v>
      </c>
    </row>
    <row r="1539" spans="1:51">
      <c r="A1539" s="5" t="s">
        <v>3125</v>
      </c>
      <c r="B1539" s="5" t="s">
        <v>3126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80"/>
        <v>2235122100.64</v>
      </c>
      <c r="AF1539" s="9">
        <f t="shared" si="481"/>
        <v>1217143377.88</v>
      </c>
      <c r="AG1539" s="9">
        <f t="shared" si="482"/>
        <v>908418761.87</v>
      </c>
      <c r="AH1539" s="9">
        <f t="shared" si="483"/>
        <v>918555832.8</v>
      </c>
      <c r="AI1539" s="9">
        <f t="shared" si="484"/>
        <v>737859416.84</v>
      </c>
      <c r="AJ1539" s="12">
        <f t="shared" si="485"/>
        <v>1082924912.78</v>
      </c>
      <c r="AK1539" s="16">
        <f t="shared" si="486"/>
        <v>0.484503693319447</v>
      </c>
      <c r="AL1539" s="9">
        <f t="shared" si="487"/>
        <v>160962349.23</v>
      </c>
      <c r="AM1539" s="16">
        <f t="shared" si="488"/>
        <v>0.00705678430072507</v>
      </c>
      <c r="AN1539" s="16">
        <f t="shared" si="489"/>
        <v>0.0195213236751166</v>
      </c>
      <c r="AO1539" s="16">
        <f t="shared" si="490"/>
        <v>0.0461277726037778</v>
      </c>
      <c r="AP1539" s="16">
        <f t="shared" si="491"/>
        <v>0.00384448779220586</v>
      </c>
      <c r="AQ1539" s="12">
        <f t="shared" si="492"/>
        <v>921962563.55</v>
      </c>
      <c r="AR1539" s="12">
        <f t="shared" si="493"/>
        <v>847419377.73</v>
      </c>
      <c r="AS1539" s="12">
        <f>AR1539-VLOOKUP(A1539,[1]选股结果!$A$2:$BJ$3005,48,FALSE)*0.08</f>
        <v>172100864.3548</v>
      </c>
      <c r="AT1539" s="12">
        <f t="shared" ref="AT1539:AT1602" si="494">AQ1539-AD1539</f>
        <v>741266147.59</v>
      </c>
      <c r="AU1539" s="12">
        <f t="shared" ref="AU1539:AU1602" si="495">AQ1539-S1539</f>
        <v>1028115793.69</v>
      </c>
      <c r="AV1539" s="12">
        <f t="shared" ref="AV1539:AV1602" si="496">AJ1539-O1539-P1539-Q1539-R1539-X1539-Y1539+Z1539-H1539</f>
        <v>863490259.52</v>
      </c>
      <c r="AW1539" s="12">
        <f t="shared" ref="AW1539:AW1602" si="497">AG1539</f>
        <v>908418761.87</v>
      </c>
      <c r="AX1539" s="12">
        <f t="shared" ref="AX1539:AX1602" si="498">T1539-U1539+V1539+W1539+AA1539</f>
        <v>-107283255.68</v>
      </c>
      <c r="AY1539" s="21">
        <f t="shared" ref="AY1539:AY1602" si="499">AF1539-S1539</f>
        <v>1323296608.02</v>
      </c>
    </row>
    <row r="1540" spans="1:51">
      <c r="A1540" s="5" t="s">
        <v>3127</v>
      </c>
      <c r="B1540" s="5" t="s">
        <v>3128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80"/>
        <v>2228040119.7</v>
      </c>
      <c r="AF1540" s="9">
        <f t="shared" si="481"/>
        <v>2322246941.01</v>
      </c>
      <c r="AG1540" s="9">
        <f t="shared" si="482"/>
        <v>-236828131.19</v>
      </c>
      <c r="AH1540" s="9">
        <f t="shared" si="483"/>
        <v>-266283347.9</v>
      </c>
      <c r="AI1540" s="9">
        <f t="shared" si="484"/>
        <v>-264324914.66</v>
      </c>
      <c r="AJ1540" s="12">
        <f t="shared" si="485"/>
        <v>646843889.8</v>
      </c>
      <c r="AK1540" s="16">
        <f t="shared" si="486"/>
        <v>0.290319677855305</v>
      </c>
      <c r="AL1540" s="9">
        <f t="shared" si="487"/>
        <v>574814259.04</v>
      </c>
      <c r="AM1540" s="16">
        <f t="shared" si="488"/>
        <v>0.00606509051633214</v>
      </c>
      <c r="AN1540" s="16">
        <f t="shared" si="489"/>
        <v>0.0880502571499543</v>
      </c>
      <c r="AO1540" s="16">
        <f t="shared" si="490"/>
        <v>0.0831839500156556</v>
      </c>
      <c r="AP1540" s="16">
        <f t="shared" si="491"/>
        <v>0.0676678077593595</v>
      </c>
      <c r="AQ1540" s="12">
        <f t="shared" si="492"/>
        <v>72029630.7599999</v>
      </c>
      <c r="AR1540" s="12">
        <f t="shared" si="493"/>
        <v>-121266108.18</v>
      </c>
      <c r="AS1540" s="12">
        <f>AR1540-VLOOKUP(A1540,[1]选股结果!$A$2:$BJ$3005,48,FALSE)*0.08</f>
        <v>-217654776.8184</v>
      </c>
      <c r="AT1540" s="12">
        <f t="shared" si="494"/>
        <v>73988063.9999999</v>
      </c>
      <c r="AU1540" s="12">
        <f t="shared" si="495"/>
        <v>-123224541.42</v>
      </c>
      <c r="AV1540" s="12">
        <f t="shared" si="496"/>
        <v>-182678233.07</v>
      </c>
      <c r="AW1540" s="12">
        <f t="shared" si="497"/>
        <v>-236828131.19</v>
      </c>
      <c r="AX1540" s="12">
        <f t="shared" si="498"/>
        <v>-38017489.99</v>
      </c>
      <c r="AY1540" s="21">
        <f t="shared" si="499"/>
        <v>2126992768.83</v>
      </c>
    </row>
    <row r="1541" spans="1:51">
      <c r="A1541" s="5" t="s">
        <v>3129</v>
      </c>
      <c r="B1541" s="5" t="s">
        <v>3130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80"/>
        <v>2227884299.53</v>
      </c>
      <c r="AF1541" s="9">
        <f t="shared" si="481"/>
        <v>975409106.16</v>
      </c>
      <c r="AG1541" s="9">
        <f t="shared" si="482"/>
        <v>1233643470.59</v>
      </c>
      <c r="AH1541" s="9">
        <f t="shared" si="483"/>
        <v>1197452830.16</v>
      </c>
      <c r="AI1541" s="9">
        <f t="shared" si="484"/>
        <v>901064467.5</v>
      </c>
      <c r="AJ1541" s="12">
        <f t="shared" si="485"/>
        <v>1401850770.18</v>
      </c>
      <c r="AK1541" s="16">
        <f t="shared" si="486"/>
        <v>0.629229610566284</v>
      </c>
      <c r="AL1541" s="9">
        <f t="shared" si="487"/>
        <v>111105924.22</v>
      </c>
      <c r="AM1541" s="16">
        <f t="shared" si="488"/>
        <v>0.00453459163123114</v>
      </c>
      <c r="AN1541" s="16">
        <f t="shared" si="489"/>
        <v>0</v>
      </c>
      <c r="AO1541" s="16">
        <f t="shared" si="490"/>
        <v>0.0290916087086179</v>
      </c>
      <c r="AP1541" s="16">
        <f t="shared" si="491"/>
        <v>0</v>
      </c>
      <c r="AQ1541" s="12">
        <f t="shared" si="492"/>
        <v>1290744845.96</v>
      </c>
      <c r="AR1541" s="12">
        <f t="shared" si="493"/>
        <v>919896190.28</v>
      </c>
      <c r="AS1541" s="12">
        <f>AR1541-VLOOKUP(A1541,[1]选股结果!$A$2:$BJ$3005,48,FALSE)*0.08</f>
        <v>97776749.256</v>
      </c>
      <c r="AT1541" s="12">
        <f t="shared" si="494"/>
        <v>994356483.3</v>
      </c>
      <c r="AU1541" s="12">
        <f t="shared" si="495"/>
        <v>1216284552.94</v>
      </c>
      <c r="AV1541" s="12">
        <f t="shared" si="496"/>
        <v>1247397913.35</v>
      </c>
      <c r="AW1541" s="12">
        <f t="shared" si="497"/>
        <v>1233643470.59</v>
      </c>
      <c r="AX1541" s="12">
        <f t="shared" si="498"/>
        <v>0</v>
      </c>
      <c r="AY1541" s="21">
        <f t="shared" si="499"/>
        <v>900948813.14</v>
      </c>
    </row>
    <row r="1542" spans="1:51">
      <c r="A1542" s="5" t="s">
        <v>3131</v>
      </c>
      <c r="B1542" s="5" t="s">
        <v>3132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80"/>
        <v>2225451251.45</v>
      </c>
      <c r="AF1542" s="9">
        <f t="shared" si="481"/>
        <v>2006092348.47</v>
      </c>
      <c r="AG1542" s="9">
        <f t="shared" si="482"/>
        <v>238462939.6</v>
      </c>
      <c r="AH1542" s="9">
        <f t="shared" si="483"/>
        <v>240547056.05</v>
      </c>
      <c r="AI1542" s="9">
        <f t="shared" si="484"/>
        <v>213083382.92</v>
      </c>
      <c r="AJ1542" s="12">
        <f t="shared" si="485"/>
        <v>402798823.08</v>
      </c>
      <c r="AK1542" s="16">
        <f t="shared" si="486"/>
        <v>0.180996471083137</v>
      </c>
      <c r="AL1542" s="9">
        <f t="shared" si="487"/>
        <v>170774618.18</v>
      </c>
      <c r="AM1542" s="16">
        <f t="shared" si="488"/>
        <v>0.00481159273788774</v>
      </c>
      <c r="AN1542" s="16">
        <f t="shared" si="489"/>
        <v>0.00285373998008812</v>
      </c>
      <c r="AO1542" s="16">
        <f t="shared" si="490"/>
        <v>0.034895513752279</v>
      </c>
      <c r="AP1542" s="16">
        <f t="shared" si="491"/>
        <v>0.0346926327367071</v>
      </c>
      <c r="AQ1542" s="12">
        <f t="shared" si="492"/>
        <v>232024204.9</v>
      </c>
      <c r="AR1542" s="12">
        <f t="shared" si="493"/>
        <v>193044463.65</v>
      </c>
      <c r="AS1542" s="12">
        <f>AR1542-VLOOKUP(A1542,[1]选股结果!$A$2:$BJ$3005,48,FALSE)*0.08</f>
        <v>135055136.6212</v>
      </c>
      <c r="AT1542" s="12">
        <f t="shared" si="494"/>
        <v>204560531.77</v>
      </c>
      <c r="AU1542" s="12">
        <f t="shared" si="495"/>
        <v>220508136.78</v>
      </c>
      <c r="AV1542" s="12">
        <f t="shared" si="496"/>
        <v>224420030.06</v>
      </c>
      <c r="AW1542" s="12">
        <f t="shared" si="497"/>
        <v>238462939.6</v>
      </c>
      <c r="AX1542" s="12">
        <f t="shared" si="498"/>
        <v>19594105.52</v>
      </c>
      <c r="AY1542" s="21">
        <f t="shared" si="499"/>
        <v>1994576280.35</v>
      </c>
    </row>
    <row r="1543" spans="1:51">
      <c r="A1543" s="5" t="s">
        <v>3133</v>
      </c>
      <c r="B1543" s="5" t="s">
        <v>3134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80"/>
        <v>2222965494.09</v>
      </c>
      <c r="AF1543" s="9">
        <f t="shared" si="481"/>
        <v>2025721699.19</v>
      </c>
      <c r="AG1543" s="9">
        <f t="shared" si="482"/>
        <v>173141006.19</v>
      </c>
      <c r="AH1543" s="9">
        <f t="shared" si="483"/>
        <v>172603184.08</v>
      </c>
      <c r="AI1543" s="9">
        <f t="shared" si="484"/>
        <v>174087871.99</v>
      </c>
      <c r="AJ1543" s="12">
        <f t="shared" si="485"/>
        <v>540631661.1</v>
      </c>
      <c r="AK1543" s="16">
        <f t="shared" si="486"/>
        <v>0.243202902850867</v>
      </c>
      <c r="AL1543" s="9">
        <f t="shared" si="487"/>
        <v>351854783.43</v>
      </c>
      <c r="AM1543" s="16">
        <f t="shared" si="488"/>
        <v>0.00705264045783936</v>
      </c>
      <c r="AN1543" s="16">
        <f t="shared" si="489"/>
        <v>0.0201873056911171</v>
      </c>
      <c r="AO1543" s="16">
        <f t="shared" si="490"/>
        <v>0.038551308762029</v>
      </c>
      <c r="AP1543" s="16">
        <f t="shared" si="491"/>
        <v>0.0894420273002898</v>
      </c>
      <c r="AQ1543" s="12">
        <f t="shared" si="492"/>
        <v>188776877.67</v>
      </c>
      <c r="AR1543" s="12">
        <f t="shared" si="493"/>
        <v>191951929.27</v>
      </c>
      <c r="AS1543" s="12">
        <f>AR1543-VLOOKUP(A1543,[1]选股结果!$A$2:$BJ$3005,48,FALSE)*0.08</f>
        <v>37825944.35</v>
      </c>
      <c r="AT1543" s="12">
        <f t="shared" si="494"/>
        <v>190261565.58</v>
      </c>
      <c r="AU1543" s="12">
        <f t="shared" si="495"/>
        <v>190467241.36</v>
      </c>
      <c r="AV1543" s="12">
        <f t="shared" si="496"/>
        <v>159923194.29</v>
      </c>
      <c r="AW1543" s="12">
        <f t="shared" si="497"/>
        <v>173141006.19</v>
      </c>
      <c r="AX1543" s="12">
        <f t="shared" si="498"/>
        <v>9759242.66</v>
      </c>
      <c r="AY1543" s="21">
        <f t="shared" si="499"/>
        <v>2027412062.88</v>
      </c>
    </row>
    <row r="1544" spans="1:51">
      <c r="A1544" s="5" t="s">
        <v>3135</v>
      </c>
      <c r="B1544" s="5" t="s">
        <v>3136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80"/>
        <v>2219518752.19</v>
      </c>
      <c r="AF1544" s="9">
        <f t="shared" si="481"/>
        <v>2111571571.56</v>
      </c>
      <c r="AG1544" s="9">
        <f t="shared" si="482"/>
        <v>130454531.99</v>
      </c>
      <c r="AH1544" s="9">
        <f t="shared" si="483"/>
        <v>130706120.04</v>
      </c>
      <c r="AI1544" s="9">
        <f t="shared" si="484"/>
        <v>118735756.6</v>
      </c>
      <c r="AJ1544" s="12">
        <f t="shared" si="485"/>
        <v>647896571.11</v>
      </c>
      <c r="AK1544" s="16">
        <f t="shared" si="486"/>
        <v>0.291908581745804</v>
      </c>
      <c r="AL1544" s="9">
        <f t="shared" si="487"/>
        <v>532973029.23</v>
      </c>
      <c r="AM1544" s="16">
        <f t="shared" si="488"/>
        <v>0.00596648396727146</v>
      </c>
      <c r="AN1544" s="16">
        <f t="shared" si="489"/>
        <v>0.128573812200696</v>
      </c>
      <c r="AO1544" s="16">
        <f t="shared" si="490"/>
        <v>0.0501199093903746</v>
      </c>
      <c r="AP1544" s="16">
        <f t="shared" si="491"/>
        <v>0.0556703951647545</v>
      </c>
      <c r="AQ1544" s="12">
        <f t="shared" si="492"/>
        <v>114923541.88</v>
      </c>
      <c r="AR1544" s="12">
        <f t="shared" si="493"/>
        <v>96422062.9900001</v>
      </c>
      <c r="AS1544" s="12">
        <f>AR1544-VLOOKUP(A1544,[1]选股结果!$A$2:$BJ$3005,48,FALSE)*0.08</f>
        <v>-80537492.8075999</v>
      </c>
      <c r="AT1544" s="12">
        <f t="shared" si="494"/>
        <v>102953178.44</v>
      </c>
      <c r="AU1544" s="12">
        <f t="shared" si="495"/>
        <v>108392426.43</v>
      </c>
      <c r="AV1544" s="12">
        <f t="shared" si="496"/>
        <v>106625918.99</v>
      </c>
      <c r="AW1544" s="12">
        <f t="shared" si="497"/>
        <v>130454531.99</v>
      </c>
      <c r="AX1544" s="12">
        <f t="shared" si="498"/>
        <v>24098807.29</v>
      </c>
      <c r="AY1544" s="21">
        <f t="shared" si="499"/>
        <v>2105040456.11</v>
      </c>
    </row>
    <row r="1545" spans="1:51">
      <c r="A1545" s="5" t="s">
        <v>3137</v>
      </c>
      <c r="B1545" s="5" t="s">
        <v>3138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80"/>
        <v>2216415351.78</v>
      </c>
      <c r="AF1545" s="9">
        <f t="shared" si="481"/>
        <v>1631739500.15</v>
      </c>
      <c r="AG1545" s="9">
        <f t="shared" si="482"/>
        <v>569157132.94</v>
      </c>
      <c r="AH1545" s="9">
        <f t="shared" si="483"/>
        <v>568371480.94</v>
      </c>
      <c r="AI1545" s="9">
        <f t="shared" si="484"/>
        <v>484260463.56</v>
      </c>
      <c r="AJ1545" s="12">
        <f t="shared" si="485"/>
        <v>671892348.13</v>
      </c>
      <c r="AK1545" s="16">
        <f t="shared" si="486"/>
        <v>0.303143698941809</v>
      </c>
      <c r="AL1545" s="9">
        <f t="shared" si="487"/>
        <v>100891594.36</v>
      </c>
      <c r="AM1545" s="16">
        <f t="shared" si="488"/>
        <v>0.00890157832743542</v>
      </c>
      <c r="AN1545" s="16">
        <f t="shared" si="489"/>
        <v>0.00417368656220994</v>
      </c>
      <c r="AO1545" s="16">
        <f t="shared" si="490"/>
        <v>0.0280627073035063</v>
      </c>
      <c r="AP1545" s="16">
        <f t="shared" si="491"/>
        <v>0.00148594741836408</v>
      </c>
      <c r="AQ1545" s="12">
        <f t="shared" si="492"/>
        <v>571000753.77</v>
      </c>
      <c r="AR1545" s="12">
        <f t="shared" si="493"/>
        <v>494145549.67</v>
      </c>
      <c r="AS1545" s="12">
        <f>AR1545-VLOOKUP(A1545,[1]选股结果!$A$2:$BJ$3005,48,FALSE)*0.08</f>
        <v>141312184.8844</v>
      </c>
      <c r="AT1545" s="12">
        <f t="shared" si="494"/>
        <v>486889736.39</v>
      </c>
      <c r="AU1545" s="12">
        <f t="shared" si="495"/>
        <v>578256567.05</v>
      </c>
      <c r="AV1545" s="12">
        <f t="shared" si="496"/>
        <v>560875069.66</v>
      </c>
      <c r="AW1545" s="12">
        <f t="shared" si="497"/>
        <v>569157132.94</v>
      </c>
      <c r="AX1545" s="12">
        <f t="shared" si="498"/>
        <v>0</v>
      </c>
      <c r="AY1545" s="21">
        <f t="shared" si="499"/>
        <v>1638995313.43</v>
      </c>
    </row>
    <row r="1546" spans="1:51">
      <c r="A1546" s="5" t="s">
        <v>3139</v>
      </c>
      <c r="B1546" s="5" t="s">
        <v>3140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80"/>
        <v>2214216230.18</v>
      </c>
      <c r="AF1546" s="9">
        <f t="shared" si="481"/>
        <v>1885520033.53</v>
      </c>
      <c r="AG1546" s="9">
        <f t="shared" si="482"/>
        <v>232022736.93</v>
      </c>
      <c r="AH1546" s="9">
        <f t="shared" si="483"/>
        <v>231338460.51</v>
      </c>
      <c r="AI1546" s="9">
        <f t="shared" si="484"/>
        <v>221621005.56</v>
      </c>
      <c r="AJ1546" s="12">
        <f t="shared" si="485"/>
        <v>498691366.85</v>
      </c>
      <c r="AK1546" s="16">
        <f t="shared" si="486"/>
        <v>0.225222523461252</v>
      </c>
      <c r="AL1546" s="9">
        <f t="shared" si="487"/>
        <v>264951406.8</v>
      </c>
      <c r="AM1546" s="16">
        <f t="shared" si="488"/>
        <v>0.00255982299865051</v>
      </c>
      <c r="AN1546" s="16">
        <f t="shared" si="489"/>
        <v>0.0136443172162748</v>
      </c>
      <c r="AO1546" s="16">
        <f t="shared" si="490"/>
        <v>0.0518376568085535</v>
      </c>
      <c r="AP1546" s="16">
        <f t="shared" si="491"/>
        <v>0.00833048720743074</v>
      </c>
      <c r="AQ1546" s="12">
        <f t="shared" si="492"/>
        <v>233739960.05</v>
      </c>
      <c r="AR1546" s="12">
        <f t="shared" si="493"/>
        <v>223132086.18</v>
      </c>
      <c r="AS1546" s="12">
        <f>AR1546-VLOOKUP(A1546,[1]选股结果!$A$2:$BJ$3005,48,FALSE)*0.08</f>
        <v>-135252204.3608</v>
      </c>
      <c r="AT1546" s="12">
        <f t="shared" si="494"/>
        <v>224022505.1</v>
      </c>
      <c r="AU1546" s="12">
        <f t="shared" si="495"/>
        <v>232849541.13</v>
      </c>
      <c r="AV1546" s="12">
        <f t="shared" si="496"/>
        <v>222782648.47</v>
      </c>
      <c r="AW1546" s="12">
        <f t="shared" si="497"/>
        <v>232022736.93</v>
      </c>
      <c r="AX1546" s="12">
        <f t="shared" si="498"/>
        <v>7007286.69</v>
      </c>
      <c r="AY1546" s="21">
        <f t="shared" si="499"/>
        <v>1884629614.61</v>
      </c>
    </row>
    <row r="1547" spans="1:51">
      <c r="A1547" s="5" t="s">
        <v>3141</v>
      </c>
      <c r="B1547" s="5" t="s">
        <v>3142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500">C1547</f>
        <v>2213659074.83</v>
      </c>
      <c r="AF1547" s="9">
        <f t="shared" ref="AF1547:AF1610" si="501">(G1547+O1547+P1547+Q1547+R1547)+S1547</f>
        <v>1893009108.6</v>
      </c>
      <c r="AG1547" s="9">
        <f t="shared" ref="AG1547:AG1610" si="502">AE1547-AF1547+T1547+V1547+W1547-X1547-Y1547+Z1547+AA1547</f>
        <v>323796426.73</v>
      </c>
      <c r="AH1547" s="9">
        <f t="shared" ref="AH1547:AH1610" si="503">AG1547+AB1547-AC1547</f>
        <v>327343081.13</v>
      </c>
      <c r="AI1547" s="9">
        <f t="shared" ref="AI1547:AI1610" si="504">AH1547-AD1547</f>
        <v>281880649.16</v>
      </c>
      <c r="AJ1547" s="12">
        <f t="shared" si="485"/>
        <v>876468461.12</v>
      </c>
      <c r="AK1547" s="16">
        <f t="shared" si="486"/>
        <v>0.395936515738002</v>
      </c>
      <c r="AL1547" s="9">
        <f t="shared" si="487"/>
        <v>552386933.72</v>
      </c>
      <c r="AM1547" s="16">
        <f t="shared" si="488"/>
        <v>0.00771501444562395</v>
      </c>
      <c r="AN1547" s="16">
        <f t="shared" si="489"/>
        <v>0.113426101383422</v>
      </c>
      <c r="AO1547" s="16">
        <f t="shared" si="490"/>
        <v>0.0724313620887233</v>
      </c>
      <c r="AP1547" s="16">
        <f t="shared" si="491"/>
        <v>0.0565062181852036</v>
      </c>
      <c r="AQ1547" s="12">
        <f t="shared" si="492"/>
        <v>324081527.4</v>
      </c>
      <c r="AR1547" s="12">
        <f t="shared" si="493"/>
        <v>276389575.59</v>
      </c>
      <c r="AS1547" s="12">
        <f>AR1547-VLOOKUP(A1547,[1]选股结果!$A$2:$BJ$3005,48,FALSE)*0.08</f>
        <v>119874732.5004</v>
      </c>
      <c r="AT1547" s="12">
        <f t="shared" si="494"/>
        <v>278619095.43</v>
      </c>
      <c r="AU1547" s="12">
        <f t="shared" si="495"/>
        <v>321852007.56</v>
      </c>
      <c r="AV1547" s="12">
        <f t="shared" si="496"/>
        <v>295390012.92</v>
      </c>
      <c r="AW1547" s="12">
        <f t="shared" si="497"/>
        <v>323796426.73</v>
      </c>
      <c r="AX1547" s="12">
        <f t="shared" si="498"/>
        <v>14145587.38</v>
      </c>
      <c r="AY1547" s="21">
        <f t="shared" si="499"/>
        <v>1890779588.76</v>
      </c>
    </row>
    <row r="1548" spans="1:51">
      <c r="A1548" s="5" t="s">
        <v>3143</v>
      </c>
      <c r="B1548" s="5" t="s">
        <v>3144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500"/>
        <v>2209586867.8</v>
      </c>
      <c r="AF1548" s="9">
        <f t="shared" si="501"/>
        <v>2016718930.27</v>
      </c>
      <c r="AG1548" s="9">
        <f t="shared" si="502"/>
        <v>147060237.85</v>
      </c>
      <c r="AH1548" s="9">
        <f t="shared" si="503"/>
        <v>149884046.87</v>
      </c>
      <c r="AI1548" s="9">
        <f t="shared" si="504"/>
        <v>119639826.57</v>
      </c>
      <c r="AJ1548" s="12">
        <f t="shared" si="485"/>
        <v>1118119459.88</v>
      </c>
      <c r="AK1548" s="16">
        <f t="shared" si="486"/>
        <v>0.506031003430641</v>
      </c>
      <c r="AL1548" s="9">
        <f t="shared" si="487"/>
        <v>967426452.52</v>
      </c>
      <c r="AM1548" s="16">
        <f t="shared" si="488"/>
        <v>0.00719813300928779</v>
      </c>
      <c r="AN1548" s="16">
        <f t="shared" si="489"/>
        <v>0.303677423743059</v>
      </c>
      <c r="AO1548" s="16">
        <f t="shared" si="490"/>
        <v>0.0825700598825762</v>
      </c>
      <c r="AP1548" s="16">
        <f t="shared" si="491"/>
        <v>0.0245397806169927</v>
      </c>
      <c r="AQ1548" s="12">
        <f t="shared" si="492"/>
        <v>150693007.36</v>
      </c>
      <c r="AR1548" s="12">
        <f t="shared" si="493"/>
        <v>118772309.41</v>
      </c>
      <c r="AS1548" s="12">
        <f>AR1548-VLOOKUP(A1548,[1]选股结果!$A$2:$BJ$3005,48,FALSE)*0.08</f>
        <v>-97182858.978</v>
      </c>
      <c r="AT1548" s="12">
        <f t="shared" si="494"/>
        <v>120448787.06</v>
      </c>
      <c r="AU1548" s="12">
        <f t="shared" si="495"/>
        <v>149016529.71</v>
      </c>
      <c r="AV1548" s="12">
        <f t="shared" si="496"/>
        <v>136258956.63</v>
      </c>
      <c r="AW1548" s="12">
        <f t="shared" si="497"/>
        <v>147060237.85</v>
      </c>
      <c r="AX1548" s="12">
        <f t="shared" si="498"/>
        <v>7448371.9</v>
      </c>
      <c r="AY1548" s="21">
        <f t="shared" si="499"/>
        <v>2015042452.62</v>
      </c>
    </row>
    <row r="1549" spans="1:51">
      <c r="A1549" s="5" t="s">
        <v>3145</v>
      </c>
      <c r="B1549" s="5" t="s">
        <v>3146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500"/>
        <v>2205707944.12</v>
      </c>
      <c r="AF1549" s="9">
        <f t="shared" si="501"/>
        <v>1589810276.91</v>
      </c>
      <c r="AG1549" s="9">
        <f t="shared" si="502"/>
        <v>237014022.38</v>
      </c>
      <c r="AH1549" s="9">
        <f t="shared" si="503"/>
        <v>195725181.83</v>
      </c>
      <c r="AI1549" s="9">
        <f t="shared" si="504"/>
        <v>138969710.9</v>
      </c>
      <c r="AJ1549" s="12">
        <f t="shared" si="485"/>
        <v>904864349.41</v>
      </c>
      <c r="AK1549" s="16">
        <f t="shared" si="486"/>
        <v>0.410237607305263</v>
      </c>
      <c r="AL1549" s="9">
        <f t="shared" si="487"/>
        <v>578511527.58</v>
      </c>
      <c r="AM1549" s="16">
        <f t="shared" si="488"/>
        <v>0.0109844985890307</v>
      </c>
      <c r="AN1549" s="16">
        <f t="shared" si="489"/>
        <v>0.0170998847515363</v>
      </c>
      <c r="AO1549" s="16">
        <f t="shared" si="490"/>
        <v>0.0322312653311694</v>
      </c>
      <c r="AP1549" s="16">
        <f t="shared" si="491"/>
        <v>0.0372482550189928</v>
      </c>
      <c r="AQ1549" s="12">
        <f t="shared" si="492"/>
        <v>326352821.83</v>
      </c>
      <c r="AR1549" s="12">
        <f t="shared" si="493"/>
        <v>195828146.13</v>
      </c>
      <c r="AS1549" s="12">
        <f>AR1549-VLOOKUP(A1549,[1]选股结果!$A$2:$BJ$3005,48,FALSE)*0.08</f>
        <v>37394132.2124</v>
      </c>
      <c r="AT1549" s="12">
        <f t="shared" si="494"/>
        <v>269597350.9</v>
      </c>
      <c r="AU1549" s="12">
        <f t="shared" si="495"/>
        <v>252583617.06</v>
      </c>
      <c r="AV1549" s="12">
        <f t="shared" si="496"/>
        <v>235587004.81</v>
      </c>
      <c r="AW1549" s="12">
        <f t="shared" si="497"/>
        <v>237014022.38</v>
      </c>
      <c r="AX1549" s="12">
        <f t="shared" si="498"/>
        <v>2614149.92</v>
      </c>
      <c r="AY1549" s="21">
        <f t="shared" si="499"/>
        <v>1516041072.14</v>
      </c>
    </row>
    <row r="1550" spans="1:51">
      <c r="A1550" s="5" t="s">
        <v>3147</v>
      </c>
      <c r="B1550" s="5" t="s">
        <v>3148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500"/>
        <v>2205654088.29</v>
      </c>
      <c r="AF1550" s="9">
        <f t="shared" si="501"/>
        <v>2051595188.45</v>
      </c>
      <c r="AG1550" s="9">
        <f t="shared" si="502"/>
        <v>149138270.57</v>
      </c>
      <c r="AH1550" s="9">
        <f t="shared" si="503"/>
        <v>144061846.57</v>
      </c>
      <c r="AI1550" s="9">
        <f t="shared" si="504"/>
        <v>122869021.2</v>
      </c>
      <c r="AJ1550" s="12">
        <f t="shared" si="485"/>
        <v>1324247105.65</v>
      </c>
      <c r="AK1550" s="16">
        <f t="shared" si="486"/>
        <v>0.600387482643148</v>
      </c>
      <c r="AL1550" s="9">
        <f t="shared" si="487"/>
        <v>1168849375.86</v>
      </c>
      <c r="AM1550" s="16">
        <f t="shared" si="488"/>
        <v>0.0120224630239089</v>
      </c>
      <c r="AN1550" s="16">
        <f t="shared" si="489"/>
        <v>0.370811354768729</v>
      </c>
      <c r="AO1550" s="16">
        <f t="shared" si="490"/>
        <v>0.0895180738123247</v>
      </c>
      <c r="AP1550" s="16">
        <f t="shared" si="491"/>
        <v>0.0519046485792144</v>
      </c>
      <c r="AQ1550" s="12">
        <f t="shared" si="492"/>
        <v>155397729.79</v>
      </c>
      <c r="AR1550" s="12">
        <f t="shared" si="493"/>
        <v>120345279.78</v>
      </c>
      <c r="AS1550" s="12">
        <f>AR1550-VLOOKUP(A1550,[1]选股结果!$A$2:$BJ$3005,48,FALSE)*0.08</f>
        <v>-110468709.2432</v>
      </c>
      <c r="AT1550" s="12">
        <f t="shared" si="494"/>
        <v>134204904.42</v>
      </c>
      <c r="AU1550" s="12">
        <f t="shared" si="495"/>
        <v>141538105.15</v>
      </c>
      <c r="AV1550" s="12">
        <f t="shared" si="496"/>
        <v>146124894.97</v>
      </c>
      <c r="AW1550" s="12">
        <f t="shared" si="497"/>
        <v>149138270.57</v>
      </c>
      <c r="AX1550" s="12">
        <f t="shared" si="498"/>
        <v>5826140.04</v>
      </c>
      <c r="AY1550" s="21">
        <f t="shared" si="499"/>
        <v>2037735563.81</v>
      </c>
    </row>
    <row r="1551" spans="1:51">
      <c r="A1551" s="5" t="s">
        <v>3149</v>
      </c>
      <c r="B1551" s="5" t="s">
        <v>3150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500"/>
        <v>2202741584.8</v>
      </c>
      <c r="AF1551" s="9">
        <f t="shared" si="501"/>
        <v>2164719751.83</v>
      </c>
      <c r="AG1551" s="9">
        <f t="shared" si="502"/>
        <v>34004835.0300003</v>
      </c>
      <c r="AH1551" s="9">
        <f t="shared" si="503"/>
        <v>34866019.5300003</v>
      </c>
      <c r="AI1551" s="9">
        <f t="shared" si="504"/>
        <v>39271993.0000003</v>
      </c>
      <c r="AJ1551" s="12">
        <f t="shared" si="485"/>
        <v>243696555.81</v>
      </c>
      <c r="AK1551" s="16">
        <f t="shared" si="486"/>
        <v>0.110633293297601</v>
      </c>
      <c r="AL1551" s="9">
        <f t="shared" si="487"/>
        <v>158725254.48</v>
      </c>
      <c r="AM1551" s="16">
        <f t="shared" si="488"/>
        <v>0.00346971732078774</v>
      </c>
      <c r="AN1551" s="16">
        <f t="shared" si="489"/>
        <v>0.0056247670655044</v>
      </c>
      <c r="AO1551" s="16">
        <f t="shared" si="490"/>
        <v>0.0288869489953255</v>
      </c>
      <c r="AP1551" s="16">
        <f t="shared" si="491"/>
        <v>0.0338986195635743</v>
      </c>
      <c r="AQ1551" s="12">
        <f t="shared" si="492"/>
        <v>84971301.3300002</v>
      </c>
      <c r="AR1551" s="12">
        <f t="shared" si="493"/>
        <v>42035733.7000002</v>
      </c>
      <c r="AS1551" s="12">
        <f>AR1551-VLOOKUP(A1551,[1]选股结果!$A$2:$BJ$3005,48,FALSE)*0.08</f>
        <v>-26330470.8519998</v>
      </c>
      <c r="AT1551" s="12">
        <f t="shared" si="494"/>
        <v>89377274.8000002</v>
      </c>
      <c r="AU1551" s="12">
        <f t="shared" si="495"/>
        <v>37629760.2300002</v>
      </c>
      <c r="AV1551" s="12">
        <f t="shared" si="496"/>
        <v>31863539.4100002</v>
      </c>
      <c r="AW1551" s="12">
        <f t="shared" si="497"/>
        <v>34004835.0300003</v>
      </c>
      <c r="AX1551" s="12">
        <f t="shared" si="498"/>
        <v>2658000.95</v>
      </c>
      <c r="AY1551" s="21">
        <f t="shared" si="499"/>
        <v>2117378210.73</v>
      </c>
    </row>
    <row r="1552" spans="1:51">
      <c r="A1552" s="5" t="s">
        <v>3151</v>
      </c>
      <c r="B1552" s="5" t="s">
        <v>3152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500"/>
        <v>2199632868.82</v>
      </c>
      <c r="AF1552" s="9">
        <f t="shared" si="501"/>
        <v>1766400998.59</v>
      </c>
      <c r="AG1552" s="9">
        <f t="shared" si="502"/>
        <v>340463630.34</v>
      </c>
      <c r="AH1552" s="9">
        <f t="shared" si="503"/>
        <v>340046881.73</v>
      </c>
      <c r="AI1552" s="9">
        <f t="shared" si="504"/>
        <v>283731130.34</v>
      </c>
      <c r="AJ1552" s="12">
        <f t="shared" si="485"/>
        <v>787756361.07</v>
      </c>
      <c r="AK1552" s="16">
        <f t="shared" si="486"/>
        <v>0.358130837303133</v>
      </c>
      <c r="AL1552" s="9">
        <f t="shared" si="487"/>
        <v>348132792.3</v>
      </c>
      <c r="AM1552" s="16">
        <f t="shared" si="488"/>
        <v>0.00744647257375584</v>
      </c>
      <c r="AN1552" s="16">
        <f t="shared" si="489"/>
        <v>0.0169520396965169</v>
      </c>
      <c r="AO1552" s="16">
        <f t="shared" si="490"/>
        <v>0.0760669114295237</v>
      </c>
      <c r="AP1552" s="16">
        <f t="shared" si="491"/>
        <v>0.0306354360062594</v>
      </c>
      <c r="AQ1552" s="12">
        <f t="shared" si="492"/>
        <v>439623568.77</v>
      </c>
      <c r="AR1552" s="12">
        <f t="shared" si="493"/>
        <v>317157086.68</v>
      </c>
      <c r="AS1552" s="12">
        <f>AR1552-VLOOKUP(A1552,[1]选股结果!$A$2:$BJ$3005,48,FALSE)*0.08</f>
        <v>62377943.1264</v>
      </c>
      <c r="AT1552" s="12">
        <f t="shared" si="494"/>
        <v>383307817.38</v>
      </c>
      <c r="AU1552" s="12">
        <f t="shared" si="495"/>
        <v>373472838.07</v>
      </c>
      <c r="AV1552" s="12">
        <f t="shared" si="496"/>
        <v>332846215.28</v>
      </c>
      <c r="AW1552" s="12">
        <f t="shared" si="497"/>
        <v>340463630.34</v>
      </c>
      <c r="AX1552" s="12">
        <f t="shared" si="498"/>
        <v>15625491.49</v>
      </c>
      <c r="AY1552" s="21">
        <f t="shared" si="499"/>
        <v>1700250267.89</v>
      </c>
    </row>
    <row r="1553" spans="1:51">
      <c r="A1553" s="5" t="s">
        <v>3153</v>
      </c>
      <c r="B1553" s="5" t="s">
        <v>3154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500"/>
        <v>2197164791.5</v>
      </c>
      <c r="AF1553" s="9">
        <f t="shared" si="501"/>
        <v>2461160626.19</v>
      </c>
      <c r="AG1553" s="9">
        <f t="shared" si="502"/>
        <v>8663603.30000046</v>
      </c>
      <c r="AH1553" s="9">
        <f t="shared" si="503"/>
        <v>13622002.2900005</v>
      </c>
      <c r="AI1553" s="9">
        <f t="shared" si="504"/>
        <v>-15983028.8799995</v>
      </c>
      <c r="AJ1553" s="12">
        <f t="shared" si="485"/>
        <v>296008906</v>
      </c>
      <c r="AK1553" s="16">
        <f t="shared" si="486"/>
        <v>0.134723124612749</v>
      </c>
      <c r="AL1553" s="9">
        <f t="shared" si="487"/>
        <v>435265084.18</v>
      </c>
      <c r="AM1553" s="16">
        <f t="shared" si="488"/>
        <v>0.00789947728870659</v>
      </c>
      <c r="AN1553" s="16">
        <f t="shared" si="489"/>
        <v>0.0430691924456864</v>
      </c>
      <c r="AO1553" s="16">
        <f t="shared" si="490"/>
        <v>0.0730006658446857</v>
      </c>
      <c r="AP1553" s="16">
        <f t="shared" si="491"/>
        <v>0.0649959284904188</v>
      </c>
      <c r="AQ1553" s="12">
        <f t="shared" si="492"/>
        <v>-139256178.18</v>
      </c>
      <c r="AR1553" s="12">
        <f t="shared" si="493"/>
        <v>-313678125.01</v>
      </c>
      <c r="AS1553" s="12">
        <f>AR1553-VLOOKUP(A1553,[1]选股结果!$A$2:$BJ$3005,48,FALSE)*0.08</f>
        <v>-541272174.4468</v>
      </c>
      <c r="AT1553" s="12">
        <f t="shared" si="494"/>
        <v>-168861209.35</v>
      </c>
      <c r="AU1553" s="12">
        <f t="shared" si="495"/>
        <v>-284073093.84</v>
      </c>
      <c r="AV1553" s="12">
        <f t="shared" si="496"/>
        <v>-78564342.67</v>
      </c>
      <c r="AW1553" s="12">
        <f t="shared" si="497"/>
        <v>8663603.30000046</v>
      </c>
      <c r="AX1553" s="12">
        <f t="shared" si="498"/>
        <v>77999295.35</v>
      </c>
      <c r="AY1553" s="21">
        <f t="shared" si="499"/>
        <v>2316343710.53</v>
      </c>
    </row>
    <row r="1554" spans="1:51">
      <c r="A1554" s="5" t="s">
        <v>3155</v>
      </c>
      <c r="B1554" s="5" t="s">
        <v>3156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500"/>
        <v>2197099737.7</v>
      </c>
      <c r="AF1554" s="9">
        <f t="shared" si="501"/>
        <v>1924599165.88</v>
      </c>
      <c r="AG1554" s="9">
        <f t="shared" si="502"/>
        <v>267815580.77</v>
      </c>
      <c r="AH1554" s="9">
        <f t="shared" si="503"/>
        <v>264959761.17</v>
      </c>
      <c r="AI1554" s="9">
        <f t="shared" si="504"/>
        <v>201197699.08</v>
      </c>
      <c r="AJ1554" s="12">
        <f t="shared" si="485"/>
        <v>495993795.09</v>
      </c>
      <c r="AK1554" s="16">
        <f t="shared" si="486"/>
        <v>0.225749330619475</v>
      </c>
      <c r="AL1554" s="9">
        <f t="shared" si="487"/>
        <v>247400151.23</v>
      </c>
      <c r="AM1554" s="16">
        <f t="shared" si="488"/>
        <v>0.00577211992809934</v>
      </c>
      <c r="AN1554" s="16">
        <f t="shared" si="489"/>
        <v>0.0197893451871764</v>
      </c>
      <c r="AO1554" s="16">
        <f t="shared" si="490"/>
        <v>0.0347734216289966</v>
      </c>
      <c r="AP1554" s="16">
        <f t="shared" si="491"/>
        <v>0.0403650818341272</v>
      </c>
      <c r="AQ1554" s="12">
        <f t="shared" si="492"/>
        <v>248593643.86</v>
      </c>
      <c r="AR1554" s="12">
        <f t="shared" si="493"/>
        <v>182586233.05</v>
      </c>
      <c r="AS1554" s="12">
        <f>AR1554-VLOOKUP(A1554,[1]选股结果!$A$2:$BJ$3005,48,FALSE)*0.08</f>
        <v>-146928973.654</v>
      </c>
      <c r="AT1554" s="12">
        <f t="shared" si="494"/>
        <v>184831581.77</v>
      </c>
      <c r="AU1554" s="12">
        <f t="shared" si="495"/>
        <v>246348295.14</v>
      </c>
      <c r="AV1554" s="12">
        <f t="shared" si="496"/>
        <v>246501338.16</v>
      </c>
      <c r="AW1554" s="12">
        <f t="shared" si="497"/>
        <v>267815580.77</v>
      </c>
      <c r="AX1554" s="12">
        <f t="shared" si="498"/>
        <v>13045627.79</v>
      </c>
      <c r="AY1554" s="21">
        <f t="shared" si="499"/>
        <v>1922353817.16</v>
      </c>
    </row>
    <row r="1555" spans="1:51">
      <c r="A1555" s="5" t="s">
        <v>3157</v>
      </c>
      <c r="B1555" s="5" t="s">
        <v>3158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500"/>
        <v>2192322672.19</v>
      </c>
      <c r="AF1555" s="9">
        <f t="shared" si="501"/>
        <v>1796051195.09</v>
      </c>
      <c r="AG1555" s="9">
        <f t="shared" si="502"/>
        <v>413330897.84</v>
      </c>
      <c r="AH1555" s="9">
        <f t="shared" si="503"/>
        <v>412731772.11</v>
      </c>
      <c r="AI1555" s="9">
        <f t="shared" si="504"/>
        <v>352971981.52</v>
      </c>
      <c r="AJ1555" s="12">
        <f t="shared" si="485"/>
        <v>770133983.42</v>
      </c>
      <c r="AK1555" s="16">
        <f t="shared" si="486"/>
        <v>0.351286785102068</v>
      </c>
      <c r="AL1555" s="9">
        <f t="shared" si="487"/>
        <v>350619137.21</v>
      </c>
      <c r="AM1555" s="16">
        <f t="shared" si="488"/>
        <v>0.00255015929038181</v>
      </c>
      <c r="AN1555" s="16">
        <f t="shared" si="489"/>
        <v>0.0487728888116581</v>
      </c>
      <c r="AO1555" s="16">
        <f t="shared" si="490"/>
        <v>0.0441941184931572</v>
      </c>
      <c r="AP1555" s="16">
        <f t="shared" si="491"/>
        <v>0.0638700008380266</v>
      </c>
      <c r="AQ1555" s="12">
        <f t="shared" si="492"/>
        <v>419514846.21</v>
      </c>
      <c r="AR1555" s="12">
        <f t="shared" si="493"/>
        <v>335320650.12</v>
      </c>
      <c r="AS1555" s="12">
        <f>AR1555-VLOOKUP(A1555,[1]选股结果!$A$2:$BJ$3005,48,FALSE)*0.08</f>
        <v>135890992.5688</v>
      </c>
      <c r="AT1555" s="12">
        <f t="shared" si="494"/>
        <v>359755055.62</v>
      </c>
      <c r="AU1555" s="12">
        <f t="shared" si="495"/>
        <v>395080440.71</v>
      </c>
      <c r="AV1555" s="12">
        <f t="shared" si="496"/>
        <v>396874742.38</v>
      </c>
      <c r="AW1555" s="12">
        <f t="shared" si="497"/>
        <v>413330897.84</v>
      </c>
      <c r="AX1555" s="12">
        <f t="shared" si="498"/>
        <v>17447653.33</v>
      </c>
      <c r="AY1555" s="21">
        <f t="shared" si="499"/>
        <v>1771616789.59</v>
      </c>
    </row>
    <row r="1556" spans="1:51">
      <c r="A1556" s="5" t="s">
        <v>3159</v>
      </c>
      <c r="B1556" s="5" t="s">
        <v>3160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500"/>
        <v>2187476116.85</v>
      </c>
      <c r="AF1556" s="9">
        <f t="shared" si="501"/>
        <v>1701071569.23</v>
      </c>
      <c r="AG1556" s="9">
        <f t="shared" si="502"/>
        <v>410731940.4</v>
      </c>
      <c r="AH1556" s="9">
        <f t="shared" si="503"/>
        <v>427030424.6</v>
      </c>
      <c r="AI1556" s="9">
        <f t="shared" si="504"/>
        <v>341955851.91</v>
      </c>
      <c r="AJ1556" s="12">
        <f t="shared" si="485"/>
        <v>1627251525.18</v>
      </c>
      <c r="AK1556" s="16">
        <f t="shared" si="486"/>
        <v>0.743894533359874</v>
      </c>
      <c r="AL1556" s="9">
        <f t="shared" si="487"/>
        <v>1162217681.09</v>
      </c>
      <c r="AM1556" s="16">
        <f t="shared" si="488"/>
        <v>0.0152538605669669</v>
      </c>
      <c r="AN1556" s="16">
        <f t="shared" si="489"/>
        <v>0.317205336650348</v>
      </c>
      <c r="AO1556" s="16">
        <f t="shared" si="490"/>
        <v>0.0985663112749701</v>
      </c>
      <c r="AP1556" s="16">
        <f t="shared" si="491"/>
        <v>0.0979246957440901</v>
      </c>
      <c r="AQ1556" s="12">
        <f t="shared" si="492"/>
        <v>465033844.09</v>
      </c>
      <c r="AR1556" s="12">
        <f t="shared" si="493"/>
        <v>396178232.61</v>
      </c>
      <c r="AS1556" s="12">
        <f>AR1556-VLOOKUP(A1556,[1]选股结果!$A$2:$BJ$3005,48,FALSE)*0.08</f>
        <v>-240119574.4652</v>
      </c>
      <c r="AT1556" s="12">
        <f t="shared" si="494"/>
        <v>379959271.4</v>
      </c>
      <c r="AU1556" s="12">
        <f t="shared" si="495"/>
        <v>481252805.3</v>
      </c>
      <c r="AV1556" s="12">
        <f t="shared" si="496"/>
        <v>435857999.05</v>
      </c>
      <c r="AW1556" s="12">
        <f t="shared" si="497"/>
        <v>410731940.4</v>
      </c>
      <c r="AX1556" s="12">
        <f t="shared" si="498"/>
        <v>-18507738.47</v>
      </c>
      <c r="AY1556" s="21">
        <f t="shared" si="499"/>
        <v>1717290530.44</v>
      </c>
    </row>
    <row r="1557" spans="1:51">
      <c r="A1557" s="5" t="s">
        <v>3161</v>
      </c>
      <c r="B1557" s="5" t="s">
        <v>3162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500"/>
        <v>2185633677.33</v>
      </c>
      <c r="AF1557" s="9">
        <f t="shared" si="501"/>
        <v>2201034280.41</v>
      </c>
      <c r="AG1557" s="9">
        <f t="shared" si="502"/>
        <v>-16656079.2499999</v>
      </c>
      <c r="AH1557" s="9">
        <f t="shared" si="503"/>
        <v>-17979751.3299999</v>
      </c>
      <c r="AI1557" s="9">
        <f t="shared" si="504"/>
        <v>-20986397.5599999</v>
      </c>
      <c r="AJ1557" s="12">
        <f t="shared" si="485"/>
        <v>387848379.21</v>
      </c>
      <c r="AK1557" s="16">
        <f t="shared" si="486"/>
        <v>0.17745351530445</v>
      </c>
      <c r="AL1557" s="9">
        <f t="shared" si="487"/>
        <v>398386065.44</v>
      </c>
      <c r="AM1557" s="16">
        <f t="shared" si="488"/>
        <v>0.0021681528424237</v>
      </c>
      <c r="AN1557" s="16">
        <f t="shared" si="489"/>
        <v>0.147248375653304</v>
      </c>
      <c r="AO1557" s="16">
        <f t="shared" si="490"/>
        <v>0.0259856430558764</v>
      </c>
      <c r="AP1557" s="16">
        <f t="shared" si="491"/>
        <v>0.00548581286258689</v>
      </c>
      <c r="AQ1557" s="12">
        <f t="shared" si="492"/>
        <v>-10537686.23</v>
      </c>
      <c r="AR1557" s="12">
        <f t="shared" si="493"/>
        <v>-21438444.19</v>
      </c>
      <c r="AS1557" s="12">
        <f>AR1557-VLOOKUP(A1557,[1]选股结果!$A$2:$BJ$3005,48,FALSE)*0.08</f>
        <v>-147350843.7756</v>
      </c>
      <c r="AT1557" s="12">
        <f t="shared" si="494"/>
        <v>-13544332.46</v>
      </c>
      <c r="AU1557" s="12">
        <f t="shared" si="495"/>
        <v>-18431797.96</v>
      </c>
      <c r="AV1557" s="12">
        <f t="shared" si="496"/>
        <v>-21198779.83</v>
      </c>
      <c r="AW1557" s="12">
        <f t="shared" si="497"/>
        <v>-16656079.2499999</v>
      </c>
      <c r="AX1557" s="12">
        <f t="shared" si="498"/>
        <v>1479688.35</v>
      </c>
      <c r="AY1557" s="21">
        <f t="shared" si="499"/>
        <v>2193140168.68</v>
      </c>
    </row>
    <row r="1558" spans="1:51">
      <c r="A1558" s="5" t="s">
        <v>3163</v>
      </c>
      <c r="B1558" s="5" t="s">
        <v>3164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500"/>
        <v>2183916522.27</v>
      </c>
      <c r="AF1558" s="9">
        <f t="shared" si="501"/>
        <v>1661180295.98</v>
      </c>
      <c r="AG1558" s="9">
        <f t="shared" si="502"/>
        <v>546342758.2</v>
      </c>
      <c r="AH1558" s="9">
        <f t="shared" si="503"/>
        <v>546457513.78</v>
      </c>
      <c r="AI1558" s="9">
        <f t="shared" si="504"/>
        <v>418439049.82</v>
      </c>
      <c r="AJ1558" s="12">
        <f t="shared" si="485"/>
        <v>678938333.05</v>
      </c>
      <c r="AK1558" s="16">
        <f t="shared" si="486"/>
        <v>0.310881082736761</v>
      </c>
      <c r="AL1558" s="9">
        <f t="shared" si="487"/>
        <v>195988951.79</v>
      </c>
      <c r="AM1558" s="16">
        <f t="shared" si="488"/>
        <v>0.0658701192069717</v>
      </c>
      <c r="AN1558" s="16">
        <f t="shared" si="489"/>
        <v>0.00973061140538078</v>
      </c>
      <c r="AO1558" s="16">
        <f t="shared" si="490"/>
        <v>0.0141937763526694</v>
      </c>
      <c r="AP1558" s="16">
        <f t="shared" si="491"/>
        <v>0</v>
      </c>
      <c r="AQ1558" s="12">
        <f t="shared" si="492"/>
        <v>482949381.26</v>
      </c>
      <c r="AR1558" s="12">
        <f t="shared" si="493"/>
        <v>394832517.91</v>
      </c>
      <c r="AS1558" s="12">
        <f>AR1558-VLOOKUP(A1558,[1]选股结果!$A$2:$BJ$3005,48,FALSE)*0.08</f>
        <v>117187290.4364</v>
      </c>
      <c r="AT1558" s="12">
        <f t="shared" si="494"/>
        <v>354930917.3</v>
      </c>
      <c r="AU1558" s="12">
        <f t="shared" si="495"/>
        <v>522850981.87</v>
      </c>
      <c r="AV1558" s="12">
        <f t="shared" si="496"/>
        <v>482657964.27</v>
      </c>
      <c r="AW1558" s="12">
        <f t="shared" si="497"/>
        <v>546342758.2</v>
      </c>
      <c r="AX1558" s="12">
        <f t="shared" si="498"/>
        <v>9700000</v>
      </c>
      <c r="AY1558" s="21">
        <f t="shared" si="499"/>
        <v>1701081896.59</v>
      </c>
    </row>
    <row r="1559" spans="1:51">
      <c r="A1559" s="5" t="s">
        <v>3165</v>
      </c>
      <c r="B1559" s="5" t="s">
        <v>3166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500"/>
        <v>2177720870.9</v>
      </c>
      <c r="AF1559" s="9">
        <f t="shared" si="501"/>
        <v>1890856761.7</v>
      </c>
      <c r="AG1559" s="9">
        <f t="shared" si="502"/>
        <v>283439667.96</v>
      </c>
      <c r="AH1559" s="9">
        <f t="shared" si="503"/>
        <v>279020856.7</v>
      </c>
      <c r="AI1559" s="9">
        <f t="shared" si="504"/>
        <v>242612187.08</v>
      </c>
      <c r="AJ1559" s="12">
        <f t="shared" si="485"/>
        <v>750386049.55</v>
      </c>
      <c r="AK1559" s="16">
        <f t="shared" si="486"/>
        <v>0.344574026716235</v>
      </c>
      <c r="AL1559" s="9">
        <f t="shared" si="487"/>
        <v>473556216.98</v>
      </c>
      <c r="AM1559" s="16">
        <f t="shared" si="488"/>
        <v>0.0037961656107853</v>
      </c>
      <c r="AN1559" s="16">
        <f t="shared" si="489"/>
        <v>0.0779838769877861</v>
      </c>
      <c r="AO1559" s="16">
        <f t="shared" si="490"/>
        <v>0.0853012531827501</v>
      </c>
      <c r="AP1559" s="16">
        <f t="shared" si="491"/>
        <v>0.0473959768624266</v>
      </c>
      <c r="AQ1559" s="12">
        <f t="shared" si="492"/>
        <v>276829832.57</v>
      </c>
      <c r="AR1559" s="12">
        <f t="shared" si="493"/>
        <v>243970855.57</v>
      </c>
      <c r="AS1559" s="12">
        <f>AR1559-VLOOKUP(A1559,[1]选股结果!$A$2:$BJ$3005,48,FALSE)*0.08</f>
        <v>-4343487.70840001</v>
      </c>
      <c r="AT1559" s="12">
        <f t="shared" si="494"/>
        <v>240421162.95</v>
      </c>
      <c r="AU1559" s="12">
        <f t="shared" si="495"/>
        <v>280379525.19</v>
      </c>
      <c r="AV1559" s="12">
        <f t="shared" si="496"/>
        <v>269963146.73</v>
      </c>
      <c r="AW1559" s="12">
        <f t="shared" si="497"/>
        <v>283439667.96</v>
      </c>
      <c r="AX1559" s="12">
        <f t="shared" si="498"/>
        <v>8340161.94</v>
      </c>
      <c r="AY1559" s="21">
        <f t="shared" si="499"/>
        <v>1894406454.32</v>
      </c>
    </row>
    <row r="1560" spans="1:51">
      <c r="A1560" s="5" t="s">
        <v>3167</v>
      </c>
      <c r="B1560" s="5" t="s">
        <v>3168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500"/>
        <v>2172077105.81</v>
      </c>
      <c r="AF1560" s="9">
        <f t="shared" si="501"/>
        <v>1944428269.11</v>
      </c>
      <c r="AG1560" s="9">
        <f t="shared" si="502"/>
        <v>61444603.13</v>
      </c>
      <c r="AH1560" s="9">
        <f t="shared" si="503"/>
        <v>55321723.01</v>
      </c>
      <c r="AI1560" s="9">
        <f t="shared" si="504"/>
        <v>40563366.96</v>
      </c>
      <c r="AJ1560" s="12">
        <f t="shared" si="485"/>
        <v>1309794493.57</v>
      </c>
      <c r="AK1560" s="16">
        <f t="shared" si="486"/>
        <v>0.603014731874151</v>
      </c>
      <c r="AL1560" s="9">
        <f t="shared" si="487"/>
        <v>1203291583.08</v>
      </c>
      <c r="AM1560" s="16">
        <f t="shared" si="488"/>
        <v>0.0086357561524065</v>
      </c>
      <c r="AN1560" s="16">
        <f t="shared" si="489"/>
        <v>0.378916142768826</v>
      </c>
      <c r="AO1560" s="16">
        <f t="shared" si="490"/>
        <v>0.0854270458832557</v>
      </c>
      <c r="AP1560" s="16">
        <f t="shared" si="491"/>
        <v>0.0164851281679741</v>
      </c>
      <c r="AQ1560" s="12">
        <f t="shared" si="492"/>
        <v>106502910.49</v>
      </c>
      <c r="AR1560" s="12">
        <f t="shared" si="493"/>
        <v>72752604.5899998</v>
      </c>
      <c r="AS1560" s="12">
        <f>AR1560-VLOOKUP(A1560,[1]选股结果!$A$2:$BJ$3005,48,FALSE)*0.08</f>
        <v>-243379073.7644</v>
      </c>
      <c r="AT1560" s="12">
        <f t="shared" si="494"/>
        <v>91744554.4399998</v>
      </c>
      <c r="AU1560" s="12">
        <f t="shared" si="495"/>
        <v>87510960.6399998</v>
      </c>
      <c r="AV1560" s="12">
        <f t="shared" si="496"/>
        <v>93989114.0499998</v>
      </c>
      <c r="AW1560" s="12">
        <f t="shared" si="497"/>
        <v>61444603.13</v>
      </c>
      <c r="AX1560" s="12">
        <f t="shared" si="498"/>
        <v>-26983697.61</v>
      </c>
      <c r="AY1560" s="21">
        <f t="shared" si="499"/>
        <v>1925436319.26</v>
      </c>
    </row>
    <row r="1561" spans="1:51">
      <c r="A1561" s="5" t="s">
        <v>3169</v>
      </c>
      <c r="B1561" s="5" t="s">
        <v>3170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500"/>
        <v>2169156492.36</v>
      </c>
      <c r="AF1561" s="9">
        <f t="shared" si="501"/>
        <v>2111369257.37</v>
      </c>
      <c r="AG1561" s="9">
        <f t="shared" si="502"/>
        <v>158189219.21</v>
      </c>
      <c r="AH1561" s="9">
        <f t="shared" si="503"/>
        <v>158723069.38</v>
      </c>
      <c r="AI1561" s="9">
        <f t="shared" si="504"/>
        <v>140398793.92</v>
      </c>
      <c r="AJ1561" s="12">
        <f t="shared" si="485"/>
        <v>402213133.06</v>
      </c>
      <c r="AK1561" s="16">
        <f t="shared" si="486"/>
        <v>0.185423750880417</v>
      </c>
      <c r="AL1561" s="9">
        <f t="shared" si="487"/>
        <v>294282089.93</v>
      </c>
      <c r="AM1561" s="16">
        <f t="shared" si="488"/>
        <v>0.0163857478725888</v>
      </c>
      <c r="AN1561" s="16">
        <f t="shared" si="489"/>
        <v>0.0214758507300305</v>
      </c>
      <c r="AO1561" s="16">
        <f t="shared" si="490"/>
        <v>0.0682090816089652</v>
      </c>
      <c r="AP1561" s="16">
        <f t="shared" si="491"/>
        <v>0.0298420310835079</v>
      </c>
      <c r="AQ1561" s="12">
        <f t="shared" si="492"/>
        <v>107931043.13</v>
      </c>
      <c r="AR1561" s="12">
        <f t="shared" si="493"/>
        <v>39996809.7000002</v>
      </c>
      <c r="AS1561" s="12">
        <f>AR1561-VLOOKUP(A1561,[1]选股结果!$A$2:$BJ$3005,48,FALSE)*0.08</f>
        <v>-104057059.4</v>
      </c>
      <c r="AT1561" s="12">
        <f t="shared" si="494"/>
        <v>89606767.6700002</v>
      </c>
      <c r="AU1561" s="12">
        <f t="shared" si="495"/>
        <v>58321085.1600002</v>
      </c>
      <c r="AV1561" s="12">
        <f t="shared" si="496"/>
        <v>55625024.3500002</v>
      </c>
      <c r="AW1561" s="12">
        <f t="shared" si="497"/>
        <v>158189219.21</v>
      </c>
      <c r="AX1561" s="12">
        <f t="shared" si="498"/>
        <v>47117543.72</v>
      </c>
      <c r="AY1561" s="21">
        <f t="shared" si="499"/>
        <v>2061759299.4</v>
      </c>
    </row>
    <row r="1562" spans="1:51">
      <c r="A1562" s="5" t="s">
        <v>3171</v>
      </c>
      <c r="B1562" s="5" t="s">
        <v>3172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500"/>
        <v>2165154260.74</v>
      </c>
      <c r="AF1562" s="9">
        <f t="shared" si="501"/>
        <v>2399230954.51</v>
      </c>
      <c r="AG1562" s="9">
        <f t="shared" si="502"/>
        <v>-267984054.63</v>
      </c>
      <c r="AH1562" s="9">
        <f t="shared" si="503"/>
        <v>-264241841.89</v>
      </c>
      <c r="AI1562" s="9">
        <f t="shared" si="504"/>
        <v>-260262540.03</v>
      </c>
      <c r="AJ1562" s="12">
        <f t="shared" si="485"/>
        <v>457482656.93</v>
      </c>
      <c r="AK1562" s="16">
        <f t="shared" si="486"/>
        <v>0.211293331484678</v>
      </c>
      <c r="AL1562" s="9">
        <f t="shared" si="487"/>
        <v>643018161.27</v>
      </c>
      <c r="AM1562" s="16">
        <f t="shared" si="488"/>
        <v>0.00103957608971045</v>
      </c>
      <c r="AN1562" s="16">
        <f t="shared" si="489"/>
        <v>0.124805121524064</v>
      </c>
      <c r="AO1562" s="16">
        <f t="shared" si="490"/>
        <v>0.0974707336593521</v>
      </c>
      <c r="AP1562" s="16">
        <f t="shared" si="491"/>
        <v>0.0752096041989844</v>
      </c>
      <c r="AQ1562" s="12">
        <f t="shared" si="492"/>
        <v>-185535504.34</v>
      </c>
      <c r="AR1562" s="12">
        <f t="shared" si="493"/>
        <v>-226762800.69</v>
      </c>
      <c r="AS1562" s="12">
        <f>AR1562-VLOOKUP(A1562,[1]选股结果!$A$2:$BJ$3005,48,FALSE)*0.08</f>
        <v>-510197578.4524</v>
      </c>
      <c r="AT1562" s="12">
        <f t="shared" si="494"/>
        <v>-181556202.48</v>
      </c>
      <c r="AU1562" s="12">
        <f t="shared" si="495"/>
        <v>-230742102.55</v>
      </c>
      <c r="AV1562" s="12">
        <f t="shared" si="496"/>
        <v>-290305993.62</v>
      </c>
      <c r="AW1562" s="12">
        <f t="shared" si="497"/>
        <v>-267984054.63</v>
      </c>
      <c r="AX1562" s="12">
        <f t="shared" si="498"/>
        <v>1199673.03</v>
      </c>
      <c r="AY1562" s="21">
        <f t="shared" si="499"/>
        <v>2354024356.3</v>
      </c>
    </row>
    <row r="1563" spans="1:51">
      <c r="A1563" s="5" t="s">
        <v>3173</v>
      </c>
      <c r="B1563" s="5" t="s">
        <v>3174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500"/>
        <v>2163702514.49</v>
      </c>
      <c r="AF1563" s="9">
        <f t="shared" si="501"/>
        <v>2022216628.73</v>
      </c>
      <c r="AG1563" s="9">
        <f t="shared" si="502"/>
        <v>144200004.02</v>
      </c>
      <c r="AH1563" s="9">
        <f t="shared" si="503"/>
        <v>143494182.98</v>
      </c>
      <c r="AI1563" s="9">
        <f t="shared" si="504"/>
        <v>123715531.28</v>
      </c>
      <c r="AJ1563" s="12">
        <f t="shared" si="485"/>
        <v>277775460.91</v>
      </c>
      <c r="AK1563" s="16">
        <f t="shared" si="486"/>
        <v>0.128379691316056</v>
      </c>
      <c r="AL1563" s="9">
        <f t="shared" si="487"/>
        <v>139398768.1</v>
      </c>
      <c r="AM1563" s="16">
        <f t="shared" si="488"/>
        <v>0.00302597108713129</v>
      </c>
      <c r="AN1563" s="16">
        <f t="shared" si="489"/>
        <v>0.00835040491888447</v>
      </c>
      <c r="AO1563" s="16">
        <f t="shared" si="490"/>
        <v>0.0151564139064329</v>
      </c>
      <c r="AP1563" s="16">
        <f t="shared" si="491"/>
        <v>0.0375670325590758</v>
      </c>
      <c r="AQ1563" s="12">
        <f t="shared" si="492"/>
        <v>138376692.81</v>
      </c>
      <c r="AR1563" s="12">
        <f t="shared" si="493"/>
        <v>121001413.02</v>
      </c>
      <c r="AS1563" s="12">
        <f>AR1563-VLOOKUP(A1563,[1]选股结果!$A$2:$BJ$3005,48,FALSE)*0.08</f>
        <v>-42423186.8152</v>
      </c>
      <c r="AT1563" s="12">
        <f t="shared" si="494"/>
        <v>118598041.11</v>
      </c>
      <c r="AU1563" s="12">
        <f t="shared" si="495"/>
        <v>140780064.72</v>
      </c>
      <c r="AV1563" s="12">
        <f t="shared" si="496"/>
        <v>137102717.84</v>
      </c>
      <c r="AW1563" s="12">
        <f t="shared" si="497"/>
        <v>144200004.02</v>
      </c>
      <c r="AX1563" s="12">
        <f t="shared" si="498"/>
        <v>2944380.62</v>
      </c>
      <c r="AY1563" s="21">
        <f t="shared" si="499"/>
        <v>2024620000.64</v>
      </c>
    </row>
    <row r="1564" spans="1:51">
      <c r="A1564" s="5" t="s">
        <v>3175</v>
      </c>
      <c r="B1564" s="5" t="s">
        <v>3176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500"/>
        <v>2163205234.9</v>
      </c>
      <c r="AF1564" s="9">
        <f t="shared" si="501"/>
        <v>1462014206.63</v>
      </c>
      <c r="AG1564" s="9">
        <f t="shared" si="502"/>
        <v>720947726.68</v>
      </c>
      <c r="AH1564" s="9">
        <f t="shared" si="503"/>
        <v>720703836.73</v>
      </c>
      <c r="AI1564" s="9">
        <f t="shared" si="504"/>
        <v>612661742.13</v>
      </c>
      <c r="AJ1564" s="12">
        <f t="shared" si="485"/>
        <v>1300607980.43</v>
      </c>
      <c r="AK1564" s="16">
        <f t="shared" si="486"/>
        <v>0.601241139512185</v>
      </c>
      <c r="AL1564" s="9">
        <f t="shared" si="487"/>
        <v>124222971.1</v>
      </c>
      <c r="AM1564" s="16">
        <f t="shared" si="488"/>
        <v>0.0131650783201422</v>
      </c>
      <c r="AN1564" s="16">
        <f t="shared" si="489"/>
        <v>0</v>
      </c>
      <c r="AO1564" s="16">
        <f t="shared" si="490"/>
        <v>0.039222827349492</v>
      </c>
      <c r="AP1564" s="16">
        <f t="shared" si="491"/>
        <v>0.00492477051558748</v>
      </c>
      <c r="AQ1564" s="12">
        <f t="shared" si="492"/>
        <v>1176385009.33</v>
      </c>
      <c r="AR1564" s="12">
        <f t="shared" si="493"/>
        <v>592905043.72</v>
      </c>
      <c r="AS1564" s="12">
        <f>AR1564-VLOOKUP(A1564,[1]选股结果!$A$2:$BJ$3005,48,FALSE)*0.08</f>
        <v>-20275686.1312</v>
      </c>
      <c r="AT1564" s="12">
        <f t="shared" si="494"/>
        <v>1068342914.73</v>
      </c>
      <c r="AU1564" s="12">
        <f t="shared" si="495"/>
        <v>700947138.32</v>
      </c>
      <c r="AV1564" s="12">
        <f t="shared" si="496"/>
        <v>556281985.58</v>
      </c>
      <c r="AW1564" s="12">
        <f t="shared" si="497"/>
        <v>720947726.68</v>
      </c>
      <c r="AX1564" s="12">
        <f t="shared" si="498"/>
        <v>4156777.41999998</v>
      </c>
      <c r="AY1564" s="21">
        <f t="shared" si="499"/>
        <v>986576335.62</v>
      </c>
    </row>
    <row r="1565" spans="1:51">
      <c r="A1565" s="5" t="s">
        <v>3177</v>
      </c>
      <c r="B1565" s="5" t="s">
        <v>3178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500"/>
        <v>2163102620.52</v>
      </c>
      <c r="AF1565" s="9">
        <f t="shared" si="501"/>
        <v>3109038495.87</v>
      </c>
      <c r="AG1565" s="9">
        <f t="shared" si="502"/>
        <v>-436528997.45</v>
      </c>
      <c r="AH1565" s="9">
        <f t="shared" si="503"/>
        <v>-430717708.59</v>
      </c>
      <c r="AI1565" s="9">
        <f t="shared" si="504"/>
        <v>-600262178.59</v>
      </c>
      <c r="AJ1565" s="12">
        <f t="shared" si="485"/>
        <v>23045632.0899999</v>
      </c>
      <c r="AK1565" s="16">
        <f t="shared" si="486"/>
        <v>0.0106539707692924</v>
      </c>
      <c r="AL1565" s="9">
        <f t="shared" si="487"/>
        <v>853244446.83</v>
      </c>
      <c r="AM1565" s="16">
        <f t="shared" si="488"/>
        <v>0.00701242059720382</v>
      </c>
      <c r="AN1565" s="16">
        <f t="shared" si="489"/>
        <v>0.00588962446771822</v>
      </c>
      <c r="AO1565" s="16">
        <f t="shared" si="490"/>
        <v>0.38364912775174</v>
      </c>
      <c r="AP1565" s="16">
        <f t="shared" si="491"/>
        <v>0.000424075395821711</v>
      </c>
      <c r="AQ1565" s="12">
        <f t="shared" si="492"/>
        <v>-830198814.74</v>
      </c>
      <c r="AR1565" s="12">
        <f t="shared" si="493"/>
        <v>-1110026592.49</v>
      </c>
      <c r="AS1565" s="12">
        <f>AR1565-VLOOKUP(A1565,[1]选股结果!$A$2:$BJ$3005,48,FALSE)*0.08</f>
        <v>-2110447294.5508</v>
      </c>
      <c r="AT1565" s="12">
        <f t="shared" si="494"/>
        <v>-999743284.74</v>
      </c>
      <c r="AU1565" s="12">
        <f t="shared" si="495"/>
        <v>-940482122.49</v>
      </c>
      <c r="AV1565" s="12">
        <f t="shared" si="496"/>
        <v>-938056770.78</v>
      </c>
      <c r="AW1565" s="12">
        <f t="shared" si="497"/>
        <v>-436528997.45</v>
      </c>
      <c r="AX1565" s="12">
        <f t="shared" si="498"/>
        <v>505144017.22</v>
      </c>
      <c r="AY1565" s="21">
        <f t="shared" si="499"/>
        <v>2998755188.12</v>
      </c>
    </row>
    <row r="1566" spans="1:51">
      <c r="A1566" s="5" t="s">
        <v>3179</v>
      </c>
      <c r="B1566" s="5" t="s">
        <v>3180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500"/>
        <v>2160953274.53</v>
      </c>
      <c r="AF1566" s="9">
        <f t="shared" si="501"/>
        <v>2217825441.31</v>
      </c>
      <c r="AG1566" s="9">
        <f t="shared" si="502"/>
        <v>7763775.82000027</v>
      </c>
      <c r="AH1566" s="9">
        <f t="shared" si="503"/>
        <v>7845250.39000027</v>
      </c>
      <c r="AI1566" s="9">
        <f t="shared" si="504"/>
        <v>-21322625.4099997</v>
      </c>
      <c r="AJ1566" s="12">
        <f t="shared" ref="AJ1566:AJ1629" si="505">C1566-G1566</f>
        <v>314465010.26</v>
      </c>
      <c r="AK1566" s="16">
        <f t="shared" ref="AK1566:AK1629" si="506">AJ1566/C1566</f>
        <v>0.145521429808979</v>
      </c>
      <c r="AL1566" s="9">
        <f t="shared" ref="AL1566:AL1629" si="507">O1566+P1566+Q1566+R1566+Y1566-AB1566+AC1566</f>
        <v>309646115.26</v>
      </c>
      <c r="AM1566" s="16">
        <f t="shared" ref="AM1566:AM1629" si="508">O1566/C1566</f>
        <v>0.00608102439552196</v>
      </c>
      <c r="AN1566" s="16">
        <f t="shared" ref="AN1566:AN1629" si="509">P1566/C1566</f>
        <v>0.0169129299975026</v>
      </c>
      <c r="AO1566" s="16">
        <f t="shared" ref="AO1566:AO1629" si="510">Q1566/C1566</f>
        <v>0.0962718891944796</v>
      </c>
      <c r="AP1566" s="16">
        <f t="shared" ref="AP1566:AP1629" si="511">R1566/C1566</f>
        <v>0.0224997827176874</v>
      </c>
      <c r="AQ1566" s="12">
        <f t="shared" ref="AQ1566:AQ1629" si="512">C1566-G1566-AL1566</f>
        <v>4818895.00000024</v>
      </c>
      <c r="AR1566" s="12">
        <f t="shared" ref="AR1566:AR1629" si="513">AQ1566-S1566-AD1566</f>
        <v>-89337263.4599998</v>
      </c>
      <c r="AS1566" s="12">
        <f>AR1566-VLOOKUP(A1566,[1]选股结果!$A$2:$BJ$3005,48,FALSE)*0.08</f>
        <v>-296868464.1584</v>
      </c>
      <c r="AT1566" s="12">
        <f t="shared" si="494"/>
        <v>-24348980.7999998</v>
      </c>
      <c r="AU1566" s="12">
        <f t="shared" si="495"/>
        <v>-60169387.6599998</v>
      </c>
      <c r="AV1566" s="12">
        <f t="shared" si="496"/>
        <v>-84842778.1099998</v>
      </c>
      <c r="AW1566" s="12">
        <f t="shared" si="497"/>
        <v>7763775.82000027</v>
      </c>
      <c r="AX1566" s="12">
        <f t="shared" si="498"/>
        <v>-25775002.23</v>
      </c>
      <c r="AY1566" s="21">
        <f t="shared" si="499"/>
        <v>2152837158.65</v>
      </c>
    </row>
    <row r="1567" spans="1:51">
      <c r="A1567" s="5" t="s">
        <v>3181</v>
      </c>
      <c r="B1567" s="5" t="s">
        <v>3182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500"/>
        <v>2152156646.44</v>
      </c>
      <c r="AF1567" s="9">
        <f t="shared" si="501"/>
        <v>2088659347.73</v>
      </c>
      <c r="AG1567" s="9">
        <f t="shared" si="502"/>
        <v>56948336.4799998</v>
      </c>
      <c r="AH1567" s="9">
        <f t="shared" si="503"/>
        <v>52728397.4799998</v>
      </c>
      <c r="AI1567" s="9">
        <f t="shared" si="504"/>
        <v>13166590.5999998</v>
      </c>
      <c r="AJ1567" s="12">
        <f t="shared" si="505"/>
        <v>645931204.29</v>
      </c>
      <c r="AK1567" s="16">
        <f t="shared" si="506"/>
        <v>0.300132058397547</v>
      </c>
      <c r="AL1567" s="9">
        <f t="shared" si="507"/>
        <v>517118223.07</v>
      </c>
      <c r="AM1567" s="16">
        <f t="shared" si="508"/>
        <v>0.003106681946716</v>
      </c>
      <c r="AN1567" s="16">
        <f t="shared" si="509"/>
        <v>0.0851321345000934</v>
      </c>
      <c r="AO1567" s="16">
        <f t="shared" si="510"/>
        <v>0.133774478556771</v>
      </c>
      <c r="AP1567" s="16">
        <f t="shared" si="511"/>
        <v>0.0163049914085231</v>
      </c>
      <c r="AQ1567" s="12">
        <f t="shared" si="512"/>
        <v>128812981.22</v>
      </c>
      <c r="AR1567" s="12">
        <f t="shared" si="513"/>
        <v>19715552.83</v>
      </c>
      <c r="AS1567" s="12">
        <f>AR1567-VLOOKUP(A1567,[1]选股结果!$A$2:$BJ$3005,48,FALSE)*0.08</f>
        <v>-60844538.7124</v>
      </c>
      <c r="AT1567" s="12">
        <f t="shared" si="494"/>
        <v>89251174.34</v>
      </c>
      <c r="AU1567" s="12">
        <f t="shared" si="495"/>
        <v>59277359.71</v>
      </c>
      <c r="AV1567" s="12">
        <f t="shared" si="496"/>
        <v>47958823.1899999</v>
      </c>
      <c r="AW1567" s="12">
        <f t="shared" si="497"/>
        <v>56948336.4799998</v>
      </c>
      <c r="AX1567" s="12">
        <f t="shared" si="498"/>
        <v>5913338.3</v>
      </c>
      <c r="AY1567" s="21">
        <f t="shared" si="499"/>
        <v>2019123726.22</v>
      </c>
    </row>
    <row r="1568" spans="1:51">
      <c r="A1568" s="5" t="s">
        <v>3183</v>
      </c>
      <c r="B1568" s="5" t="s">
        <v>3184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500"/>
        <v>2147118185.36</v>
      </c>
      <c r="AF1568" s="9">
        <f t="shared" si="501"/>
        <v>1951105313.82</v>
      </c>
      <c r="AG1568" s="9">
        <f t="shared" si="502"/>
        <v>242986026.14</v>
      </c>
      <c r="AH1568" s="9">
        <f t="shared" si="503"/>
        <v>242682510.62</v>
      </c>
      <c r="AI1568" s="9">
        <f t="shared" si="504"/>
        <v>211034369.69</v>
      </c>
      <c r="AJ1568" s="12">
        <f t="shared" si="505"/>
        <v>316605567.6</v>
      </c>
      <c r="AK1568" s="16">
        <f t="shared" si="506"/>
        <v>0.147456050514013</v>
      </c>
      <c r="AL1568" s="9">
        <f t="shared" si="507"/>
        <v>85011344.94</v>
      </c>
      <c r="AM1568" s="16">
        <f t="shared" si="508"/>
        <v>0.00466881106422152</v>
      </c>
      <c r="AN1568" s="16">
        <f t="shared" si="509"/>
        <v>0.00195009460054383</v>
      </c>
      <c r="AO1568" s="16">
        <f t="shared" si="510"/>
        <v>0.032057386733213</v>
      </c>
      <c r="AP1568" s="16">
        <f t="shared" si="511"/>
        <v>0.000739502194535127</v>
      </c>
      <c r="AQ1568" s="12">
        <f t="shared" si="512"/>
        <v>231594222.66</v>
      </c>
      <c r="AR1568" s="12">
        <f t="shared" si="513"/>
        <v>163983755.03</v>
      </c>
      <c r="AS1568" s="12">
        <f>AR1568-VLOOKUP(A1568,[1]选股结果!$A$2:$BJ$3005,48,FALSE)*0.08</f>
        <v>15860857.714</v>
      </c>
      <c r="AT1568" s="12">
        <f t="shared" si="494"/>
        <v>199946081.73</v>
      </c>
      <c r="AU1568" s="12">
        <f t="shared" si="495"/>
        <v>195631895.96</v>
      </c>
      <c r="AV1568" s="12">
        <f t="shared" si="496"/>
        <v>191334143.88</v>
      </c>
      <c r="AW1568" s="12">
        <f t="shared" si="497"/>
        <v>242986026.14</v>
      </c>
      <c r="AX1568" s="12">
        <f t="shared" si="498"/>
        <v>792698.080000006</v>
      </c>
      <c r="AY1568" s="21">
        <f t="shared" si="499"/>
        <v>1915142987.12</v>
      </c>
    </row>
    <row r="1569" spans="1:51">
      <c r="A1569" s="5" t="s">
        <v>3185</v>
      </c>
      <c r="B1569" s="5" t="s">
        <v>3186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500"/>
        <v>2142733485.18</v>
      </c>
      <c r="AF1569" s="9">
        <f t="shared" si="501"/>
        <v>2068462283.02</v>
      </c>
      <c r="AG1569" s="9">
        <f t="shared" si="502"/>
        <v>53835565.5500001</v>
      </c>
      <c r="AH1569" s="9">
        <f t="shared" si="503"/>
        <v>60303269.7600001</v>
      </c>
      <c r="AI1569" s="9">
        <f t="shared" si="504"/>
        <v>39612224.0400001</v>
      </c>
      <c r="AJ1569" s="12">
        <f t="shared" si="505"/>
        <v>894428193.29</v>
      </c>
      <c r="AK1569" s="16">
        <f t="shared" si="506"/>
        <v>0.417423911781947</v>
      </c>
      <c r="AL1569" s="9">
        <f t="shared" si="507"/>
        <v>812934207.32</v>
      </c>
      <c r="AM1569" s="16">
        <f t="shared" si="508"/>
        <v>0.00584614788383152</v>
      </c>
      <c r="AN1569" s="16">
        <f t="shared" si="509"/>
        <v>0.268909617404703</v>
      </c>
      <c r="AO1569" s="16">
        <f t="shared" si="510"/>
        <v>0.0951049337024204</v>
      </c>
      <c r="AP1569" s="16">
        <f t="shared" si="511"/>
        <v>0.0140730895785982</v>
      </c>
      <c r="AQ1569" s="12">
        <f t="shared" si="512"/>
        <v>81493985.9699999</v>
      </c>
      <c r="AR1569" s="12">
        <f t="shared" si="513"/>
        <v>63313733.9799999</v>
      </c>
      <c r="AS1569" s="12">
        <f>AR1569-VLOOKUP(A1569,[1]选股结果!$A$2:$BJ$3005,48,FALSE)*0.08</f>
        <v>-221222585.3256</v>
      </c>
      <c r="AT1569" s="12">
        <f t="shared" si="494"/>
        <v>60802940.2499999</v>
      </c>
      <c r="AU1569" s="12">
        <f t="shared" si="495"/>
        <v>84004779.6999999</v>
      </c>
      <c r="AV1569" s="12">
        <f t="shared" si="496"/>
        <v>19975067.4299999</v>
      </c>
      <c r="AW1569" s="12">
        <f t="shared" si="497"/>
        <v>53835565.5500001</v>
      </c>
      <c r="AX1569" s="12">
        <f t="shared" si="498"/>
        <v>30014900.21</v>
      </c>
      <c r="AY1569" s="21">
        <f t="shared" si="499"/>
        <v>2070973076.75</v>
      </c>
    </row>
    <row r="1570" spans="1:51">
      <c r="A1570" s="5" t="s">
        <v>3187</v>
      </c>
      <c r="B1570" s="5" t="s">
        <v>3188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500"/>
        <v>2142122437.6</v>
      </c>
      <c r="AF1570" s="9">
        <f t="shared" si="501"/>
        <v>2279935478.26</v>
      </c>
      <c r="AG1570" s="9">
        <f t="shared" si="502"/>
        <v>111905985.57</v>
      </c>
      <c r="AH1570" s="9">
        <f t="shared" si="503"/>
        <v>59582391.68</v>
      </c>
      <c r="AI1570" s="9">
        <f t="shared" si="504"/>
        <v>8538503.66999999</v>
      </c>
      <c r="AJ1570" s="12">
        <f t="shared" si="505"/>
        <v>620016427.44</v>
      </c>
      <c r="AK1570" s="16">
        <f t="shared" si="506"/>
        <v>0.289440237661978</v>
      </c>
      <c r="AL1570" s="9">
        <f t="shared" si="507"/>
        <v>712536200.29</v>
      </c>
      <c r="AM1570" s="16">
        <f t="shared" si="508"/>
        <v>0.0465061167286099</v>
      </c>
      <c r="AN1570" s="16">
        <f t="shared" si="509"/>
        <v>0.0249667801855062</v>
      </c>
      <c r="AO1570" s="16">
        <f t="shared" si="510"/>
        <v>0.228769143620495</v>
      </c>
      <c r="AP1570" s="16">
        <f t="shared" si="511"/>
        <v>0.0024757406145009</v>
      </c>
      <c r="AQ1570" s="12">
        <f t="shared" si="512"/>
        <v>-92519772.8500001</v>
      </c>
      <c r="AR1570" s="12">
        <f t="shared" si="513"/>
        <v>-252934577.7</v>
      </c>
      <c r="AS1570" s="12">
        <f>AR1570-VLOOKUP(A1570,[1]选股结果!$A$2:$BJ$3005,48,FALSE)*0.08</f>
        <v>-398225488.6832</v>
      </c>
      <c r="AT1570" s="12">
        <f t="shared" si="494"/>
        <v>-143563660.86</v>
      </c>
      <c r="AU1570" s="12">
        <f t="shared" si="495"/>
        <v>-201890689.69</v>
      </c>
      <c r="AV1570" s="12">
        <f t="shared" si="496"/>
        <v>59692009.2999998</v>
      </c>
      <c r="AW1570" s="12">
        <f t="shared" si="497"/>
        <v>111905985.57</v>
      </c>
      <c r="AX1570" s="12">
        <f t="shared" si="498"/>
        <v>45607.8599999994</v>
      </c>
      <c r="AY1570" s="21">
        <f t="shared" si="499"/>
        <v>2170564561.42</v>
      </c>
    </row>
    <row r="1571" spans="1:51">
      <c r="A1571" s="5" t="s">
        <v>3189</v>
      </c>
      <c r="B1571" s="5" t="s">
        <v>3190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500"/>
        <v>2141814909.91</v>
      </c>
      <c r="AF1571" s="9">
        <f t="shared" si="501"/>
        <v>1991381604.93</v>
      </c>
      <c r="AG1571" s="9">
        <f t="shared" si="502"/>
        <v>143147812.5</v>
      </c>
      <c r="AH1571" s="9">
        <f t="shared" si="503"/>
        <v>141798337.48</v>
      </c>
      <c r="AI1571" s="9">
        <f t="shared" si="504"/>
        <v>132192701.38</v>
      </c>
      <c r="AJ1571" s="12">
        <f t="shared" si="505"/>
        <v>423617156.81</v>
      </c>
      <c r="AK1571" s="16">
        <f t="shared" si="506"/>
        <v>0.197784203877729</v>
      </c>
      <c r="AL1571" s="9">
        <f t="shared" si="507"/>
        <v>255644789.71</v>
      </c>
      <c r="AM1571" s="16">
        <f t="shared" si="508"/>
        <v>0.00473756230897953</v>
      </c>
      <c r="AN1571" s="16">
        <f t="shared" si="509"/>
        <v>0.0243313845602979</v>
      </c>
      <c r="AO1571" s="16">
        <f t="shared" si="510"/>
        <v>0.0365767865269422</v>
      </c>
      <c r="AP1571" s="16">
        <f t="shared" si="511"/>
        <v>0.051439595471221</v>
      </c>
      <c r="AQ1571" s="12">
        <f t="shared" si="512"/>
        <v>167972367.1</v>
      </c>
      <c r="AR1571" s="12">
        <f t="shared" si="513"/>
        <v>135957982.27</v>
      </c>
      <c r="AS1571" s="12">
        <f>AR1571-VLOOKUP(A1571,[1]选股结果!$A$2:$BJ$3005,48,FALSE)*0.08</f>
        <v>-94745978.0116</v>
      </c>
      <c r="AT1571" s="12">
        <f t="shared" si="494"/>
        <v>158366731</v>
      </c>
      <c r="AU1571" s="12">
        <f t="shared" si="495"/>
        <v>145563618.37</v>
      </c>
      <c r="AV1571" s="12">
        <f t="shared" si="496"/>
        <v>134825999.55</v>
      </c>
      <c r="AW1571" s="12">
        <f t="shared" si="497"/>
        <v>143147812.5</v>
      </c>
      <c r="AX1571" s="12">
        <f t="shared" si="498"/>
        <v>1724656.23</v>
      </c>
      <c r="AY1571" s="21">
        <f t="shared" si="499"/>
        <v>1968972856.2</v>
      </c>
    </row>
    <row r="1572" spans="1:51">
      <c r="A1572" s="5" t="s">
        <v>3191</v>
      </c>
      <c r="B1572" s="5" t="s">
        <v>3192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500"/>
        <v>2141724744.76</v>
      </c>
      <c r="AF1572" s="9">
        <f t="shared" si="501"/>
        <v>1883950792.56</v>
      </c>
      <c r="AG1572" s="9">
        <f t="shared" si="502"/>
        <v>274221758.18</v>
      </c>
      <c r="AH1572" s="9">
        <f t="shared" si="503"/>
        <v>272403171.42</v>
      </c>
      <c r="AI1572" s="9">
        <f t="shared" si="504"/>
        <v>234264777.47</v>
      </c>
      <c r="AJ1572" s="12">
        <f t="shared" si="505"/>
        <v>422940766.4</v>
      </c>
      <c r="AK1572" s="16">
        <f t="shared" si="506"/>
        <v>0.197476714706116</v>
      </c>
      <c r="AL1572" s="9">
        <f t="shared" si="507"/>
        <v>172275990.7</v>
      </c>
      <c r="AM1572" s="16">
        <f t="shared" si="508"/>
        <v>0.00148161085021016</v>
      </c>
      <c r="AN1572" s="16">
        <f t="shared" si="509"/>
        <v>0.0479960998543345</v>
      </c>
      <c r="AO1572" s="16">
        <f t="shared" si="510"/>
        <v>0.0203270589726872</v>
      </c>
      <c r="AP1572" s="16">
        <f t="shared" si="511"/>
        <v>0.0095341592517708</v>
      </c>
      <c r="AQ1572" s="12">
        <f t="shared" si="512"/>
        <v>250664775.7</v>
      </c>
      <c r="AR1572" s="12">
        <f t="shared" si="513"/>
        <v>217281714.86</v>
      </c>
      <c r="AS1572" s="12">
        <f>AR1572-VLOOKUP(A1572,[1]选股结果!$A$2:$BJ$3005,48,FALSE)*0.08</f>
        <v>76581966.2928</v>
      </c>
      <c r="AT1572" s="12">
        <f t="shared" si="494"/>
        <v>212526381.75</v>
      </c>
      <c r="AU1572" s="12">
        <f t="shared" si="495"/>
        <v>255420108.81</v>
      </c>
      <c r="AV1572" s="12">
        <f t="shared" si="496"/>
        <v>248226336.3</v>
      </c>
      <c r="AW1572" s="12">
        <f t="shared" si="497"/>
        <v>274221758.18</v>
      </c>
      <c r="AX1572" s="12">
        <f t="shared" si="498"/>
        <v>19191216.24</v>
      </c>
      <c r="AY1572" s="21">
        <f t="shared" si="499"/>
        <v>1888706125.67</v>
      </c>
    </row>
    <row r="1573" spans="1:51">
      <c r="A1573" s="5" t="s">
        <v>3193</v>
      </c>
      <c r="B1573" s="5" t="s">
        <v>3194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500"/>
        <v>2136380294.87</v>
      </c>
      <c r="AF1573" s="9">
        <f t="shared" si="501"/>
        <v>1356786467.13</v>
      </c>
      <c r="AG1573" s="9">
        <f t="shared" si="502"/>
        <v>806596005.57</v>
      </c>
      <c r="AH1573" s="9">
        <f t="shared" si="503"/>
        <v>806438152.64</v>
      </c>
      <c r="AI1573" s="9">
        <f t="shared" si="504"/>
        <v>700753951.16</v>
      </c>
      <c r="AJ1573" s="12">
        <f t="shared" si="505"/>
        <v>1024696073.91</v>
      </c>
      <c r="AK1573" s="16">
        <f t="shared" si="506"/>
        <v>0.479641230716535</v>
      </c>
      <c r="AL1573" s="9">
        <f t="shared" si="507"/>
        <v>226304156.38</v>
      </c>
      <c r="AM1573" s="16">
        <f t="shared" si="508"/>
        <v>0.00205586643002961</v>
      </c>
      <c r="AN1573" s="16">
        <f t="shared" si="509"/>
        <v>0.00776395987635213</v>
      </c>
      <c r="AO1573" s="16">
        <f t="shared" si="510"/>
        <v>0.0811633750584426</v>
      </c>
      <c r="AP1573" s="16">
        <f t="shared" si="511"/>
        <v>0.0148716897297226</v>
      </c>
      <c r="AQ1573" s="12">
        <f t="shared" si="512"/>
        <v>798391917.53</v>
      </c>
      <c r="AR1573" s="12">
        <f t="shared" si="513"/>
        <v>673751773.33</v>
      </c>
      <c r="AS1573" s="12">
        <f>AR1573-VLOOKUP(A1573,[1]选股结果!$A$2:$BJ$3005,48,FALSE)*0.08</f>
        <v>452082416.7508</v>
      </c>
      <c r="AT1573" s="12">
        <f t="shared" si="494"/>
        <v>692707716.05</v>
      </c>
      <c r="AU1573" s="12">
        <f t="shared" si="495"/>
        <v>779435974.81</v>
      </c>
      <c r="AV1573" s="12">
        <f t="shared" si="496"/>
        <v>773322758.45</v>
      </c>
      <c r="AW1573" s="12">
        <f t="shared" si="497"/>
        <v>806596005.57</v>
      </c>
      <c r="AX1573" s="12">
        <f t="shared" si="498"/>
        <v>20028470.98</v>
      </c>
      <c r="AY1573" s="21">
        <f t="shared" si="499"/>
        <v>1337830524.41</v>
      </c>
    </row>
    <row r="1574" spans="1:51">
      <c r="A1574" s="5" t="s">
        <v>3195</v>
      </c>
      <c r="B1574" s="5" t="s">
        <v>3196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500"/>
        <v>2134496787.02</v>
      </c>
      <c r="AF1574" s="9">
        <f t="shared" si="501"/>
        <v>1894111712.01</v>
      </c>
      <c r="AG1574" s="9">
        <f t="shared" si="502"/>
        <v>239971858.8</v>
      </c>
      <c r="AH1574" s="9">
        <f t="shared" si="503"/>
        <v>240803777.25</v>
      </c>
      <c r="AI1574" s="9">
        <f t="shared" si="504"/>
        <v>203959586.34</v>
      </c>
      <c r="AJ1574" s="12">
        <f t="shared" si="505"/>
        <v>483564878.35</v>
      </c>
      <c r="AK1574" s="16">
        <f t="shared" si="506"/>
        <v>0.226547484770456</v>
      </c>
      <c r="AL1574" s="9">
        <f t="shared" si="507"/>
        <v>247087589.18</v>
      </c>
      <c r="AM1574" s="16">
        <f t="shared" si="508"/>
        <v>0.00568023956921814</v>
      </c>
      <c r="AN1574" s="16">
        <f t="shared" si="509"/>
        <v>0.0234444386865836</v>
      </c>
      <c r="AO1574" s="16">
        <f t="shared" si="510"/>
        <v>0.0459182396694241</v>
      </c>
      <c r="AP1574" s="16">
        <f t="shared" si="511"/>
        <v>0.0411060072629558</v>
      </c>
      <c r="AQ1574" s="12">
        <f t="shared" si="512"/>
        <v>236477289.17</v>
      </c>
      <c r="AR1574" s="12">
        <f t="shared" si="513"/>
        <v>204372802.55</v>
      </c>
      <c r="AS1574" s="12">
        <f>AR1574-VLOOKUP(A1574,[1]选股结果!$A$2:$BJ$3005,48,FALSE)*0.08</f>
        <v>43059839.834</v>
      </c>
      <c r="AT1574" s="12">
        <f t="shared" si="494"/>
        <v>199633098.26</v>
      </c>
      <c r="AU1574" s="12">
        <f t="shared" si="495"/>
        <v>241216993.46</v>
      </c>
      <c r="AV1574" s="12">
        <f t="shared" si="496"/>
        <v>230514897.92</v>
      </c>
      <c r="AW1574" s="12">
        <f t="shared" si="497"/>
        <v>239971858.8</v>
      </c>
      <c r="AX1574" s="12">
        <f t="shared" si="498"/>
        <v>370335.51</v>
      </c>
      <c r="AY1574" s="21">
        <f t="shared" si="499"/>
        <v>1898851416.3</v>
      </c>
    </row>
    <row r="1575" spans="1:51">
      <c r="A1575" s="5" t="s">
        <v>3197</v>
      </c>
      <c r="B1575" s="5" t="s">
        <v>3198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500"/>
        <v>2132176455.65</v>
      </c>
      <c r="AF1575" s="9">
        <f t="shared" si="501"/>
        <v>2033424856.76</v>
      </c>
      <c r="AG1575" s="9">
        <f t="shared" si="502"/>
        <v>86601310.7900001</v>
      </c>
      <c r="AH1575" s="9">
        <f t="shared" si="503"/>
        <v>93773840.8500001</v>
      </c>
      <c r="AI1575" s="9">
        <f t="shared" si="504"/>
        <v>80177512.5200001</v>
      </c>
      <c r="AJ1575" s="12">
        <f t="shared" si="505"/>
        <v>719586286.5</v>
      </c>
      <c r="AK1575" s="16">
        <f t="shared" si="506"/>
        <v>0.337489087543944</v>
      </c>
      <c r="AL1575" s="9">
        <f t="shared" si="507"/>
        <v>617090159.18</v>
      </c>
      <c r="AM1575" s="16">
        <f t="shared" si="508"/>
        <v>0.00692191346588186</v>
      </c>
      <c r="AN1575" s="16">
        <f t="shared" si="509"/>
        <v>0.0918566171111261</v>
      </c>
      <c r="AO1575" s="16">
        <f t="shared" si="510"/>
        <v>0.0876420047481636</v>
      </c>
      <c r="AP1575" s="16">
        <f t="shared" si="511"/>
        <v>0.100902359492762</v>
      </c>
      <c r="AQ1575" s="12">
        <f t="shared" si="512"/>
        <v>102496127.32</v>
      </c>
      <c r="AR1575" s="12">
        <f t="shared" si="513"/>
        <v>80688222.8800001</v>
      </c>
      <c r="AS1575" s="12">
        <f>AR1575-VLOOKUP(A1575,[1]选股结果!$A$2:$BJ$3005,48,FALSE)*0.08</f>
        <v>-71159263.7191999</v>
      </c>
      <c r="AT1575" s="12">
        <f t="shared" si="494"/>
        <v>88899798.9900001</v>
      </c>
      <c r="AU1575" s="12">
        <f t="shared" si="495"/>
        <v>94284551.2100001</v>
      </c>
      <c r="AV1575" s="12">
        <f t="shared" si="496"/>
        <v>85136480.52</v>
      </c>
      <c r="AW1575" s="12">
        <f t="shared" si="497"/>
        <v>86601310.7900001</v>
      </c>
      <c r="AX1575" s="12">
        <f t="shared" si="498"/>
        <v>4565933.29</v>
      </c>
      <c r="AY1575" s="21">
        <f t="shared" si="499"/>
        <v>2025213280.65</v>
      </c>
    </row>
    <row r="1576" spans="1:51">
      <c r="A1576" s="5" t="s">
        <v>3199</v>
      </c>
      <c r="B1576" s="5" t="s">
        <v>3200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500"/>
        <v>2131354866.26</v>
      </c>
      <c r="AF1576" s="9">
        <f t="shared" si="501"/>
        <v>2121206572.37</v>
      </c>
      <c r="AG1576" s="9">
        <f t="shared" si="502"/>
        <v>12085125.0099996</v>
      </c>
      <c r="AH1576" s="9">
        <f t="shared" si="503"/>
        <v>16002393.2099996</v>
      </c>
      <c r="AI1576" s="9">
        <f t="shared" si="504"/>
        <v>16926676.8399996</v>
      </c>
      <c r="AJ1576" s="12">
        <f t="shared" si="505"/>
        <v>255993554.13</v>
      </c>
      <c r="AK1576" s="16">
        <f t="shared" si="506"/>
        <v>0.120108367772282</v>
      </c>
      <c r="AL1576" s="9">
        <f t="shared" si="507"/>
        <v>227217636.14</v>
      </c>
      <c r="AM1576" s="16">
        <f t="shared" si="508"/>
        <v>0.00280953521855685</v>
      </c>
      <c r="AN1576" s="16">
        <f t="shared" si="509"/>
        <v>0.0678510562925464</v>
      </c>
      <c r="AO1576" s="16">
        <f t="shared" si="510"/>
        <v>0.0306069095638071</v>
      </c>
      <c r="AP1576" s="16">
        <f t="shared" si="511"/>
        <v>0.00576707689300415</v>
      </c>
      <c r="AQ1576" s="12">
        <f t="shared" si="512"/>
        <v>28775917.9899999</v>
      </c>
      <c r="AR1576" s="12">
        <f t="shared" si="513"/>
        <v>11983609.9899999</v>
      </c>
      <c r="AS1576" s="12">
        <f>AR1576-VLOOKUP(A1576,[1]选股结果!$A$2:$BJ$3005,48,FALSE)*0.08</f>
        <v>-52881616.6412001</v>
      </c>
      <c r="AT1576" s="12">
        <f t="shared" si="494"/>
        <v>29700201.6199999</v>
      </c>
      <c r="AU1576" s="12">
        <f t="shared" si="495"/>
        <v>11059326.3599999</v>
      </c>
      <c r="AV1576" s="12">
        <f t="shared" si="496"/>
        <v>11188369.8199999</v>
      </c>
      <c r="AW1576" s="12">
        <f t="shared" si="497"/>
        <v>12085125.0099996</v>
      </c>
      <c r="AX1576" s="12">
        <f t="shared" si="498"/>
        <v>3967511.41</v>
      </c>
      <c r="AY1576" s="21">
        <f t="shared" si="499"/>
        <v>2103489980.74</v>
      </c>
    </row>
    <row r="1577" spans="1:51">
      <c r="A1577" s="5" t="s">
        <v>3201</v>
      </c>
      <c r="B1577" s="5" t="s">
        <v>3202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500"/>
        <v>2127145496.2</v>
      </c>
      <c r="AF1577" s="9">
        <f t="shared" si="501"/>
        <v>2140225171.33</v>
      </c>
      <c r="AG1577" s="9">
        <f t="shared" si="502"/>
        <v>113435642.79</v>
      </c>
      <c r="AH1577" s="9">
        <f t="shared" si="503"/>
        <v>116313991.47</v>
      </c>
      <c r="AI1577" s="9">
        <f t="shared" si="504"/>
        <v>99119545.56</v>
      </c>
      <c r="AJ1577" s="12">
        <f t="shared" si="505"/>
        <v>370393881.36</v>
      </c>
      <c r="AK1577" s="16">
        <f t="shared" si="506"/>
        <v>0.174127196292723</v>
      </c>
      <c r="AL1577" s="9">
        <f t="shared" si="507"/>
        <v>383172053.07</v>
      </c>
      <c r="AM1577" s="16">
        <f t="shared" si="508"/>
        <v>0.00467059977220565</v>
      </c>
      <c r="AN1577" s="16">
        <f t="shared" si="509"/>
        <v>0.116400990234248</v>
      </c>
      <c r="AO1577" s="16">
        <f t="shared" si="510"/>
        <v>0.0542031804152429</v>
      </c>
      <c r="AP1577" s="16">
        <f t="shared" si="511"/>
        <v>0.00621276883673849</v>
      </c>
      <c r="AQ1577" s="12">
        <f t="shared" si="512"/>
        <v>-12778171.7099999</v>
      </c>
      <c r="AR1577" s="12">
        <f t="shared" si="513"/>
        <v>-27395772.3599999</v>
      </c>
      <c r="AS1577" s="12">
        <f>AR1577-VLOOKUP(A1577,[1]选股结果!$A$2:$BJ$3005,48,FALSE)*0.08</f>
        <v>-308782890.8488</v>
      </c>
      <c r="AT1577" s="12">
        <f t="shared" si="494"/>
        <v>-29972617.6199999</v>
      </c>
      <c r="AU1577" s="12">
        <f t="shared" si="495"/>
        <v>-10201326.4499999</v>
      </c>
      <c r="AV1577" s="12">
        <f t="shared" si="496"/>
        <v>-5913395.92999984</v>
      </c>
      <c r="AW1577" s="12">
        <f t="shared" si="497"/>
        <v>113435642.79</v>
      </c>
      <c r="AX1577" s="12">
        <f t="shared" si="498"/>
        <v>32304196.57</v>
      </c>
      <c r="AY1577" s="21">
        <f t="shared" si="499"/>
        <v>2142802016.59</v>
      </c>
    </row>
    <row r="1578" spans="1:51">
      <c r="A1578" s="5" t="s">
        <v>3203</v>
      </c>
      <c r="B1578" s="5" t="s">
        <v>3204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500"/>
        <v>2124485822.01</v>
      </c>
      <c r="AF1578" s="9">
        <f t="shared" si="501"/>
        <v>1684303096.79</v>
      </c>
      <c r="AG1578" s="9">
        <f t="shared" si="502"/>
        <v>436577361.5</v>
      </c>
      <c r="AH1578" s="9">
        <f t="shared" si="503"/>
        <v>437178993.09</v>
      </c>
      <c r="AI1578" s="9">
        <f t="shared" si="504"/>
        <v>379684016.92</v>
      </c>
      <c r="AJ1578" s="12">
        <f t="shared" si="505"/>
        <v>750054654.96</v>
      </c>
      <c r="AK1578" s="16">
        <f t="shared" si="506"/>
        <v>0.353052323150062</v>
      </c>
      <c r="AL1578" s="9">
        <f t="shared" si="507"/>
        <v>296866393.22</v>
      </c>
      <c r="AM1578" s="16">
        <f t="shared" si="508"/>
        <v>0.00501530060573398</v>
      </c>
      <c r="AN1578" s="16">
        <f t="shared" si="509"/>
        <v>0.042510420179954</v>
      </c>
      <c r="AO1578" s="16">
        <f t="shared" si="510"/>
        <v>0.0396072308735812</v>
      </c>
      <c r="AP1578" s="16">
        <f t="shared" si="511"/>
        <v>0.0524590648407139</v>
      </c>
      <c r="AQ1578" s="12">
        <f t="shared" si="512"/>
        <v>453188261.74</v>
      </c>
      <c r="AR1578" s="12">
        <f t="shared" si="513"/>
        <v>382382615.75</v>
      </c>
      <c r="AS1578" s="12">
        <f>AR1578-VLOOKUP(A1578,[1]选股结果!$A$2:$BJ$3005,48,FALSE)*0.08</f>
        <v>162974680.1988</v>
      </c>
      <c r="AT1578" s="12">
        <f t="shared" si="494"/>
        <v>395693285.57</v>
      </c>
      <c r="AU1578" s="12">
        <f t="shared" si="495"/>
        <v>439877591.92</v>
      </c>
      <c r="AV1578" s="12">
        <f t="shared" si="496"/>
        <v>435267234.65</v>
      </c>
      <c r="AW1578" s="12">
        <f t="shared" si="497"/>
        <v>436577361.5</v>
      </c>
      <c r="AX1578" s="12">
        <f t="shared" si="498"/>
        <v>42395.14</v>
      </c>
      <c r="AY1578" s="21">
        <f t="shared" si="499"/>
        <v>1670992426.97</v>
      </c>
    </row>
    <row r="1579" spans="1:51">
      <c r="A1579" s="5" t="s">
        <v>3205</v>
      </c>
      <c r="B1579" s="5" t="s">
        <v>3206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500"/>
        <v>2118103555.06</v>
      </c>
      <c r="AF1579" s="9">
        <f t="shared" si="501"/>
        <v>1947123194.17</v>
      </c>
      <c r="AG1579" s="9">
        <f t="shared" si="502"/>
        <v>134871417.46</v>
      </c>
      <c r="AH1579" s="9">
        <f t="shared" si="503"/>
        <v>133037931.78</v>
      </c>
      <c r="AI1579" s="9">
        <f t="shared" si="504"/>
        <v>119459504.93</v>
      </c>
      <c r="AJ1579" s="12">
        <f t="shared" si="505"/>
        <v>452097651.06</v>
      </c>
      <c r="AK1579" s="16">
        <f t="shared" si="506"/>
        <v>0.213444545702202</v>
      </c>
      <c r="AL1579" s="9">
        <f t="shared" si="507"/>
        <v>286463917.05</v>
      </c>
      <c r="AM1579" s="16">
        <f t="shared" si="508"/>
        <v>0.00660938663577449</v>
      </c>
      <c r="AN1579" s="16">
        <f t="shared" si="509"/>
        <v>0.020713930943172</v>
      </c>
      <c r="AO1579" s="16">
        <f t="shared" si="510"/>
        <v>0.055367265023394</v>
      </c>
      <c r="AP1579" s="16">
        <f t="shared" si="511"/>
        <v>0.0513267009491991</v>
      </c>
      <c r="AQ1579" s="12">
        <f t="shared" si="512"/>
        <v>165633734.01</v>
      </c>
      <c r="AR1579" s="12">
        <f t="shared" si="513"/>
        <v>154800501.72</v>
      </c>
      <c r="AS1579" s="12">
        <f>AR1579-VLOOKUP(A1579,[1]选股结果!$A$2:$BJ$3005,48,FALSE)*0.08</f>
        <v>3905462.92719999</v>
      </c>
      <c r="AT1579" s="12">
        <f t="shared" si="494"/>
        <v>152055307.16</v>
      </c>
      <c r="AU1579" s="12">
        <f t="shared" si="495"/>
        <v>168378928.57</v>
      </c>
      <c r="AV1579" s="12">
        <f t="shared" si="496"/>
        <v>120408970.04</v>
      </c>
      <c r="AW1579" s="12">
        <f t="shared" si="497"/>
        <v>134871417.46</v>
      </c>
      <c r="AX1579" s="12">
        <f t="shared" si="498"/>
        <v>12411159.05</v>
      </c>
      <c r="AY1579" s="21">
        <f t="shared" si="499"/>
        <v>1949868388.73</v>
      </c>
    </row>
    <row r="1580" spans="1:51">
      <c r="A1580" s="5" t="s">
        <v>3207</v>
      </c>
      <c r="B1580" s="5" t="s">
        <v>3208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500"/>
        <v>2116856551.49</v>
      </c>
      <c r="AF1580" s="9">
        <f t="shared" si="501"/>
        <v>1957850050.97</v>
      </c>
      <c r="AG1580" s="9">
        <f t="shared" si="502"/>
        <v>191841372.8</v>
      </c>
      <c r="AH1580" s="9">
        <f t="shared" si="503"/>
        <v>187454106.18</v>
      </c>
      <c r="AI1580" s="9">
        <f t="shared" si="504"/>
        <v>159858348.98</v>
      </c>
      <c r="AJ1580" s="12">
        <f t="shared" si="505"/>
        <v>456851180.95</v>
      </c>
      <c r="AK1580" s="16">
        <f t="shared" si="506"/>
        <v>0.215815842896126</v>
      </c>
      <c r="AL1580" s="9">
        <f t="shared" si="507"/>
        <v>284767124.53</v>
      </c>
      <c r="AM1580" s="16">
        <f t="shared" si="508"/>
        <v>0.00876356924466246</v>
      </c>
      <c r="AN1580" s="16">
        <f t="shared" si="509"/>
        <v>0.0275210319041192</v>
      </c>
      <c r="AO1580" s="16">
        <f t="shared" si="510"/>
        <v>0.0782806255735004</v>
      </c>
      <c r="AP1580" s="16">
        <f t="shared" si="511"/>
        <v>0.017336891502718</v>
      </c>
      <c r="AQ1580" s="12">
        <f t="shared" si="512"/>
        <v>172084056.42</v>
      </c>
      <c r="AR1580" s="12">
        <f t="shared" si="513"/>
        <v>125861481.91</v>
      </c>
      <c r="AS1580" s="12">
        <f>AR1580-VLOOKUP(A1580,[1]选股结果!$A$2:$BJ$3005,48,FALSE)*0.08</f>
        <v>-163757452.13</v>
      </c>
      <c r="AT1580" s="12">
        <f t="shared" si="494"/>
        <v>144488299.22</v>
      </c>
      <c r="AU1580" s="12">
        <f t="shared" si="495"/>
        <v>153457239.11</v>
      </c>
      <c r="AV1580" s="12">
        <f t="shared" si="496"/>
        <v>151777078.06</v>
      </c>
      <c r="AW1580" s="12">
        <f t="shared" si="497"/>
        <v>191841372.8</v>
      </c>
      <c r="AX1580" s="12">
        <f t="shared" si="498"/>
        <v>38911776.56</v>
      </c>
      <c r="AY1580" s="21">
        <f t="shared" si="499"/>
        <v>1939223233.66</v>
      </c>
    </row>
    <row r="1581" spans="1:51">
      <c r="A1581" s="5" t="s">
        <v>3209</v>
      </c>
      <c r="B1581" s="5" t="s">
        <v>3210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500"/>
        <v>2115602202.75</v>
      </c>
      <c r="AF1581" s="9">
        <f t="shared" si="501"/>
        <v>2028767007.26</v>
      </c>
      <c r="AG1581" s="9">
        <f t="shared" si="502"/>
        <v>101322058.79</v>
      </c>
      <c r="AH1581" s="9">
        <f t="shared" si="503"/>
        <v>101027728.34</v>
      </c>
      <c r="AI1581" s="9">
        <f t="shared" si="504"/>
        <v>86208866.83</v>
      </c>
      <c r="AJ1581" s="12">
        <f t="shared" si="505"/>
        <v>250612198.06</v>
      </c>
      <c r="AK1581" s="16">
        <f t="shared" si="506"/>
        <v>0.118459036266004</v>
      </c>
      <c r="AL1581" s="9">
        <f t="shared" si="507"/>
        <v>158183070.45</v>
      </c>
      <c r="AM1581" s="16">
        <f t="shared" si="508"/>
        <v>0.00379894364335266</v>
      </c>
      <c r="AN1581" s="16">
        <f t="shared" si="509"/>
        <v>0.00685444225816663</v>
      </c>
      <c r="AO1581" s="16">
        <f t="shared" si="510"/>
        <v>0.0382233436819482</v>
      </c>
      <c r="AP1581" s="16">
        <f t="shared" si="511"/>
        <v>0.0252449981383912</v>
      </c>
      <c r="AQ1581" s="12">
        <f t="shared" si="512"/>
        <v>92429127.61</v>
      </c>
      <c r="AR1581" s="12">
        <f t="shared" si="513"/>
        <v>70645353.97</v>
      </c>
      <c r="AS1581" s="12">
        <f>AR1581-VLOOKUP(A1581,[1]选股结果!$A$2:$BJ$3005,48,FALSE)*0.08</f>
        <v>-67418624.1876</v>
      </c>
      <c r="AT1581" s="12">
        <f t="shared" si="494"/>
        <v>77610266.0999999</v>
      </c>
      <c r="AU1581" s="12">
        <f t="shared" si="495"/>
        <v>85464215.48</v>
      </c>
      <c r="AV1581" s="12">
        <f t="shared" si="496"/>
        <v>81090057.0199999</v>
      </c>
      <c r="AW1581" s="12">
        <f t="shared" si="497"/>
        <v>101322058.79</v>
      </c>
      <c r="AX1581" s="12">
        <f t="shared" si="498"/>
        <v>23789328.66</v>
      </c>
      <c r="AY1581" s="21">
        <f t="shared" si="499"/>
        <v>2021802095.13</v>
      </c>
    </row>
    <row r="1582" spans="1:51">
      <c r="A1582" s="5" t="s">
        <v>3211</v>
      </c>
      <c r="B1582" s="5" t="s">
        <v>3212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500"/>
        <v>2111452344.65</v>
      </c>
      <c r="AF1582" s="9">
        <f t="shared" si="501"/>
        <v>2015464754.96</v>
      </c>
      <c r="AG1582" s="9">
        <f t="shared" si="502"/>
        <v>289287145.2</v>
      </c>
      <c r="AH1582" s="9">
        <f t="shared" si="503"/>
        <v>288735212.6</v>
      </c>
      <c r="AI1582" s="9">
        <f t="shared" si="504"/>
        <v>288984027.23</v>
      </c>
      <c r="AJ1582" s="12">
        <f t="shared" si="505"/>
        <v>266072188.37</v>
      </c>
      <c r="AK1582" s="16">
        <f t="shared" si="506"/>
        <v>0.126013826001886</v>
      </c>
      <c r="AL1582" s="9">
        <f t="shared" si="507"/>
        <v>118133855.79</v>
      </c>
      <c r="AM1582" s="16">
        <f t="shared" si="508"/>
        <v>0.00392358302141707</v>
      </c>
      <c r="AN1582" s="16">
        <f t="shared" si="509"/>
        <v>0.00524101355545126</v>
      </c>
      <c r="AO1582" s="16">
        <f t="shared" si="510"/>
        <v>0.0458279989009365</v>
      </c>
      <c r="AP1582" s="16">
        <f t="shared" si="511"/>
        <v>3.52941662116239e-5</v>
      </c>
      <c r="AQ1582" s="12">
        <f t="shared" si="512"/>
        <v>147938332.58</v>
      </c>
      <c r="AR1582" s="12">
        <f t="shared" si="513"/>
        <v>94291315.1400001</v>
      </c>
      <c r="AS1582" s="12">
        <f>AR1582-VLOOKUP(A1582,[1]选股结果!$A$2:$BJ$3005,48,FALSE)*0.08</f>
        <v>66835525.8024</v>
      </c>
      <c r="AT1582" s="12">
        <f t="shared" si="494"/>
        <v>148187147.21</v>
      </c>
      <c r="AU1582" s="12">
        <f t="shared" si="495"/>
        <v>94042500.5100001</v>
      </c>
      <c r="AV1582" s="12">
        <f t="shared" si="496"/>
        <v>289390226.92</v>
      </c>
      <c r="AW1582" s="12">
        <f t="shared" si="497"/>
        <v>289287145.2</v>
      </c>
      <c r="AX1582" s="12">
        <f t="shared" si="498"/>
        <v>544729.41</v>
      </c>
      <c r="AY1582" s="21">
        <f t="shared" si="499"/>
        <v>1961568922.89</v>
      </c>
    </row>
    <row r="1583" spans="1:51">
      <c r="A1583" s="5" t="s">
        <v>3213</v>
      </c>
      <c r="B1583" s="5" t="s">
        <v>3214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500"/>
        <v>2111076393.18</v>
      </c>
      <c r="AF1583" s="9">
        <f t="shared" si="501"/>
        <v>1984746775.56</v>
      </c>
      <c r="AG1583" s="9">
        <f t="shared" si="502"/>
        <v>133618873.65</v>
      </c>
      <c r="AH1583" s="9">
        <f t="shared" si="503"/>
        <v>132137983.41</v>
      </c>
      <c r="AI1583" s="9">
        <f t="shared" si="504"/>
        <v>105788519.28</v>
      </c>
      <c r="AJ1583" s="12">
        <f t="shared" si="505"/>
        <v>287951334.74</v>
      </c>
      <c r="AK1583" s="16">
        <f t="shared" si="506"/>
        <v>0.136400243814127</v>
      </c>
      <c r="AL1583" s="9">
        <f t="shared" si="507"/>
        <v>161999515.99</v>
      </c>
      <c r="AM1583" s="16">
        <f t="shared" si="508"/>
        <v>0.0106983334534755</v>
      </c>
      <c r="AN1583" s="16">
        <f t="shared" si="509"/>
        <v>0.00972674850438214</v>
      </c>
      <c r="AO1583" s="16">
        <f t="shared" si="510"/>
        <v>0.0235456354637763</v>
      </c>
      <c r="AP1583" s="16">
        <f t="shared" si="511"/>
        <v>0.0320056932180564</v>
      </c>
      <c r="AQ1583" s="12">
        <f t="shared" si="512"/>
        <v>125951818.75</v>
      </c>
      <c r="AR1583" s="12">
        <f t="shared" si="513"/>
        <v>98372644.44</v>
      </c>
      <c r="AS1583" s="12">
        <f>AR1583-VLOOKUP(A1583,[1]选股结果!$A$2:$BJ$3005,48,FALSE)*0.08</f>
        <v>-77319273.7664</v>
      </c>
      <c r="AT1583" s="12">
        <f t="shared" si="494"/>
        <v>99602354.62</v>
      </c>
      <c r="AU1583" s="12">
        <f t="shared" si="495"/>
        <v>124722108.57</v>
      </c>
      <c r="AV1583" s="12">
        <f t="shared" si="496"/>
        <v>122533846.14</v>
      </c>
      <c r="AW1583" s="12">
        <f t="shared" si="497"/>
        <v>133618873.65</v>
      </c>
      <c r="AX1583" s="12">
        <f t="shared" si="498"/>
        <v>8638708.91</v>
      </c>
      <c r="AY1583" s="21">
        <f t="shared" si="499"/>
        <v>1983517065.38</v>
      </c>
    </row>
    <row r="1584" spans="1:51">
      <c r="A1584" s="5" t="s">
        <v>3215</v>
      </c>
      <c r="B1584" s="5" t="s">
        <v>3216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500"/>
        <v>2111013131.98</v>
      </c>
      <c r="AF1584" s="9">
        <f t="shared" si="501"/>
        <v>1955018761.76</v>
      </c>
      <c r="AG1584" s="9">
        <f t="shared" si="502"/>
        <v>154452614.73</v>
      </c>
      <c r="AH1584" s="9">
        <f t="shared" si="503"/>
        <v>154022492.89</v>
      </c>
      <c r="AI1584" s="9">
        <f t="shared" si="504"/>
        <v>119617529.72</v>
      </c>
      <c r="AJ1584" s="12">
        <f t="shared" si="505"/>
        <v>486367989.44</v>
      </c>
      <c r="AK1584" s="16">
        <f t="shared" si="506"/>
        <v>0.230395530028663</v>
      </c>
      <c r="AL1584" s="9">
        <f t="shared" si="507"/>
        <v>342697413.14</v>
      </c>
      <c r="AM1584" s="16">
        <f t="shared" si="508"/>
        <v>0.00627305808258016</v>
      </c>
      <c r="AN1584" s="16">
        <f t="shared" si="509"/>
        <v>0.0252998594375897</v>
      </c>
      <c r="AO1584" s="16">
        <f t="shared" si="510"/>
        <v>0.111920619398704</v>
      </c>
      <c r="AP1584" s="16">
        <f t="shared" si="511"/>
        <v>0.0186411570889142</v>
      </c>
      <c r="AQ1584" s="12">
        <f t="shared" si="512"/>
        <v>143670576.3</v>
      </c>
      <c r="AR1584" s="12">
        <f t="shared" si="513"/>
        <v>121160462.11</v>
      </c>
      <c r="AS1584" s="12">
        <f>AR1584-VLOOKUP(A1584,[1]选股结果!$A$2:$BJ$3005,48,FALSE)*0.08</f>
        <v>-111205991.2972</v>
      </c>
      <c r="AT1584" s="12">
        <f t="shared" si="494"/>
        <v>109265613.13</v>
      </c>
      <c r="AU1584" s="12">
        <f t="shared" si="495"/>
        <v>155565425.28</v>
      </c>
      <c r="AV1584" s="12">
        <f t="shared" si="496"/>
        <v>145537211.31</v>
      </c>
      <c r="AW1584" s="12">
        <f t="shared" si="497"/>
        <v>154452614.73</v>
      </c>
      <c r="AX1584" s="12">
        <f t="shared" si="498"/>
        <v>-2791047.11</v>
      </c>
      <c r="AY1584" s="21">
        <f t="shared" si="499"/>
        <v>1966913610.74</v>
      </c>
    </row>
    <row r="1585" spans="1:51">
      <c r="A1585" s="5" t="s">
        <v>3217</v>
      </c>
      <c r="B1585" s="5" t="s">
        <v>3218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500"/>
        <v>2109747083.6</v>
      </c>
      <c r="AF1585" s="9">
        <f t="shared" si="501"/>
        <v>19092099.58</v>
      </c>
      <c r="AG1585" s="9">
        <f t="shared" si="502"/>
        <v>2620310347.91</v>
      </c>
      <c r="AH1585" s="9">
        <f t="shared" si="503"/>
        <v>2619853185.29</v>
      </c>
      <c r="AI1585" s="9">
        <f t="shared" si="504"/>
        <v>2370431560.1</v>
      </c>
      <c r="AJ1585" s="12">
        <f t="shared" si="505"/>
        <v>2109747083.6</v>
      </c>
      <c r="AK1585" s="16">
        <f t="shared" si="506"/>
        <v>1</v>
      </c>
      <c r="AL1585" s="9">
        <f t="shared" si="507"/>
        <v>19549262.2</v>
      </c>
      <c r="AM1585" s="16">
        <f t="shared" si="508"/>
        <v>0.00904947314700011</v>
      </c>
      <c r="AN1585" s="16">
        <f t="shared" si="509"/>
        <v>0</v>
      </c>
      <c r="AO1585" s="16">
        <f t="shared" si="510"/>
        <v>0</v>
      </c>
      <c r="AP1585" s="16">
        <f t="shared" si="511"/>
        <v>0</v>
      </c>
      <c r="AQ1585" s="12">
        <f t="shared" si="512"/>
        <v>2090197821.4</v>
      </c>
      <c r="AR1585" s="12">
        <f t="shared" si="513"/>
        <v>1840776196.21</v>
      </c>
      <c r="AS1585" s="12">
        <f>AR1585-VLOOKUP(A1585,[1]选股结果!$A$2:$BJ$3005,48,FALSE)*0.08</f>
        <v>534925291.4572</v>
      </c>
      <c r="AT1585" s="12">
        <f t="shared" si="494"/>
        <v>1840776196.21</v>
      </c>
      <c r="AU1585" s="12">
        <f t="shared" si="495"/>
        <v>2090197821.4</v>
      </c>
      <c r="AV1585" s="12">
        <f t="shared" si="496"/>
        <v>2094285979.7</v>
      </c>
      <c r="AW1585" s="12">
        <f t="shared" si="497"/>
        <v>2620310347.91</v>
      </c>
      <c r="AX1585" s="12">
        <f t="shared" si="498"/>
        <v>480812290.67</v>
      </c>
      <c r="AY1585" s="21">
        <f t="shared" si="499"/>
        <v>19092099.58</v>
      </c>
    </row>
    <row r="1586" spans="1:51">
      <c r="A1586" s="5" t="s">
        <v>3219</v>
      </c>
      <c r="B1586" s="5" t="s">
        <v>3220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500"/>
        <v>2106555578.24</v>
      </c>
      <c r="AF1586" s="9">
        <f t="shared" si="501"/>
        <v>2203569675.38</v>
      </c>
      <c r="AG1586" s="9">
        <f t="shared" si="502"/>
        <v>3567751.95999988</v>
      </c>
      <c r="AH1586" s="9">
        <f t="shared" si="503"/>
        <v>4152221.93999988</v>
      </c>
      <c r="AI1586" s="9">
        <f t="shared" si="504"/>
        <v>-10730319.8600001</v>
      </c>
      <c r="AJ1586" s="12">
        <f t="shared" si="505"/>
        <v>329001086.7</v>
      </c>
      <c r="AK1586" s="16">
        <f t="shared" si="506"/>
        <v>0.156179637555481</v>
      </c>
      <c r="AL1586" s="9">
        <f t="shared" si="507"/>
        <v>375947401.6</v>
      </c>
      <c r="AM1586" s="16">
        <f t="shared" si="508"/>
        <v>0.00751881256948991</v>
      </c>
      <c r="AN1586" s="16">
        <f t="shared" si="509"/>
        <v>0.0663011641718421</v>
      </c>
      <c r="AO1586" s="16">
        <f t="shared" si="510"/>
        <v>0.0644397365311453</v>
      </c>
      <c r="AP1586" s="16">
        <f t="shared" si="511"/>
        <v>0.0403200474116915</v>
      </c>
      <c r="AQ1586" s="12">
        <f t="shared" si="512"/>
        <v>-46946314.9</v>
      </c>
      <c r="AR1586" s="12">
        <f t="shared" si="513"/>
        <v>-111655849.51</v>
      </c>
      <c r="AS1586" s="12">
        <f>AR1586-VLOOKUP(A1586,[1]选股结果!$A$2:$BJ$3005,48,FALSE)*0.08</f>
        <v>-327354560.1204</v>
      </c>
      <c r="AT1586" s="12">
        <f t="shared" si="494"/>
        <v>-61828856.7</v>
      </c>
      <c r="AU1586" s="12">
        <f t="shared" si="495"/>
        <v>-96773307.71</v>
      </c>
      <c r="AV1586" s="12">
        <f t="shared" si="496"/>
        <v>-20341812.9399999</v>
      </c>
      <c r="AW1586" s="12">
        <f t="shared" si="497"/>
        <v>3567751.95999988</v>
      </c>
      <c r="AX1586" s="12">
        <f t="shared" si="498"/>
        <v>4717625.4</v>
      </c>
      <c r="AY1586" s="21">
        <f t="shared" si="499"/>
        <v>2153742682.57</v>
      </c>
    </row>
    <row r="1587" spans="1:51">
      <c r="A1587" s="5" t="s">
        <v>3221</v>
      </c>
      <c r="B1587" s="5" t="s">
        <v>3222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500"/>
        <v>2105272989.34</v>
      </c>
      <c r="AF1587" s="9">
        <f t="shared" si="501"/>
        <v>1422338730.04</v>
      </c>
      <c r="AG1587" s="9">
        <f t="shared" si="502"/>
        <v>683341961.27</v>
      </c>
      <c r="AH1587" s="9">
        <f t="shared" si="503"/>
        <v>680245866.17</v>
      </c>
      <c r="AI1587" s="9">
        <f t="shared" si="504"/>
        <v>507605115.43</v>
      </c>
      <c r="AJ1587" s="12">
        <f t="shared" si="505"/>
        <v>1167054632.16</v>
      </c>
      <c r="AK1587" s="16">
        <f t="shared" si="506"/>
        <v>0.554348361504353</v>
      </c>
      <c r="AL1587" s="9">
        <f t="shared" si="507"/>
        <v>497249299.94</v>
      </c>
      <c r="AM1587" s="16">
        <f t="shared" si="508"/>
        <v>0.197814093796243</v>
      </c>
      <c r="AN1587" s="16">
        <f t="shared" si="509"/>
        <v>0.0136546077470989</v>
      </c>
      <c r="AO1587" s="16">
        <f t="shared" si="510"/>
        <v>0.0232529746203351</v>
      </c>
      <c r="AP1587" s="16">
        <f t="shared" si="511"/>
        <v>0</v>
      </c>
      <c r="AQ1587" s="12">
        <f t="shared" si="512"/>
        <v>669805332.22</v>
      </c>
      <c r="AR1587" s="12">
        <f t="shared" si="513"/>
        <v>507197413.46</v>
      </c>
      <c r="AS1587" s="12">
        <f>AR1587-VLOOKUP(A1587,[1]选股结果!$A$2:$BJ$3005,48,FALSE)*0.08</f>
        <v>352486556.036</v>
      </c>
      <c r="AT1587" s="12">
        <f t="shared" si="494"/>
        <v>497164581.48</v>
      </c>
      <c r="AU1587" s="12">
        <f t="shared" si="495"/>
        <v>679838164.2</v>
      </c>
      <c r="AV1587" s="12">
        <f t="shared" si="496"/>
        <v>666856813.71</v>
      </c>
      <c r="AW1587" s="12">
        <f t="shared" si="497"/>
        <v>683341961.27</v>
      </c>
      <c r="AX1587" s="12">
        <f t="shared" si="498"/>
        <v>1787025.05</v>
      </c>
      <c r="AY1587" s="21">
        <f t="shared" si="499"/>
        <v>1432371562.02</v>
      </c>
    </row>
    <row r="1588" spans="1:51">
      <c r="A1588" s="5" t="s">
        <v>3223</v>
      </c>
      <c r="B1588" s="5" t="s">
        <v>3224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500"/>
        <v>2103980038.66</v>
      </c>
      <c r="AF1588" s="9">
        <f t="shared" si="501"/>
        <v>1800392710.76</v>
      </c>
      <c r="AG1588" s="9">
        <f t="shared" si="502"/>
        <v>381863460.72</v>
      </c>
      <c r="AH1588" s="9">
        <f t="shared" si="503"/>
        <v>382064359.26</v>
      </c>
      <c r="AI1588" s="9">
        <f t="shared" si="504"/>
        <v>320776782.51</v>
      </c>
      <c r="AJ1588" s="12">
        <f t="shared" si="505"/>
        <v>488283641.92</v>
      </c>
      <c r="AK1588" s="16">
        <f t="shared" si="506"/>
        <v>0.23207617607959</v>
      </c>
      <c r="AL1588" s="9">
        <f t="shared" si="507"/>
        <v>173230038.09</v>
      </c>
      <c r="AM1588" s="16">
        <f t="shared" si="508"/>
        <v>0.0091632944256823</v>
      </c>
      <c r="AN1588" s="16">
        <f t="shared" si="509"/>
        <v>0.0288668627334894</v>
      </c>
      <c r="AO1588" s="16">
        <f t="shared" si="510"/>
        <v>0.0251497420354333</v>
      </c>
      <c r="AP1588" s="16">
        <f t="shared" si="511"/>
        <v>0.0148938577953229</v>
      </c>
      <c r="AQ1588" s="12">
        <f t="shared" si="512"/>
        <v>315053603.83</v>
      </c>
      <c r="AR1588" s="12">
        <f t="shared" si="513"/>
        <v>233335339.31</v>
      </c>
      <c r="AS1588" s="12">
        <f>AR1588-VLOOKUP(A1588,[1]选股结果!$A$2:$BJ$3005,48,FALSE)*0.08</f>
        <v>-61809233.0924</v>
      </c>
      <c r="AT1588" s="12">
        <f t="shared" si="494"/>
        <v>253766027.08</v>
      </c>
      <c r="AU1588" s="12">
        <f t="shared" si="495"/>
        <v>294622916.06</v>
      </c>
      <c r="AV1588" s="12">
        <f t="shared" si="496"/>
        <v>291485881.52</v>
      </c>
      <c r="AW1588" s="12">
        <f t="shared" si="497"/>
        <v>381863460.72</v>
      </c>
      <c r="AX1588" s="12">
        <f t="shared" si="498"/>
        <v>-2076542.83</v>
      </c>
      <c r="AY1588" s="21">
        <f t="shared" si="499"/>
        <v>1779962022.99</v>
      </c>
    </row>
    <row r="1589" spans="1:51">
      <c r="A1589" s="5" t="s">
        <v>3225</v>
      </c>
      <c r="B1589" s="5" t="s">
        <v>3226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500"/>
        <v>2099386781.26</v>
      </c>
      <c r="AF1589" s="9">
        <f t="shared" si="501"/>
        <v>1348508534.81</v>
      </c>
      <c r="AG1589" s="9">
        <f t="shared" si="502"/>
        <v>967985418.53</v>
      </c>
      <c r="AH1589" s="9">
        <f t="shared" si="503"/>
        <v>953966558.59</v>
      </c>
      <c r="AI1589" s="9">
        <f t="shared" si="504"/>
        <v>822569091.02</v>
      </c>
      <c r="AJ1589" s="12">
        <f t="shared" si="505"/>
        <v>1055737297.65</v>
      </c>
      <c r="AK1589" s="16">
        <f t="shared" si="506"/>
        <v>0.50287889162395</v>
      </c>
      <c r="AL1589" s="9">
        <f t="shared" si="507"/>
        <v>323018363.76</v>
      </c>
      <c r="AM1589" s="16">
        <f t="shared" si="508"/>
        <v>0.058628972807063</v>
      </c>
      <c r="AN1589" s="16">
        <f t="shared" si="509"/>
        <v>0.015487933681513</v>
      </c>
      <c r="AO1589" s="16">
        <f t="shared" si="510"/>
        <v>0.0677276341402241</v>
      </c>
      <c r="AP1589" s="16">
        <f t="shared" si="511"/>
        <v>0.00534105974663243</v>
      </c>
      <c r="AQ1589" s="12">
        <f t="shared" si="512"/>
        <v>732718933.89</v>
      </c>
      <c r="AR1589" s="12">
        <f t="shared" si="513"/>
        <v>605461918.94</v>
      </c>
      <c r="AS1589" s="12">
        <f>AR1589-VLOOKUP(A1589,[1]选股结果!$A$2:$BJ$3005,48,FALSE)*0.08</f>
        <v>-98186038.1647999</v>
      </c>
      <c r="AT1589" s="12">
        <f t="shared" si="494"/>
        <v>601321466.32</v>
      </c>
      <c r="AU1589" s="12">
        <f t="shared" si="495"/>
        <v>736859386.51</v>
      </c>
      <c r="AV1589" s="12">
        <f t="shared" si="496"/>
        <v>736126755.01</v>
      </c>
      <c r="AW1589" s="12">
        <f t="shared" si="497"/>
        <v>967985418.53</v>
      </c>
      <c r="AX1589" s="12">
        <f t="shared" si="498"/>
        <v>227718210.9</v>
      </c>
      <c r="AY1589" s="21">
        <f t="shared" si="499"/>
        <v>1352648987.43</v>
      </c>
    </row>
    <row r="1590" spans="1:51">
      <c r="A1590" s="5" t="s">
        <v>3227</v>
      </c>
      <c r="B1590" s="5" t="s">
        <v>3228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500"/>
        <v>2097950139.17</v>
      </c>
      <c r="AF1590" s="9">
        <f t="shared" si="501"/>
        <v>1815763369.81</v>
      </c>
      <c r="AG1590" s="9">
        <f t="shared" si="502"/>
        <v>279028852.03</v>
      </c>
      <c r="AH1590" s="9">
        <f t="shared" si="503"/>
        <v>278390328.89</v>
      </c>
      <c r="AI1590" s="9">
        <f t="shared" si="504"/>
        <v>235811357.54</v>
      </c>
      <c r="AJ1590" s="12">
        <f t="shared" si="505"/>
        <v>515728021.44</v>
      </c>
      <c r="AK1590" s="16">
        <f t="shared" si="506"/>
        <v>0.245824727581007</v>
      </c>
      <c r="AL1590" s="9">
        <f t="shared" si="507"/>
        <v>229340022.22</v>
      </c>
      <c r="AM1590" s="16">
        <f t="shared" si="508"/>
        <v>0.00393958692615538</v>
      </c>
      <c r="AN1590" s="16">
        <f t="shared" si="509"/>
        <v>0.0168275743168839</v>
      </c>
      <c r="AO1590" s="16">
        <f t="shared" si="510"/>
        <v>0.0423864949122103</v>
      </c>
      <c r="AP1590" s="16">
        <f t="shared" si="511"/>
        <v>0.0458582287365811</v>
      </c>
      <c r="AQ1590" s="12">
        <f t="shared" si="512"/>
        <v>286387999.22</v>
      </c>
      <c r="AR1590" s="12">
        <f t="shared" si="513"/>
        <v>238969274.87</v>
      </c>
      <c r="AS1590" s="12">
        <f>AR1590-VLOOKUP(A1590,[1]选股结果!$A$2:$BJ$3005,48,FALSE)*0.08</f>
        <v>64466332.562</v>
      </c>
      <c r="AT1590" s="12">
        <f t="shared" si="494"/>
        <v>243809027.87</v>
      </c>
      <c r="AU1590" s="12">
        <f t="shared" si="495"/>
        <v>281548246.22</v>
      </c>
      <c r="AV1590" s="12">
        <f t="shared" si="496"/>
        <v>273562508.82</v>
      </c>
      <c r="AW1590" s="12">
        <f t="shared" si="497"/>
        <v>279028852.03</v>
      </c>
      <c r="AX1590" s="12">
        <f t="shared" si="498"/>
        <v>2189096.15</v>
      </c>
      <c r="AY1590" s="21">
        <f t="shared" si="499"/>
        <v>1810923616.81</v>
      </c>
    </row>
    <row r="1591" spans="1:51">
      <c r="A1591" s="5" t="s">
        <v>3229</v>
      </c>
      <c r="B1591" s="5" t="s">
        <v>3230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500"/>
        <v>2097252898.58</v>
      </c>
      <c r="AF1591" s="9">
        <f t="shared" si="501"/>
        <v>2353710246.18</v>
      </c>
      <c r="AG1591" s="9">
        <f t="shared" si="502"/>
        <v>-237958388.03</v>
      </c>
      <c r="AH1591" s="9">
        <f t="shared" si="503"/>
        <v>-237917678.33</v>
      </c>
      <c r="AI1591" s="9">
        <f t="shared" si="504"/>
        <v>-170055315.76</v>
      </c>
      <c r="AJ1591" s="12">
        <f t="shared" si="505"/>
        <v>1325873140.23</v>
      </c>
      <c r="AK1591" s="16">
        <f t="shared" si="506"/>
        <v>0.632195164029916</v>
      </c>
      <c r="AL1591" s="9">
        <f t="shared" si="507"/>
        <v>1611349733.02</v>
      </c>
      <c r="AM1591" s="16">
        <f t="shared" si="508"/>
        <v>0.01237379064183</v>
      </c>
      <c r="AN1591" s="16">
        <f t="shared" si="509"/>
        <v>0.381088972336692</v>
      </c>
      <c r="AO1591" s="16">
        <f t="shared" si="510"/>
        <v>0.0722122607018645</v>
      </c>
      <c r="AP1591" s="16">
        <f t="shared" si="511"/>
        <v>0.291812716160447</v>
      </c>
      <c r="AQ1591" s="12">
        <f t="shared" si="512"/>
        <v>-285476592.79</v>
      </c>
      <c r="AR1591" s="12">
        <f t="shared" si="513"/>
        <v>-211301360.03</v>
      </c>
      <c r="AS1591" s="12">
        <f>AR1591-VLOOKUP(A1591,[1]选股结果!$A$2:$BJ$3005,48,FALSE)*0.08</f>
        <v>-681549978.3372</v>
      </c>
      <c r="AT1591" s="12">
        <f t="shared" si="494"/>
        <v>-217614230.22</v>
      </c>
      <c r="AU1591" s="12">
        <f t="shared" si="495"/>
        <v>-279163722.6</v>
      </c>
      <c r="AV1591" s="12">
        <f t="shared" si="496"/>
        <v>-280394279.89</v>
      </c>
      <c r="AW1591" s="12">
        <f t="shared" si="497"/>
        <v>-237958388.03</v>
      </c>
      <c r="AX1591" s="12">
        <f t="shared" si="498"/>
        <v>26416933.43</v>
      </c>
      <c r="AY1591" s="21">
        <f t="shared" si="499"/>
        <v>2360023116.37</v>
      </c>
    </row>
    <row r="1592" spans="1:51">
      <c r="A1592" s="5" t="s">
        <v>3231</v>
      </c>
      <c r="B1592" s="5" t="s">
        <v>3232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500"/>
        <v>2093646732.96</v>
      </c>
      <c r="AF1592" s="9">
        <f t="shared" si="501"/>
        <v>2062324235.42</v>
      </c>
      <c r="AG1592" s="9">
        <f t="shared" si="502"/>
        <v>12332979.49</v>
      </c>
      <c r="AH1592" s="9">
        <f t="shared" si="503"/>
        <v>11962032.18</v>
      </c>
      <c r="AI1592" s="9">
        <f t="shared" si="504"/>
        <v>9135357.22</v>
      </c>
      <c r="AJ1592" s="12">
        <f t="shared" si="505"/>
        <v>262338517.83</v>
      </c>
      <c r="AK1592" s="16">
        <f t="shared" si="506"/>
        <v>0.125302188616656</v>
      </c>
      <c r="AL1592" s="9">
        <f t="shared" si="507"/>
        <v>228289472.8</v>
      </c>
      <c r="AM1592" s="16">
        <f t="shared" si="508"/>
        <v>0.00247044024121849</v>
      </c>
      <c r="AN1592" s="16">
        <f t="shared" si="509"/>
        <v>0.0338939204655954</v>
      </c>
      <c r="AO1592" s="16">
        <f t="shared" si="510"/>
        <v>0.0489880116379498</v>
      </c>
      <c r="AP1592" s="16">
        <f t="shared" si="511"/>
        <v>0.0235096060883259</v>
      </c>
      <c r="AQ1592" s="12">
        <f t="shared" si="512"/>
        <v>34049045.0299999</v>
      </c>
      <c r="AR1592" s="12">
        <f t="shared" si="513"/>
        <v>28124875.2699999</v>
      </c>
      <c r="AS1592" s="12">
        <f>AR1592-VLOOKUP(A1592,[1]选股结果!$A$2:$BJ$3005,48,FALSE)*0.08</f>
        <v>-84731073.5612001</v>
      </c>
      <c r="AT1592" s="12">
        <f t="shared" si="494"/>
        <v>31222370.0699999</v>
      </c>
      <c r="AU1592" s="12">
        <f t="shared" si="495"/>
        <v>30951550.2299999</v>
      </c>
      <c r="AV1592" s="12">
        <f t="shared" si="496"/>
        <v>9891552.18999995</v>
      </c>
      <c r="AW1592" s="12">
        <f t="shared" si="497"/>
        <v>12332979.49</v>
      </c>
      <c r="AX1592" s="12">
        <f t="shared" si="498"/>
        <v>-5213.35</v>
      </c>
      <c r="AY1592" s="21">
        <f t="shared" si="499"/>
        <v>2059226740.62</v>
      </c>
    </row>
    <row r="1593" spans="1:51">
      <c r="A1593" s="5" t="s">
        <v>3233</v>
      </c>
      <c r="B1593" s="5" t="s">
        <v>3234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500"/>
        <v>2092111768.14</v>
      </c>
      <c r="AF1593" s="9">
        <f t="shared" si="501"/>
        <v>1962502462.56</v>
      </c>
      <c r="AG1593" s="9">
        <f t="shared" si="502"/>
        <v>119730016.13</v>
      </c>
      <c r="AH1593" s="9">
        <f t="shared" si="503"/>
        <v>113345437.68</v>
      </c>
      <c r="AI1593" s="9">
        <f t="shared" si="504"/>
        <v>101054530.7</v>
      </c>
      <c r="AJ1593" s="12">
        <f t="shared" si="505"/>
        <v>274690793.3</v>
      </c>
      <c r="AK1593" s="16">
        <f t="shared" si="506"/>
        <v>0.13129833572143</v>
      </c>
      <c r="AL1593" s="9">
        <f t="shared" si="507"/>
        <v>135443971.64</v>
      </c>
      <c r="AM1593" s="16">
        <f t="shared" si="508"/>
        <v>0.00121327588164981</v>
      </c>
      <c r="AN1593" s="16">
        <f t="shared" si="509"/>
        <v>0.0144628461924388</v>
      </c>
      <c r="AO1593" s="16">
        <f t="shared" si="510"/>
        <v>0.018299625121863</v>
      </c>
      <c r="AP1593" s="16">
        <f t="shared" si="511"/>
        <v>0.0275428675119158</v>
      </c>
      <c r="AQ1593" s="12">
        <f t="shared" si="512"/>
        <v>139246821.66</v>
      </c>
      <c r="AR1593" s="12">
        <f t="shared" si="513"/>
        <v>110578244.75</v>
      </c>
      <c r="AS1593" s="12">
        <f>AR1593-VLOOKUP(A1593,[1]选股结果!$A$2:$BJ$3005,48,FALSE)*0.08</f>
        <v>-48893493.63</v>
      </c>
      <c r="AT1593" s="12">
        <f t="shared" si="494"/>
        <v>126955914.68</v>
      </c>
      <c r="AU1593" s="12">
        <f t="shared" si="495"/>
        <v>122869151.73</v>
      </c>
      <c r="AV1593" s="12">
        <f t="shared" si="496"/>
        <v>113500463.97</v>
      </c>
      <c r="AW1593" s="12">
        <f t="shared" si="497"/>
        <v>119730016.13</v>
      </c>
      <c r="AX1593" s="12">
        <f t="shared" si="498"/>
        <v>748043.94</v>
      </c>
      <c r="AY1593" s="21">
        <f t="shared" si="499"/>
        <v>1946124792.63</v>
      </c>
    </row>
    <row r="1594" spans="1:51">
      <c r="A1594" s="5" t="s">
        <v>3235</v>
      </c>
      <c r="B1594" s="5" t="s">
        <v>3236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500"/>
        <v>2089504196.51</v>
      </c>
      <c r="AF1594" s="9">
        <f t="shared" si="501"/>
        <v>1936966778.94</v>
      </c>
      <c r="AG1594" s="9">
        <f t="shared" si="502"/>
        <v>99432575.8900004</v>
      </c>
      <c r="AH1594" s="9">
        <f t="shared" si="503"/>
        <v>99625123.9000004</v>
      </c>
      <c r="AI1594" s="9">
        <f t="shared" si="504"/>
        <v>83571474.6100004</v>
      </c>
      <c r="AJ1594" s="12">
        <f t="shared" si="505"/>
        <v>372988355.43</v>
      </c>
      <c r="AK1594" s="16">
        <f t="shared" si="506"/>
        <v>0.178505674242236</v>
      </c>
      <c r="AL1594" s="9">
        <f t="shared" si="507"/>
        <v>195717810.59</v>
      </c>
      <c r="AM1594" s="16">
        <f t="shared" si="508"/>
        <v>0.0035475523487251</v>
      </c>
      <c r="AN1594" s="16">
        <f t="shared" si="509"/>
        <v>0.0221505040177977</v>
      </c>
      <c r="AO1594" s="16">
        <f t="shared" si="510"/>
        <v>0.0334806838994856</v>
      </c>
      <c r="AP1594" s="16">
        <f t="shared" si="511"/>
        <v>0.0321606101544283</v>
      </c>
      <c r="AQ1594" s="12">
        <f t="shared" si="512"/>
        <v>177270544.84</v>
      </c>
      <c r="AR1594" s="12">
        <f t="shared" si="513"/>
        <v>131619913.7</v>
      </c>
      <c r="AS1594" s="12">
        <f>AR1594-VLOOKUP(A1594,[1]选股结果!$A$2:$BJ$3005,48,FALSE)*0.08</f>
        <v>-85628766.264</v>
      </c>
      <c r="AT1594" s="12">
        <f t="shared" si="494"/>
        <v>161216895.55</v>
      </c>
      <c r="AU1594" s="12">
        <f t="shared" si="495"/>
        <v>147673562.99</v>
      </c>
      <c r="AV1594" s="12">
        <f t="shared" si="496"/>
        <v>117532981.27</v>
      </c>
      <c r="AW1594" s="12">
        <f t="shared" si="497"/>
        <v>99432575.8900004</v>
      </c>
      <c r="AX1594" s="12">
        <f t="shared" si="498"/>
        <v>-1617702.46</v>
      </c>
      <c r="AY1594" s="21">
        <f t="shared" si="499"/>
        <v>1907369797.09</v>
      </c>
    </row>
    <row r="1595" spans="1:51">
      <c r="A1595" s="5" t="s">
        <v>3237</v>
      </c>
      <c r="B1595" s="5" t="s">
        <v>3238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500"/>
        <v>2086491527.22</v>
      </c>
      <c r="AF1595" s="9">
        <f t="shared" si="501"/>
        <v>1785676558.46</v>
      </c>
      <c r="AG1595" s="9">
        <f t="shared" si="502"/>
        <v>338288549.35</v>
      </c>
      <c r="AH1595" s="9">
        <f t="shared" si="503"/>
        <v>353505285.74</v>
      </c>
      <c r="AI1595" s="9">
        <f t="shared" si="504"/>
        <v>301367481.91</v>
      </c>
      <c r="AJ1595" s="12">
        <f t="shared" si="505"/>
        <v>980782860.39</v>
      </c>
      <c r="AK1595" s="16">
        <f t="shared" si="506"/>
        <v>0.470063188656594</v>
      </c>
      <c r="AL1595" s="9">
        <f t="shared" si="507"/>
        <v>669687909.52</v>
      </c>
      <c r="AM1595" s="16">
        <f t="shared" si="508"/>
        <v>0.0070565416575725</v>
      </c>
      <c r="AN1595" s="16">
        <f t="shared" si="509"/>
        <v>0.256573651666477</v>
      </c>
      <c r="AO1595" s="16">
        <f t="shared" si="510"/>
        <v>0.0309983667205088</v>
      </c>
      <c r="AP1595" s="16">
        <f t="shared" si="511"/>
        <v>0.0336280549355913</v>
      </c>
      <c r="AQ1595" s="12">
        <f t="shared" si="512"/>
        <v>311094950.87</v>
      </c>
      <c r="AR1595" s="12">
        <f t="shared" si="513"/>
        <v>263893901.32</v>
      </c>
      <c r="AS1595" s="12">
        <f>AR1595-VLOOKUP(A1595,[1]选股结果!$A$2:$BJ$3005,48,FALSE)*0.08</f>
        <v>130380823.3168</v>
      </c>
      <c r="AT1595" s="12">
        <f t="shared" si="494"/>
        <v>258957147.04</v>
      </c>
      <c r="AU1595" s="12">
        <f t="shared" si="495"/>
        <v>316031705.15</v>
      </c>
      <c r="AV1595" s="12">
        <f t="shared" si="496"/>
        <v>287711652.16</v>
      </c>
      <c r="AW1595" s="12">
        <f t="shared" si="497"/>
        <v>338288549.35</v>
      </c>
      <c r="AX1595" s="12">
        <f t="shared" si="498"/>
        <v>46321246.53</v>
      </c>
      <c r="AY1595" s="21">
        <f t="shared" si="499"/>
        <v>1790613312.74</v>
      </c>
    </row>
    <row r="1596" spans="1:51">
      <c r="A1596" s="5" t="s">
        <v>3239</v>
      </c>
      <c r="B1596" s="5" t="s">
        <v>3240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500"/>
        <v>2084352046.14</v>
      </c>
      <c r="AF1596" s="9">
        <f t="shared" si="501"/>
        <v>1669484201.78</v>
      </c>
      <c r="AG1596" s="9">
        <f t="shared" si="502"/>
        <v>411301743.37</v>
      </c>
      <c r="AH1596" s="9">
        <f t="shared" si="503"/>
        <v>405123237.17</v>
      </c>
      <c r="AI1596" s="9">
        <f t="shared" si="504"/>
        <v>322893513.52</v>
      </c>
      <c r="AJ1596" s="12">
        <f t="shared" si="505"/>
        <v>1411855499.55</v>
      </c>
      <c r="AK1596" s="16">
        <f t="shared" si="506"/>
        <v>0.677359423118857</v>
      </c>
      <c r="AL1596" s="9">
        <f t="shared" si="507"/>
        <v>1002706002.59</v>
      </c>
      <c r="AM1596" s="16">
        <f t="shared" si="508"/>
        <v>0.00975521184516556</v>
      </c>
      <c r="AN1596" s="16">
        <f t="shared" si="509"/>
        <v>0.41308441853405</v>
      </c>
      <c r="AO1596" s="16">
        <f t="shared" si="510"/>
        <v>0.0433023635700827</v>
      </c>
      <c r="AP1596" s="16">
        <f t="shared" si="511"/>
        <v>0.0061653374360623</v>
      </c>
      <c r="AQ1596" s="12">
        <f t="shared" si="512"/>
        <v>409149496.96</v>
      </c>
      <c r="AR1596" s="12">
        <f t="shared" si="513"/>
        <v>314386870.7</v>
      </c>
      <c r="AS1596" s="12">
        <f>AR1596-VLOOKUP(A1596,[1]选股结果!$A$2:$BJ$3005,48,FALSE)*0.08</f>
        <v>187386993.568</v>
      </c>
      <c r="AT1596" s="12">
        <f t="shared" si="494"/>
        <v>326919773.31</v>
      </c>
      <c r="AU1596" s="12">
        <f t="shared" si="495"/>
        <v>396616594.35</v>
      </c>
      <c r="AV1596" s="12">
        <f t="shared" si="496"/>
        <v>402579235.98</v>
      </c>
      <c r="AW1596" s="12">
        <f t="shared" si="497"/>
        <v>411301743.37</v>
      </c>
      <c r="AX1596" s="12">
        <f t="shared" si="498"/>
        <v>23317831.2</v>
      </c>
      <c r="AY1596" s="21">
        <f t="shared" si="499"/>
        <v>1656951299.17</v>
      </c>
    </row>
    <row r="1597" spans="1:51">
      <c r="A1597" s="5" t="s">
        <v>3241</v>
      </c>
      <c r="B1597" s="5" t="s">
        <v>3242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500"/>
        <v>2084151253.31</v>
      </c>
      <c r="AF1597" s="9">
        <f t="shared" si="501"/>
        <v>1839363094.4</v>
      </c>
      <c r="AG1597" s="9">
        <f t="shared" si="502"/>
        <v>224192037.04</v>
      </c>
      <c r="AH1597" s="9">
        <f t="shared" si="503"/>
        <v>212221031.01</v>
      </c>
      <c r="AI1597" s="9">
        <f t="shared" si="504"/>
        <v>202887790.09</v>
      </c>
      <c r="AJ1597" s="12">
        <f t="shared" si="505"/>
        <v>427528521.24</v>
      </c>
      <c r="AK1597" s="16">
        <f t="shared" si="506"/>
        <v>0.205133154592791</v>
      </c>
      <c r="AL1597" s="9">
        <f t="shared" si="507"/>
        <v>175167831.79</v>
      </c>
      <c r="AM1597" s="16">
        <f t="shared" si="508"/>
        <v>0.0033663140853417</v>
      </c>
      <c r="AN1597" s="16">
        <f t="shared" si="509"/>
        <v>0.0141616489317294</v>
      </c>
      <c r="AO1597" s="16">
        <f t="shared" si="510"/>
        <v>0.0463389605656586</v>
      </c>
      <c r="AP1597" s="16">
        <f t="shared" si="511"/>
        <v>0.00755544748251427</v>
      </c>
      <c r="AQ1597" s="12">
        <f t="shared" si="512"/>
        <v>252360689.45</v>
      </c>
      <c r="AR1597" s="12">
        <f t="shared" si="513"/>
        <v>209142110.37</v>
      </c>
      <c r="AS1597" s="12">
        <f>AR1597-VLOOKUP(A1597,[1]选股结果!$A$2:$BJ$3005,48,FALSE)*0.08</f>
        <v>-49466538.6692</v>
      </c>
      <c r="AT1597" s="12">
        <f t="shared" si="494"/>
        <v>243027448.53</v>
      </c>
      <c r="AU1597" s="12">
        <f t="shared" si="495"/>
        <v>218475351.29</v>
      </c>
      <c r="AV1597" s="12">
        <f t="shared" si="496"/>
        <v>204546545.48</v>
      </c>
      <c r="AW1597" s="12">
        <f t="shared" si="497"/>
        <v>224192037.04</v>
      </c>
      <c r="AX1597" s="12">
        <f t="shared" si="498"/>
        <v>17196809.23</v>
      </c>
      <c r="AY1597" s="21">
        <f t="shared" si="499"/>
        <v>1805477756.24</v>
      </c>
    </row>
    <row r="1598" spans="1:51">
      <c r="A1598" s="5" t="s">
        <v>3243</v>
      </c>
      <c r="B1598" s="5" t="s">
        <v>3244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500"/>
        <v>2083728520.18</v>
      </c>
      <c r="AF1598" s="9">
        <f t="shared" si="501"/>
        <v>2241172462.41</v>
      </c>
      <c r="AG1598" s="9">
        <f t="shared" si="502"/>
        <v>-273588934.87</v>
      </c>
      <c r="AH1598" s="9">
        <f t="shared" si="503"/>
        <v>-292957108.56</v>
      </c>
      <c r="AI1598" s="9">
        <f t="shared" si="504"/>
        <v>-264308115.52</v>
      </c>
      <c r="AJ1598" s="12">
        <f t="shared" si="505"/>
        <v>234273359.38</v>
      </c>
      <c r="AK1598" s="16">
        <f t="shared" si="506"/>
        <v>0.112429885712637</v>
      </c>
      <c r="AL1598" s="9">
        <f t="shared" si="507"/>
        <v>339399622.91</v>
      </c>
      <c r="AM1598" s="16">
        <f t="shared" si="508"/>
        <v>0.00477654101943195</v>
      </c>
      <c r="AN1598" s="16">
        <f t="shared" si="509"/>
        <v>0.00903638475340993</v>
      </c>
      <c r="AO1598" s="16">
        <f t="shared" si="510"/>
        <v>0.08382023320145</v>
      </c>
      <c r="AP1598" s="16">
        <f t="shared" si="511"/>
        <v>0.0540319360461958</v>
      </c>
      <c r="AQ1598" s="12">
        <f t="shared" si="512"/>
        <v>-105126263.53</v>
      </c>
      <c r="AR1598" s="12">
        <f t="shared" si="513"/>
        <v>-152165688.09</v>
      </c>
      <c r="AS1598" s="12">
        <f>AR1598-VLOOKUP(A1598,[1]选股结果!$A$2:$BJ$3005,48,FALSE)*0.08</f>
        <v>-265532342.9468</v>
      </c>
      <c r="AT1598" s="12">
        <f t="shared" si="494"/>
        <v>-76477270.4899999</v>
      </c>
      <c r="AU1598" s="12">
        <f t="shared" si="495"/>
        <v>-180814681.13</v>
      </c>
      <c r="AV1598" s="12">
        <f t="shared" si="496"/>
        <v>-211101732.67</v>
      </c>
      <c r="AW1598" s="12">
        <f t="shared" si="497"/>
        <v>-273588934.87</v>
      </c>
      <c r="AX1598" s="12">
        <f t="shared" si="498"/>
        <v>-12576204.27</v>
      </c>
      <c r="AY1598" s="21">
        <f t="shared" si="499"/>
        <v>2165484044.81</v>
      </c>
    </row>
    <row r="1599" spans="1:51">
      <c r="A1599" s="5" t="s">
        <v>3245</v>
      </c>
      <c r="B1599" s="5" t="s">
        <v>3246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500"/>
        <v>2076758624.43</v>
      </c>
      <c r="AF1599" s="9">
        <f t="shared" si="501"/>
        <v>1912547277.13</v>
      </c>
      <c r="AG1599" s="9">
        <f t="shared" si="502"/>
        <v>176856576.93</v>
      </c>
      <c r="AH1599" s="9">
        <f t="shared" si="503"/>
        <v>176955106.67</v>
      </c>
      <c r="AI1599" s="9">
        <f t="shared" si="504"/>
        <v>150669699.39</v>
      </c>
      <c r="AJ1599" s="12">
        <f t="shared" si="505"/>
        <v>284048603.54</v>
      </c>
      <c r="AK1599" s="16">
        <f t="shared" si="506"/>
        <v>0.136774972401023</v>
      </c>
      <c r="AL1599" s="9">
        <f t="shared" si="507"/>
        <v>111556651.43</v>
      </c>
      <c r="AM1599" s="16">
        <f t="shared" si="508"/>
        <v>0.00600043513165631</v>
      </c>
      <c r="AN1599" s="16">
        <f t="shared" si="509"/>
        <v>0.0143531060901126</v>
      </c>
      <c r="AO1599" s="16">
        <f t="shared" si="510"/>
        <v>0.0275889278879127</v>
      </c>
      <c r="AP1599" s="16">
        <f t="shared" si="511"/>
        <v>0.00521461938455767</v>
      </c>
      <c r="AQ1599" s="12">
        <f t="shared" si="512"/>
        <v>172491952.11</v>
      </c>
      <c r="AR1599" s="12">
        <f t="shared" si="513"/>
        <v>136763730.57</v>
      </c>
      <c r="AS1599" s="12">
        <f>AR1599-VLOOKUP(A1599,[1]选股结果!$A$2:$BJ$3005,48,FALSE)*0.08</f>
        <v>-2302447.32680002</v>
      </c>
      <c r="AT1599" s="12">
        <f t="shared" si="494"/>
        <v>146206544.83</v>
      </c>
      <c r="AU1599" s="12">
        <f t="shared" si="495"/>
        <v>163049137.85</v>
      </c>
      <c r="AV1599" s="12">
        <f t="shared" si="496"/>
        <v>155948130.16</v>
      </c>
      <c r="AW1599" s="12">
        <f t="shared" si="497"/>
        <v>176856576.93</v>
      </c>
      <c r="AX1599" s="12">
        <f t="shared" si="498"/>
        <v>13090718.4</v>
      </c>
      <c r="AY1599" s="21">
        <f t="shared" si="499"/>
        <v>1903104462.87</v>
      </c>
    </row>
    <row r="1600" spans="1:51">
      <c r="A1600" s="5" t="s">
        <v>3247</v>
      </c>
      <c r="B1600" s="5" t="s">
        <v>3248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500"/>
        <v>2057752264.03</v>
      </c>
      <c r="AF1600" s="9">
        <f t="shared" si="501"/>
        <v>1527428229.78</v>
      </c>
      <c r="AG1600" s="9">
        <f t="shared" si="502"/>
        <v>531391913.35</v>
      </c>
      <c r="AH1600" s="9">
        <f t="shared" si="503"/>
        <v>532058125.21</v>
      </c>
      <c r="AI1600" s="9">
        <f t="shared" si="504"/>
        <v>442373284.68</v>
      </c>
      <c r="AJ1600" s="12">
        <f t="shared" si="505"/>
        <v>779247817.33</v>
      </c>
      <c r="AK1600" s="16">
        <f t="shared" si="506"/>
        <v>0.378688839736171</v>
      </c>
      <c r="AL1600" s="9">
        <f t="shared" si="507"/>
        <v>166991544.93</v>
      </c>
      <c r="AM1600" s="16">
        <f t="shared" si="508"/>
        <v>0.00767922388725877</v>
      </c>
      <c r="AN1600" s="16">
        <f t="shared" si="509"/>
        <v>0.00951624152348133</v>
      </c>
      <c r="AO1600" s="16">
        <f t="shared" si="510"/>
        <v>0.0331968953523183</v>
      </c>
      <c r="AP1600" s="16">
        <f t="shared" si="511"/>
        <v>0.0304024478862573</v>
      </c>
      <c r="AQ1600" s="12">
        <f t="shared" si="512"/>
        <v>612256272.4</v>
      </c>
      <c r="AR1600" s="12">
        <f t="shared" si="513"/>
        <v>439903349.21</v>
      </c>
      <c r="AS1600" s="12">
        <f>AR1600-VLOOKUP(A1600,[1]选股结果!$A$2:$BJ$3005,48,FALSE)*0.08</f>
        <v>267392012.8764</v>
      </c>
      <c r="AT1600" s="12">
        <f t="shared" si="494"/>
        <v>522571431.87</v>
      </c>
      <c r="AU1600" s="12">
        <f t="shared" si="495"/>
        <v>529588189.74</v>
      </c>
      <c r="AV1600" s="12">
        <f t="shared" si="496"/>
        <v>531900608.63</v>
      </c>
      <c r="AW1600" s="12">
        <f t="shared" si="497"/>
        <v>531391913.35</v>
      </c>
      <c r="AX1600" s="12">
        <f t="shared" si="498"/>
        <v>0</v>
      </c>
      <c r="AY1600" s="21">
        <f t="shared" si="499"/>
        <v>1444760147.12</v>
      </c>
    </row>
    <row r="1601" spans="1:51">
      <c r="A1601" s="5" t="s">
        <v>3249</v>
      </c>
      <c r="B1601" s="5" t="s">
        <v>3250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500"/>
        <v>2057016145.66</v>
      </c>
      <c r="AF1601" s="9">
        <f t="shared" si="501"/>
        <v>1726254160.69</v>
      </c>
      <c r="AG1601" s="9">
        <f t="shared" si="502"/>
        <v>363622962.6</v>
      </c>
      <c r="AH1601" s="9">
        <f t="shared" si="503"/>
        <v>363757831.15</v>
      </c>
      <c r="AI1601" s="9">
        <f t="shared" si="504"/>
        <v>340959741.93</v>
      </c>
      <c r="AJ1601" s="12">
        <f t="shared" si="505"/>
        <v>837864503.62</v>
      </c>
      <c r="AK1601" s="16">
        <f t="shared" si="506"/>
        <v>0.407320334061437</v>
      </c>
      <c r="AL1601" s="9">
        <f t="shared" si="507"/>
        <v>531240061.97</v>
      </c>
      <c r="AM1601" s="16">
        <f t="shared" si="508"/>
        <v>0.00728986088497069</v>
      </c>
      <c r="AN1601" s="16">
        <f t="shared" si="509"/>
        <v>0.0218749765795166</v>
      </c>
      <c r="AO1601" s="16">
        <f t="shared" si="510"/>
        <v>0.0343018015045092</v>
      </c>
      <c r="AP1601" s="16">
        <f t="shared" si="511"/>
        <v>0.194836867904801</v>
      </c>
      <c r="AQ1601" s="12">
        <f t="shared" si="512"/>
        <v>306624441.65</v>
      </c>
      <c r="AR1601" s="12">
        <f t="shared" si="513"/>
        <v>308058317.9</v>
      </c>
      <c r="AS1601" s="12">
        <f>AR1601-VLOOKUP(A1601,[1]选股结果!$A$2:$BJ$3005,48,FALSE)*0.08</f>
        <v>104363196.4688</v>
      </c>
      <c r="AT1601" s="12">
        <f t="shared" si="494"/>
        <v>283826352.43</v>
      </c>
      <c r="AU1601" s="12">
        <f t="shared" si="495"/>
        <v>330856407.12</v>
      </c>
      <c r="AV1601" s="12">
        <f t="shared" si="496"/>
        <v>306675113.19</v>
      </c>
      <c r="AW1601" s="12">
        <f t="shared" si="497"/>
        <v>363622962.6</v>
      </c>
      <c r="AX1601" s="12">
        <f t="shared" si="498"/>
        <v>32715883.94</v>
      </c>
      <c r="AY1601" s="21">
        <f t="shared" si="499"/>
        <v>1750486126.16</v>
      </c>
    </row>
    <row r="1602" spans="1:51">
      <c r="A1602" s="5" t="s">
        <v>3251</v>
      </c>
      <c r="B1602" s="5" t="s">
        <v>3252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500"/>
        <v>2056359346.12</v>
      </c>
      <c r="AF1602" s="9">
        <f t="shared" si="501"/>
        <v>2026992702.01</v>
      </c>
      <c r="AG1602" s="9">
        <f t="shared" si="502"/>
        <v>17084392.0599999</v>
      </c>
      <c r="AH1602" s="9">
        <f t="shared" si="503"/>
        <v>17058659.8699999</v>
      </c>
      <c r="AI1602" s="9">
        <f t="shared" si="504"/>
        <v>14133168.4599999</v>
      </c>
      <c r="AJ1602" s="12">
        <f t="shared" si="505"/>
        <v>213048572.97</v>
      </c>
      <c r="AK1602" s="16">
        <f t="shared" si="506"/>
        <v>0.103604738817652</v>
      </c>
      <c r="AL1602" s="9">
        <f t="shared" si="507"/>
        <v>154229787.53</v>
      </c>
      <c r="AM1602" s="16">
        <f t="shared" si="508"/>
        <v>0.0102396659366613</v>
      </c>
      <c r="AN1602" s="16">
        <f t="shared" si="509"/>
        <v>0.0200817096573695</v>
      </c>
      <c r="AO1602" s="16">
        <f t="shared" si="510"/>
        <v>0.0435739663882516</v>
      </c>
      <c r="AP1602" s="16">
        <f t="shared" si="511"/>
        <v>0.00107601729443589</v>
      </c>
      <c r="AQ1602" s="12">
        <f t="shared" si="512"/>
        <v>58818785.4399998</v>
      </c>
      <c r="AR1602" s="12">
        <f t="shared" si="513"/>
        <v>26379420.5099998</v>
      </c>
      <c r="AS1602" s="12">
        <f>AR1602-VLOOKUP(A1602,[1]选股结果!$A$2:$BJ$3005,48,FALSE)*0.08</f>
        <v>-82966565.0620002</v>
      </c>
      <c r="AT1602" s="12">
        <f t="shared" si="494"/>
        <v>55893294.0299998</v>
      </c>
      <c r="AU1602" s="12">
        <f t="shared" si="495"/>
        <v>29304911.9199998</v>
      </c>
      <c r="AV1602" s="12">
        <f t="shared" si="496"/>
        <v>3941313.01999978</v>
      </c>
      <c r="AW1602" s="12">
        <f t="shared" si="497"/>
        <v>17084392.0599999</v>
      </c>
      <c r="AX1602" s="12">
        <f t="shared" si="498"/>
        <v>2315983.99</v>
      </c>
      <c r="AY1602" s="21">
        <f t="shared" si="499"/>
        <v>1997478828.49</v>
      </c>
    </row>
    <row r="1603" spans="1:51">
      <c r="A1603" s="5" t="s">
        <v>3253</v>
      </c>
      <c r="B1603" s="5" t="s">
        <v>3254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500"/>
        <v>2055470173.06</v>
      </c>
      <c r="AF1603" s="9">
        <f t="shared" si="501"/>
        <v>1725099462.61</v>
      </c>
      <c r="AG1603" s="9">
        <f t="shared" si="502"/>
        <v>328515079.4</v>
      </c>
      <c r="AH1603" s="9">
        <f t="shared" si="503"/>
        <v>333218701.42</v>
      </c>
      <c r="AI1603" s="9">
        <f t="shared" si="504"/>
        <v>263745252.33</v>
      </c>
      <c r="AJ1603" s="12">
        <f t="shared" si="505"/>
        <v>715583153.1</v>
      </c>
      <c r="AK1603" s="16">
        <f t="shared" si="506"/>
        <v>0.348135994615141</v>
      </c>
      <c r="AL1603" s="9">
        <f t="shared" si="507"/>
        <v>396474651.53</v>
      </c>
      <c r="AM1603" s="16">
        <f t="shared" si="508"/>
        <v>0.00813087126684963</v>
      </c>
      <c r="AN1603" s="16">
        <f t="shared" si="509"/>
        <v>0.106816888207694</v>
      </c>
      <c r="AO1603" s="16">
        <f t="shared" si="510"/>
        <v>0.0551754468084366</v>
      </c>
      <c r="AP1603" s="16">
        <f t="shared" si="511"/>
        <v>0.023857125782077</v>
      </c>
      <c r="AQ1603" s="12">
        <f t="shared" si="512"/>
        <v>319108501.57</v>
      </c>
      <c r="AR1603" s="12">
        <f t="shared" si="513"/>
        <v>263143396.55</v>
      </c>
      <c r="AS1603" s="12">
        <f>AR1603-VLOOKUP(A1603,[1]选股结果!$A$2:$BJ$3005,48,FALSE)*0.08</f>
        <v>15214038.7076</v>
      </c>
      <c r="AT1603" s="12">
        <f t="shared" ref="AT1603:AT1666" si="514">AQ1603-AD1603</f>
        <v>249635052.48</v>
      </c>
      <c r="AU1603" s="12">
        <f t="shared" ref="AU1603:AU1666" si="515">AQ1603-S1603</f>
        <v>332616845.64</v>
      </c>
      <c r="AV1603" s="12">
        <f t="shared" ref="AV1603:AV1666" si="516">AJ1603-O1603-P1603-Q1603-R1603-X1603-Y1603+Z1603-H1603</f>
        <v>299713389.32</v>
      </c>
      <c r="AW1603" s="12">
        <f t="shared" ref="AW1603:AW1666" si="517">AG1603</f>
        <v>328515079.4</v>
      </c>
      <c r="AX1603" s="12">
        <f t="shared" ref="AX1603:AX1666" si="518">T1603-U1603+V1603+W1603+AA1603</f>
        <v>470463.82</v>
      </c>
      <c r="AY1603" s="21">
        <f t="shared" ref="AY1603:AY1666" si="519">AF1603-S1603</f>
        <v>1738607806.68</v>
      </c>
    </row>
    <row r="1604" spans="1:51">
      <c r="A1604" s="5" t="s">
        <v>3255</v>
      </c>
      <c r="B1604" s="5" t="s">
        <v>3256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500"/>
        <v>2053834496.06</v>
      </c>
      <c r="AF1604" s="9">
        <f t="shared" si="501"/>
        <v>14760562.35</v>
      </c>
      <c r="AG1604" s="9">
        <f t="shared" si="502"/>
        <v>2997513068.94</v>
      </c>
      <c r="AH1604" s="9">
        <f t="shared" si="503"/>
        <v>2997859859.74</v>
      </c>
      <c r="AI1604" s="9">
        <f t="shared" si="504"/>
        <v>2781350341.95</v>
      </c>
      <c r="AJ1604" s="12">
        <f t="shared" si="505"/>
        <v>2053834496.06</v>
      </c>
      <c r="AK1604" s="16">
        <f t="shared" si="506"/>
        <v>1</v>
      </c>
      <c r="AL1604" s="9">
        <f t="shared" si="507"/>
        <v>14413771.55</v>
      </c>
      <c r="AM1604" s="16">
        <f t="shared" si="508"/>
        <v>0.00718683145030241</v>
      </c>
      <c r="AN1604" s="16">
        <f t="shared" si="509"/>
        <v>0</v>
      </c>
      <c r="AO1604" s="16">
        <f t="shared" si="510"/>
        <v>0</v>
      </c>
      <c r="AP1604" s="16">
        <f t="shared" si="511"/>
        <v>0</v>
      </c>
      <c r="AQ1604" s="12">
        <f t="shared" si="512"/>
        <v>2039420724.51</v>
      </c>
      <c r="AR1604" s="12">
        <f t="shared" si="513"/>
        <v>1822911206.72</v>
      </c>
      <c r="AS1604" s="12">
        <f>AR1604-VLOOKUP(A1604,[1]选股结果!$A$2:$BJ$3005,48,FALSE)*0.08</f>
        <v>538539435.212</v>
      </c>
      <c r="AT1604" s="12">
        <f t="shared" si="514"/>
        <v>1822911206.72</v>
      </c>
      <c r="AU1604" s="12">
        <f t="shared" si="515"/>
        <v>2039420724.51</v>
      </c>
      <c r="AV1604" s="12">
        <f t="shared" si="516"/>
        <v>2010254173.96</v>
      </c>
      <c r="AW1604" s="12">
        <f t="shared" si="517"/>
        <v>2997513068.94</v>
      </c>
      <c r="AX1604" s="12">
        <f t="shared" si="518"/>
        <v>984074547.57</v>
      </c>
      <c r="AY1604" s="21">
        <f t="shared" si="519"/>
        <v>14760562.35</v>
      </c>
    </row>
    <row r="1605" spans="1:51">
      <c r="A1605" s="5" t="s">
        <v>3257</v>
      </c>
      <c r="B1605" s="5" t="s">
        <v>3258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500"/>
        <v>2053040234.42</v>
      </c>
      <c r="AF1605" s="9">
        <f t="shared" si="501"/>
        <v>1705795475.2</v>
      </c>
      <c r="AG1605" s="9">
        <f t="shared" si="502"/>
        <v>361480052.52</v>
      </c>
      <c r="AH1605" s="9">
        <f t="shared" si="503"/>
        <v>361953030.56</v>
      </c>
      <c r="AI1605" s="9">
        <f t="shared" si="504"/>
        <v>313186239.46</v>
      </c>
      <c r="AJ1605" s="12">
        <f t="shared" si="505"/>
        <v>1547880784.48</v>
      </c>
      <c r="AK1605" s="16">
        <f t="shared" si="506"/>
        <v>0.753945664838511</v>
      </c>
      <c r="AL1605" s="9">
        <f t="shared" si="507"/>
        <v>1210232542.22</v>
      </c>
      <c r="AM1605" s="16">
        <f t="shared" si="508"/>
        <v>0.0138275610356073</v>
      </c>
      <c r="AN1605" s="16">
        <f t="shared" si="509"/>
        <v>0.483635853576201</v>
      </c>
      <c r="AO1605" s="16">
        <f t="shared" si="510"/>
        <v>0.0620635961554825</v>
      </c>
      <c r="AP1605" s="16">
        <f t="shared" si="511"/>
        <v>0.0302196830679879</v>
      </c>
      <c r="AQ1605" s="12">
        <f t="shared" si="512"/>
        <v>337648242.26</v>
      </c>
      <c r="AR1605" s="12">
        <f t="shared" si="513"/>
        <v>299019116.46</v>
      </c>
      <c r="AS1605" s="12">
        <f>AR1605-VLOOKUP(A1605,[1]选股结果!$A$2:$BJ$3005,48,FALSE)*0.08</f>
        <v>119572818.416</v>
      </c>
      <c r="AT1605" s="12">
        <f t="shared" si="514"/>
        <v>288881451.16</v>
      </c>
      <c r="AU1605" s="12">
        <f t="shared" si="515"/>
        <v>347785907.56</v>
      </c>
      <c r="AV1605" s="12">
        <f t="shared" si="516"/>
        <v>324531873.65</v>
      </c>
      <c r="AW1605" s="12">
        <f t="shared" si="517"/>
        <v>361480052.52</v>
      </c>
      <c r="AX1605" s="12">
        <f t="shared" si="518"/>
        <v>3414196.67</v>
      </c>
      <c r="AY1605" s="21">
        <f t="shared" si="519"/>
        <v>1715933140.5</v>
      </c>
    </row>
    <row r="1606" spans="1:51">
      <c r="A1606" s="5" t="s">
        <v>3259</v>
      </c>
      <c r="B1606" s="5" t="s">
        <v>3260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500"/>
        <v>2050957981.29</v>
      </c>
      <c r="AF1606" s="9">
        <f t="shared" si="501"/>
        <v>2026745515.51</v>
      </c>
      <c r="AG1606" s="9">
        <f t="shared" si="502"/>
        <v>34444636.27</v>
      </c>
      <c r="AH1606" s="9">
        <f t="shared" si="503"/>
        <v>33026226.26</v>
      </c>
      <c r="AI1606" s="9">
        <f t="shared" si="504"/>
        <v>35122503.28</v>
      </c>
      <c r="AJ1606" s="12">
        <f t="shared" si="505"/>
        <v>414161029.61</v>
      </c>
      <c r="AK1606" s="16">
        <f t="shared" si="506"/>
        <v>0.201935404522282</v>
      </c>
      <c r="AL1606" s="9">
        <f t="shared" si="507"/>
        <v>332215692.04</v>
      </c>
      <c r="AM1606" s="16">
        <f t="shared" si="508"/>
        <v>0.00100341536431946</v>
      </c>
      <c r="AN1606" s="16">
        <f t="shared" si="509"/>
        <v>0.0161527359420416</v>
      </c>
      <c r="AO1606" s="16">
        <f t="shared" si="510"/>
        <v>0.0643277147574799</v>
      </c>
      <c r="AP1606" s="16">
        <f t="shared" si="511"/>
        <v>0.0795330177644119</v>
      </c>
      <c r="AQ1606" s="12">
        <f t="shared" si="512"/>
        <v>81945337.5699999</v>
      </c>
      <c r="AR1606" s="12">
        <f t="shared" si="513"/>
        <v>24331913.7699999</v>
      </c>
      <c r="AS1606" s="12">
        <f>AR1606-VLOOKUP(A1606,[1]选股结果!$A$2:$BJ$3005,48,FALSE)*0.08</f>
        <v>-112537361.5908</v>
      </c>
      <c r="AT1606" s="12">
        <f t="shared" si="514"/>
        <v>84041614.5899999</v>
      </c>
      <c r="AU1606" s="12">
        <f t="shared" si="515"/>
        <v>22235636.7499999</v>
      </c>
      <c r="AV1606" s="12">
        <f t="shared" si="516"/>
        <v>37967006.2699999</v>
      </c>
      <c r="AW1606" s="12">
        <f t="shared" si="517"/>
        <v>34444636.27</v>
      </c>
      <c r="AX1606" s="12">
        <f t="shared" si="518"/>
        <v>20516592.98</v>
      </c>
      <c r="AY1606" s="21">
        <f t="shared" si="519"/>
        <v>1967035814.69</v>
      </c>
    </row>
    <row r="1607" spans="1:51">
      <c r="A1607" s="5" t="s">
        <v>3261</v>
      </c>
      <c r="B1607" s="5" t="s">
        <v>3262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500"/>
        <v>2049202007.45</v>
      </c>
      <c r="AF1607" s="9">
        <f t="shared" si="501"/>
        <v>1979830078.81</v>
      </c>
      <c r="AG1607" s="9">
        <f t="shared" si="502"/>
        <v>62260459.9800001</v>
      </c>
      <c r="AH1607" s="9">
        <f t="shared" si="503"/>
        <v>62775747.2500001</v>
      </c>
      <c r="AI1607" s="9">
        <f t="shared" si="504"/>
        <v>62621519.7900001</v>
      </c>
      <c r="AJ1607" s="12">
        <f t="shared" si="505"/>
        <v>396206667.59</v>
      </c>
      <c r="AK1607" s="16">
        <f t="shared" si="506"/>
        <v>0.193346808245144</v>
      </c>
      <c r="AL1607" s="9">
        <f t="shared" si="507"/>
        <v>342841952.01</v>
      </c>
      <c r="AM1607" s="16">
        <f t="shared" si="508"/>
        <v>0.00363247018738909</v>
      </c>
      <c r="AN1607" s="16">
        <f t="shared" si="509"/>
        <v>0.0545264146842421</v>
      </c>
      <c r="AO1607" s="16">
        <f t="shared" si="510"/>
        <v>0.104327742561621</v>
      </c>
      <c r="AP1607" s="16">
        <f t="shared" si="511"/>
        <v>0.0014809031608242</v>
      </c>
      <c r="AQ1607" s="12">
        <f t="shared" si="512"/>
        <v>53364715.5800001</v>
      </c>
      <c r="AR1607" s="12">
        <f t="shared" si="513"/>
        <v>62378342.0200001</v>
      </c>
      <c r="AS1607" s="12">
        <f>AR1607-VLOOKUP(A1607,[1]选股结果!$A$2:$BJ$3005,48,FALSE)*0.08</f>
        <v>-130641924.2536</v>
      </c>
      <c r="AT1607" s="12">
        <f t="shared" si="514"/>
        <v>53210488.1200001</v>
      </c>
      <c r="AU1607" s="12">
        <f t="shared" si="515"/>
        <v>62532569.4800001</v>
      </c>
      <c r="AV1607" s="12">
        <f t="shared" si="516"/>
        <v>40668762.3200001</v>
      </c>
      <c r="AW1607" s="12">
        <f t="shared" si="517"/>
        <v>62260459.9800001</v>
      </c>
      <c r="AX1607" s="12">
        <f t="shared" si="518"/>
        <v>553249.87</v>
      </c>
      <c r="AY1607" s="21">
        <f t="shared" si="519"/>
        <v>1988997932.71</v>
      </c>
    </row>
    <row r="1608" spans="1:51">
      <c r="A1608" s="5" t="s">
        <v>3263</v>
      </c>
      <c r="B1608" s="5" t="s">
        <v>3264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500"/>
        <v>2044528929.02</v>
      </c>
      <c r="AF1608" s="9">
        <f t="shared" si="501"/>
        <v>1724808371.47</v>
      </c>
      <c r="AG1608" s="9">
        <f t="shared" si="502"/>
        <v>325376184.8</v>
      </c>
      <c r="AH1608" s="9">
        <f t="shared" si="503"/>
        <v>327852691.75</v>
      </c>
      <c r="AI1608" s="9">
        <f t="shared" si="504"/>
        <v>287780122.44</v>
      </c>
      <c r="AJ1608" s="12">
        <f t="shared" si="505"/>
        <v>712363785.93</v>
      </c>
      <c r="AK1608" s="16">
        <f t="shared" si="506"/>
        <v>0.348424410052958</v>
      </c>
      <c r="AL1608" s="9">
        <f t="shared" si="507"/>
        <v>402524101</v>
      </c>
      <c r="AM1608" s="16">
        <f t="shared" si="508"/>
        <v>0.00267902771257213</v>
      </c>
      <c r="AN1608" s="16">
        <f t="shared" si="509"/>
        <v>0.019359293237769</v>
      </c>
      <c r="AO1608" s="16">
        <f t="shared" si="510"/>
        <v>0.058432276254102</v>
      </c>
      <c r="AP1608" s="16">
        <f t="shared" si="511"/>
        <v>0.107189537071039</v>
      </c>
      <c r="AQ1608" s="12">
        <f t="shared" si="512"/>
        <v>309839684.93</v>
      </c>
      <c r="AR1608" s="12">
        <f t="shared" si="513"/>
        <v>260800460.59</v>
      </c>
      <c r="AS1608" s="12">
        <f>AR1608-VLOOKUP(A1608,[1]选股结果!$A$2:$BJ$3005,48,FALSE)*0.08</f>
        <v>-49108073.858</v>
      </c>
      <c r="AT1608" s="12">
        <f t="shared" si="514"/>
        <v>269767115.62</v>
      </c>
      <c r="AU1608" s="12">
        <f t="shared" si="515"/>
        <v>300873029.9</v>
      </c>
      <c r="AV1608" s="12">
        <f t="shared" si="516"/>
        <v>304774541.25</v>
      </c>
      <c r="AW1608" s="12">
        <f t="shared" si="517"/>
        <v>325376184.8</v>
      </c>
      <c r="AX1608" s="12">
        <f t="shared" si="518"/>
        <v>25475345.74</v>
      </c>
      <c r="AY1608" s="21">
        <f t="shared" si="519"/>
        <v>1715841716.44</v>
      </c>
    </row>
    <row r="1609" spans="1:51">
      <c r="A1609" s="5" t="s">
        <v>3265</v>
      </c>
      <c r="B1609" s="5" t="s">
        <v>3266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500"/>
        <v>2041325411.81</v>
      </c>
      <c r="AF1609" s="9">
        <f t="shared" si="501"/>
        <v>1820713509.74</v>
      </c>
      <c r="AG1609" s="9">
        <f t="shared" si="502"/>
        <v>218112925.96</v>
      </c>
      <c r="AH1609" s="9">
        <f t="shared" si="503"/>
        <v>216177905.81</v>
      </c>
      <c r="AI1609" s="9">
        <f t="shared" si="504"/>
        <v>164621763.18</v>
      </c>
      <c r="AJ1609" s="12">
        <f t="shared" si="505"/>
        <v>436656721.55</v>
      </c>
      <c r="AK1609" s="16">
        <f t="shared" si="506"/>
        <v>0.213908433718476</v>
      </c>
      <c r="AL1609" s="9">
        <f t="shared" si="507"/>
        <v>209168564.12</v>
      </c>
      <c r="AM1609" s="16">
        <f t="shared" si="508"/>
        <v>0.00446660123234122</v>
      </c>
      <c r="AN1609" s="16">
        <f t="shared" si="509"/>
        <v>0.0187285820814337</v>
      </c>
      <c r="AO1609" s="16">
        <f t="shared" si="510"/>
        <v>0.0623252900708228</v>
      </c>
      <c r="AP1609" s="16">
        <f t="shared" si="511"/>
        <v>0.0156588756182962</v>
      </c>
      <c r="AQ1609" s="12">
        <f t="shared" si="512"/>
        <v>227488157.43</v>
      </c>
      <c r="AR1609" s="12">
        <f t="shared" si="513"/>
        <v>166427171.59</v>
      </c>
      <c r="AS1609" s="12">
        <f>AR1609-VLOOKUP(A1609,[1]选股结果!$A$2:$BJ$3005,48,FALSE)*0.08</f>
        <v>12000178.0588</v>
      </c>
      <c r="AT1609" s="12">
        <f t="shared" si="514"/>
        <v>175932014.8</v>
      </c>
      <c r="AU1609" s="12">
        <f t="shared" si="515"/>
        <v>217983314.22</v>
      </c>
      <c r="AV1609" s="12">
        <f t="shared" si="516"/>
        <v>216849810.05</v>
      </c>
      <c r="AW1609" s="12">
        <f t="shared" si="517"/>
        <v>218112925.96</v>
      </c>
      <c r="AX1609" s="12">
        <f t="shared" si="518"/>
        <v>1837220.16</v>
      </c>
      <c r="AY1609" s="21">
        <f t="shared" si="519"/>
        <v>1811208666.53</v>
      </c>
    </row>
    <row r="1610" spans="1:51">
      <c r="A1610" s="5" t="s">
        <v>3267</v>
      </c>
      <c r="B1610" s="5" t="s">
        <v>3268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500"/>
        <v>2036839263.26</v>
      </c>
      <c r="AF1610" s="9">
        <f t="shared" si="501"/>
        <v>1946170083.07</v>
      </c>
      <c r="AG1610" s="9">
        <f t="shared" si="502"/>
        <v>78621228.6899998</v>
      </c>
      <c r="AH1610" s="9">
        <f t="shared" si="503"/>
        <v>76035704.0699998</v>
      </c>
      <c r="AI1610" s="9">
        <f t="shared" si="504"/>
        <v>66844783.6999998</v>
      </c>
      <c r="AJ1610" s="12">
        <f t="shared" si="505"/>
        <v>287690748.27</v>
      </c>
      <c r="AK1610" s="16">
        <f t="shared" si="506"/>
        <v>0.141243716899656</v>
      </c>
      <c r="AL1610" s="9">
        <f t="shared" si="507"/>
        <v>142100137.94</v>
      </c>
      <c r="AM1610" s="16">
        <f t="shared" si="508"/>
        <v>0.00351927093575719</v>
      </c>
      <c r="AN1610" s="16">
        <f t="shared" si="509"/>
        <v>0.012242129543443</v>
      </c>
      <c r="AO1610" s="16">
        <f t="shared" si="510"/>
        <v>0.0408912624488073</v>
      </c>
      <c r="AP1610" s="16">
        <f t="shared" si="511"/>
        <v>0.01187702109654</v>
      </c>
      <c r="AQ1610" s="12">
        <f t="shared" si="512"/>
        <v>145590610.33</v>
      </c>
      <c r="AR1610" s="12">
        <f t="shared" si="513"/>
        <v>78962073</v>
      </c>
      <c r="AS1610" s="12">
        <f>AR1610-VLOOKUP(A1610,[1]选股结果!$A$2:$BJ$3005,48,FALSE)*0.08</f>
        <v>-64411047.5096</v>
      </c>
      <c r="AT1610" s="12">
        <f t="shared" si="514"/>
        <v>136399689.96</v>
      </c>
      <c r="AU1610" s="12">
        <f t="shared" si="515"/>
        <v>88152993.37</v>
      </c>
      <c r="AV1610" s="12">
        <f t="shared" si="516"/>
        <v>70016003.3</v>
      </c>
      <c r="AW1610" s="12">
        <f t="shared" si="517"/>
        <v>78621228.6899998</v>
      </c>
      <c r="AX1610" s="12">
        <f t="shared" si="518"/>
        <v>-4373447.63</v>
      </c>
      <c r="AY1610" s="21">
        <f t="shared" si="519"/>
        <v>1888732466.11</v>
      </c>
    </row>
    <row r="1611" spans="1:51">
      <c r="A1611" s="5" t="s">
        <v>3269</v>
      </c>
      <c r="B1611" s="5" t="s">
        <v>3270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520">C1611</f>
        <v>2036652604.14</v>
      </c>
      <c r="AF1611" s="9">
        <f t="shared" ref="AF1611:AF1674" si="521">(G1611+O1611+P1611+Q1611+R1611)+S1611</f>
        <v>1856423909.38</v>
      </c>
      <c r="AG1611" s="9">
        <f t="shared" ref="AG1611:AG1674" si="522">AE1611-AF1611+T1611+V1611+W1611-X1611-Y1611+Z1611+AA1611</f>
        <v>159525818.35</v>
      </c>
      <c r="AH1611" s="9">
        <f t="shared" ref="AH1611:AH1674" si="523">AG1611+AB1611-AC1611</f>
        <v>158788802.04</v>
      </c>
      <c r="AI1611" s="9">
        <f t="shared" ref="AI1611:AI1674" si="524">AH1611-AD1611</f>
        <v>119490467.41</v>
      </c>
      <c r="AJ1611" s="12">
        <f t="shared" si="505"/>
        <v>748924764.09</v>
      </c>
      <c r="AK1611" s="16">
        <f t="shared" si="506"/>
        <v>0.367723372443403</v>
      </c>
      <c r="AL1611" s="9">
        <f t="shared" si="507"/>
        <v>528628241.4</v>
      </c>
      <c r="AM1611" s="16">
        <f t="shared" si="508"/>
        <v>0.00701305042448868</v>
      </c>
      <c r="AN1611" s="16">
        <f t="shared" si="509"/>
        <v>0.137090394136165</v>
      </c>
      <c r="AO1611" s="16">
        <f t="shared" si="510"/>
        <v>0.068477087401408</v>
      </c>
      <c r="AP1611" s="16">
        <f t="shared" si="511"/>
        <v>0.050818347375302</v>
      </c>
      <c r="AQ1611" s="12">
        <f t="shared" si="512"/>
        <v>220296522.69</v>
      </c>
      <c r="AR1611" s="12">
        <f t="shared" si="513"/>
        <v>148754132.26</v>
      </c>
      <c r="AS1611" s="12">
        <f>AR1611-VLOOKUP(A1611,[1]选股结果!$A$2:$BJ$3005,48,FALSE)*0.08</f>
        <v>-245994965.5888</v>
      </c>
      <c r="AT1611" s="12">
        <f t="shared" si="514"/>
        <v>180998188.06</v>
      </c>
      <c r="AU1611" s="12">
        <f t="shared" si="515"/>
        <v>188052466.89</v>
      </c>
      <c r="AV1611" s="12">
        <f t="shared" si="516"/>
        <v>154765319.27</v>
      </c>
      <c r="AW1611" s="12">
        <f t="shared" si="517"/>
        <v>159525818.35</v>
      </c>
      <c r="AX1611" s="12">
        <f t="shared" si="518"/>
        <v>3260646.73</v>
      </c>
      <c r="AY1611" s="21">
        <f t="shared" si="519"/>
        <v>1824179853.58</v>
      </c>
    </row>
    <row r="1612" spans="1:51">
      <c r="A1612" s="5" t="s">
        <v>3271</v>
      </c>
      <c r="B1612" s="5" t="s">
        <v>3272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520"/>
        <v>2036452893.92</v>
      </c>
      <c r="AF1612" s="9">
        <f t="shared" si="521"/>
        <v>2244793195.32</v>
      </c>
      <c r="AG1612" s="9">
        <f t="shared" si="522"/>
        <v>-257380221.79</v>
      </c>
      <c r="AH1612" s="9">
        <f t="shared" si="523"/>
        <v>-262700627.55</v>
      </c>
      <c r="AI1612" s="9">
        <f t="shared" si="524"/>
        <v>-260574050.01</v>
      </c>
      <c r="AJ1612" s="12">
        <f t="shared" si="505"/>
        <v>144728253.65</v>
      </c>
      <c r="AK1612" s="16">
        <f t="shared" si="506"/>
        <v>0.0710687951987981</v>
      </c>
      <c r="AL1612" s="9">
        <f t="shared" si="507"/>
        <v>289007350.59</v>
      </c>
      <c r="AM1612" s="16">
        <f t="shared" si="508"/>
        <v>0.00200372875905093</v>
      </c>
      <c r="AN1612" s="16">
        <f t="shared" si="509"/>
        <v>0.0213855764746753</v>
      </c>
      <c r="AO1612" s="16">
        <f t="shared" si="510"/>
        <v>0.0762037004162082</v>
      </c>
      <c r="AP1612" s="16">
        <f t="shared" si="511"/>
        <v>0.038724990116613</v>
      </c>
      <c r="AQ1612" s="12">
        <f t="shared" si="512"/>
        <v>-144279096.94</v>
      </c>
      <c r="AR1612" s="12">
        <f t="shared" si="513"/>
        <v>-213542991.69</v>
      </c>
      <c r="AS1612" s="12">
        <f>AR1612-VLOOKUP(A1612,[1]选股结果!$A$2:$BJ$3005,48,FALSE)*0.08</f>
        <v>-302913574.7748</v>
      </c>
      <c r="AT1612" s="12">
        <f t="shared" si="514"/>
        <v>-142152519.4</v>
      </c>
      <c r="AU1612" s="12">
        <f t="shared" si="515"/>
        <v>-215669569.23</v>
      </c>
      <c r="AV1612" s="12">
        <f t="shared" si="516"/>
        <v>-226411782.49</v>
      </c>
      <c r="AW1612" s="12">
        <f t="shared" si="517"/>
        <v>-257380221.79</v>
      </c>
      <c r="AX1612" s="12">
        <f t="shared" si="518"/>
        <v>-28787960.41</v>
      </c>
      <c r="AY1612" s="21">
        <f t="shared" si="519"/>
        <v>2173402723.03</v>
      </c>
    </row>
    <row r="1613" spans="1:51">
      <c r="A1613" s="5" t="s">
        <v>3273</v>
      </c>
      <c r="B1613" s="5" t="s">
        <v>3274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520"/>
        <v>2031985188.34</v>
      </c>
      <c r="AF1613" s="9">
        <f t="shared" si="521"/>
        <v>1929911501.33</v>
      </c>
      <c r="AG1613" s="9">
        <f t="shared" si="522"/>
        <v>102956070.38</v>
      </c>
      <c r="AH1613" s="9">
        <f t="shared" si="523"/>
        <v>103981282.58</v>
      </c>
      <c r="AI1613" s="9">
        <f t="shared" si="524"/>
        <v>61342330.48</v>
      </c>
      <c r="AJ1613" s="12">
        <f t="shared" si="505"/>
        <v>355150427.97</v>
      </c>
      <c r="AK1613" s="16">
        <f t="shared" si="506"/>
        <v>0.174780027929305</v>
      </c>
      <c r="AL1613" s="9">
        <f t="shared" si="507"/>
        <v>201575419.25</v>
      </c>
      <c r="AM1613" s="16">
        <f t="shared" si="508"/>
        <v>0.00608703456647953</v>
      </c>
      <c r="AN1613" s="16">
        <f t="shared" si="509"/>
        <v>0.0333186885113612</v>
      </c>
      <c r="AO1613" s="16">
        <f t="shared" si="510"/>
        <v>0.0504287968770638</v>
      </c>
      <c r="AP1613" s="16">
        <f t="shared" si="511"/>
        <v>0.00987124198301183</v>
      </c>
      <c r="AQ1613" s="12">
        <f t="shared" si="512"/>
        <v>153575008.72</v>
      </c>
      <c r="AR1613" s="12">
        <f t="shared" si="513"/>
        <v>60459947.1100001</v>
      </c>
      <c r="AS1613" s="12">
        <f>AR1613-VLOOKUP(A1613,[1]选股结果!$A$2:$BJ$3005,48,FALSE)*0.08</f>
        <v>-35306998.5115999</v>
      </c>
      <c r="AT1613" s="12">
        <f t="shared" si="514"/>
        <v>110936056.62</v>
      </c>
      <c r="AU1613" s="12">
        <f t="shared" si="515"/>
        <v>103098899.21</v>
      </c>
      <c r="AV1613" s="12">
        <f t="shared" si="516"/>
        <v>93475972.68</v>
      </c>
      <c r="AW1613" s="12">
        <f t="shared" si="517"/>
        <v>102956070.38</v>
      </c>
      <c r="AX1613" s="12">
        <f t="shared" si="518"/>
        <v>7869585.16</v>
      </c>
      <c r="AY1613" s="21">
        <f t="shared" si="519"/>
        <v>1879435391.82</v>
      </c>
    </row>
    <row r="1614" spans="1:51">
      <c r="A1614" s="5" t="s">
        <v>3275</v>
      </c>
      <c r="B1614" s="5" t="s">
        <v>3276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520"/>
        <v>2029621166.01</v>
      </c>
      <c r="AF1614" s="9">
        <f t="shared" si="521"/>
        <v>1768524744.16</v>
      </c>
      <c r="AG1614" s="9">
        <f t="shared" si="522"/>
        <v>264413310.47</v>
      </c>
      <c r="AH1614" s="9">
        <f t="shared" si="523"/>
        <v>281647505.28</v>
      </c>
      <c r="AI1614" s="9">
        <f t="shared" si="524"/>
        <v>227710051.32</v>
      </c>
      <c r="AJ1614" s="12">
        <f t="shared" si="505"/>
        <v>501791255.83</v>
      </c>
      <c r="AK1614" s="16">
        <f t="shared" si="506"/>
        <v>0.247233948991803</v>
      </c>
      <c r="AL1614" s="9">
        <f t="shared" si="507"/>
        <v>179671448</v>
      </c>
      <c r="AM1614" s="16">
        <f t="shared" si="508"/>
        <v>0.00365274718462582</v>
      </c>
      <c r="AN1614" s="16">
        <f t="shared" si="509"/>
        <v>0.0160736839743025</v>
      </c>
      <c r="AO1614" s="16">
        <f t="shared" si="510"/>
        <v>0.0464061749243385</v>
      </c>
      <c r="AP1614" s="16">
        <f t="shared" si="511"/>
        <v>0.0365510729156608</v>
      </c>
      <c r="AQ1614" s="12">
        <f t="shared" si="512"/>
        <v>322119807.83</v>
      </c>
      <c r="AR1614" s="12">
        <f t="shared" si="513"/>
        <v>235896488.19</v>
      </c>
      <c r="AS1614" s="12">
        <f>AR1614-VLOOKUP(A1614,[1]选股结果!$A$2:$BJ$3005,48,FALSE)*0.08</f>
        <v>90523670.702</v>
      </c>
      <c r="AT1614" s="12">
        <f t="shared" si="514"/>
        <v>268182353.87</v>
      </c>
      <c r="AU1614" s="12">
        <f t="shared" si="515"/>
        <v>289833942.15</v>
      </c>
      <c r="AV1614" s="12">
        <f t="shared" si="516"/>
        <v>257848161.09</v>
      </c>
      <c r="AW1614" s="12">
        <f t="shared" si="517"/>
        <v>264413310.47</v>
      </c>
      <c r="AX1614" s="12">
        <f t="shared" si="518"/>
        <v>14831.28</v>
      </c>
      <c r="AY1614" s="21">
        <f t="shared" si="519"/>
        <v>1736238878.48</v>
      </c>
    </row>
    <row r="1615" spans="1:51">
      <c r="A1615" s="5" t="s">
        <v>3277</v>
      </c>
      <c r="B1615" s="5" t="s">
        <v>3278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520"/>
        <v>2027253157.65</v>
      </c>
      <c r="AF1615" s="9">
        <f t="shared" si="521"/>
        <v>2390727560.47</v>
      </c>
      <c r="AG1615" s="9">
        <f t="shared" si="522"/>
        <v>-201125088.35</v>
      </c>
      <c r="AH1615" s="9">
        <f t="shared" si="523"/>
        <v>-183860016.35</v>
      </c>
      <c r="AI1615" s="9">
        <f t="shared" si="524"/>
        <v>-128242083.78</v>
      </c>
      <c r="AJ1615" s="12">
        <f t="shared" si="505"/>
        <v>70132211.71</v>
      </c>
      <c r="AK1615" s="16">
        <f t="shared" si="506"/>
        <v>0.0345946984693799</v>
      </c>
      <c r="AL1615" s="9">
        <f t="shared" si="507"/>
        <v>232221155.89</v>
      </c>
      <c r="AM1615" s="16">
        <f t="shared" si="508"/>
        <v>0.00555324490555986</v>
      </c>
      <c r="AN1615" s="16">
        <f t="shared" si="509"/>
        <v>0.0152290395225174</v>
      </c>
      <c r="AO1615" s="16">
        <f t="shared" si="510"/>
        <v>0.0886235525060251</v>
      </c>
      <c r="AP1615" s="16">
        <f t="shared" si="511"/>
        <v>0.013660306506614</v>
      </c>
      <c r="AQ1615" s="12">
        <f t="shared" si="512"/>
        <v>-162088944.18</v>
      </c>
      <c r="AR1615" s="12">
        <f t="shared" si="513"/>
        <v>-290591398.25</v>
      </c>
      <c r="AS1615" s="12">
        <f>AR1615-VLOOKUP(A1615,[1]选股结果!$A$2:$BJ$3005,48,FALSE)*0.08</f>
        <v>-610648731.606</v>
      </c>
      <c r="AT1615" s="12">
        <f t="shared" si="514"/>
        <v>-106471011.61</v>
      </c>
      <c r="AU1615" s="12">
        <f t="shared" si="515"/>
        <v>-346209330.82</v>
      </c>
      <c r="AV1615" s="12">
        <f t="shared" si="516"/>
        <v>-382944927.77</v>
      </c>
      <c r="AW1615" s="12">
        <f t="shared" si="517"/>
        <v>-201125088.35</v>
      </c>
      <c r="AX1615" s="12">
        <f t="shared" si="518"/>
        <v>95450008.73</v>
      </c>
      <c r="AY1615" s="21">
        <f t="shared" si="519"/>
        <v>2206607173.83</v>
      </c>
    </row>
    <row r="1616" spans="1:51">
      <c r="A1616" s="5" t="s">
        <v>3279</v>
      </c>
      <c r="B1616" s="5" t="s">
        <v>3280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520"/>
        <v>2023479196.71</v>
      </c>
      <c r="AF1616" s="9">
        <f t="shared" si="521"/>
        <v>1311052297.15</v>
      </c>
      <c r="AG1616" s="9">
        <f t="shared" si="522"/>
        <v>698009182.06</v>
      </c>
      <c r="AH1616" s="9">
        <f t="shared" si="523"/>
        <v>738502417.51</v>
      </c>
      <c r="AI1616" s="9">
        <f t="shared" si="524"/>
        <v>553899578.99</v>
      </c>
      <c r="AJ1616" s="12">
        <f t="shared" si="505"/>
        <v>1541537195.13</v>
      </c>
      <c r="AK1616" s="16">
        <f t="shared" si="506"/>
        <v>0.761825077142579</v>
      </c>
      <c r="AL1616" s="9">
        <f t="shared" si="507"/>
        <v>847718627.08</v>
      </c>
      <c r="AM1616" s="16">
        <f t="shared" si="508"/>
        <v>0.0095523840825383</v>
      </c>
      <c r="AN1616" s="16">
        <f t="shared" si="509"/>
        <v>0.337899359890474</v>
      </c>
      <c r="AO1616" s="16">
        <f t="shared" si="510"/>
        <v>0.0507974206392255</v>
      </c>
      <c r="AP1616" s="16">
        <f t="shared" si="511"/>
        <v>0.0226539810661417</v>
      </c>
      <c r="AQ1616" s="12">
        <f t="shared" si="512"/>
        <v>693818568.05</v>
      </c>
      <c r="AR1616" s="12">
        <f t="shared" si="513"/>
        <v>531794193.07</v>
      </c>
      <c r="AS1616" s="12">
        <f>AR1616-VLOOKUP(A1616,[1]选股结果!$A$2:$BJ$3005,48,FALSE)*0.08</f>
        <v>243308591.1028</v>
      </c>
      <c r="AT1616" s="12">
        <f t="shared" si="514"/>
        <v>509215729.53</v>
      </c>
      <c r="AU1616" s="12">
        <f t="shared" si="515"/>
        <v>716397031.59</v>
      </c>
      <c r="AV1616" s="12">
        <f t="shared" si="516"/>
        <v>641392524.3</v>
      </c>
      <c r="AW1616" s="12">
        <f t="shared" si="517"/>
        <v>698009182.06</v>
      </c>
      <c r="AX1616" s="12">
        <f t="shared" si="518"/>
        <v>21885706.15</v>
      </c>
      <c r="AY1616" s="21">
        <f t="shared" si="519"/>
        <v>1333630760.69</v>
      </c>
    </row>
    <row r="1617" spans="1:51">
      <c r="A1617" s="5" t="s">
        <v>3281</v>
      </c>
      <c r="B1617" s="5" t="s">
        <v>3282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520"/>
        <v>2022240658.5</v>
      </c>
      <c r="AF1617" s="9">
        <f t="shared" si="521"/>
        <v>1660377584.9</v>
      </c>
      <c r="AG1617" s="9">
        <f t="shared" si="522"/>
        <v>438728416.32</v>
      </c>
      <c r="AH1617" s="9">
        <f t="shared" si="523"/>
        <v>438346923.04</v>
      </c>
      <c r="AI1617" s="9">
        <f t="shared" si="524"/>
        <v>348468554.43</v>
      </c>
      <c r="AJ1617" s="12">
        <f t="shared" si="505"/>
        <v>603270882.74</v>
      </c>
      <c r="AK1617" s="16">
        <f t="shared" si="506"/>
        <v>0.298318046472014</v>
      </c>
      <c r="AL1617" s="9">
        <f t="shared" si="507"/>
        <v>189589908.21</v>
      </c>
      <c r="AM1617" s="16">
        <f t="shared" si="508"/>
        <v>0.0172076368278598</v>
      </c>
      <c r="AN1617" s="16">
        <f t="shared" si="509"/>
        <v>0.0128915016669367</v>
      </c>
      <c r="AO1617" s="16">
        <f t="shared" si="510"/>
        <v>0.0367217299424108</v>
      </c>
      <c r="AP1617" s="16">
        <f t="shared" si="511"/>
        <v>0.03012095662995</v>
      </c>
      <c r="AQ1617" s="12">
        <f t="shared" si="512"/>
        <v>413680974.53</v>
      </c>
      <c r="AR1617" s="12">
        <f t="shared" si="513"/>
        <v>278434496.94</v>
      </c>
      <c r="AS1617" s="12">
        <f>AR1617-VLOOKUP(A1617,[1]选股结果!$A$2:$BJ$3005,48,FALSE)*0.08</f>
        <v>-355749917.908</v>
      </c>
      <c r="AT1617" s="12">
        <f t="shared" si="514"/>
        <v>323802605.92</v>
      </c>
      <c r="AU1617" s="12">
        <f t="shared" si="515"/>
        <v>368312865.55</v>
      </c>
      <c r="AV1617" s="12">
        <f t="shared" si="516"/>
        <v>354750507.48</v>
      </c>
      <c r="AW1617" s="12">
        <f t="shared" si="517"/>
        <v>438728416.32</v>
      </c>
      <c r="AX1617" s="12">
        <f t="shared" si="518"/>
        <v>53595321.72</v>
      </c>
      <c r="AY1617" s="21">
        <f t="shared" si="519"/>
        <v>1615009475.92</v>
      </c>
    </row>
    <row r="1618" spans="1:51">
      <c r="A1618" s="5" t="s">
        <v>3283</v>
      </c>
      <c r="B1618" s="5" t="s">
        <v>3284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520"/>
        <v>2020874216.08</v>
      </c>
      <c r="AF1618" s="9">
        <f t="shared" si="521"/>
        <v>1390982545.47</v>
      </c>
      <c r="AG1618" s="9">
        <f t="shared" si="522"/>
        <v>656130708.05</v>
      </c>
      <c r="AH1618" s="9">
        <f t="shared" si="523"/>
        <v>655584617.27</v>
      </c>
      <c r="AI1618" s="9">
        <f t="shared" si="524"/>
        <v>556053924.7</v>
      </c>
      <c r="AJ1618" s="12">
        <f t="shared" si="505"/>
        <v>857756000.77</v>
      </c>
      <c r="AK1618" s="16">
        <f t="shared" si="506"/>
        <v>0.424447990847167</v>
      </c>
      <c r="AL1618" s="9">
        <f t="shared" si="507"/>
        <v>240962542.44</v>
      </c>
      <c r="AM1618" s="16">
        <f t="shared" si="508"/>
        <v>0.0081512131774103</v>
      </c>
      <c r="AN1618" s="16">
        <f t="shared" si="509"/>
        <v>0.0199153541619568</v>
      </c>
      <c r="AO1618" s="16">
        <f t="shared" si="510"/>
        <v>0.0523391295006818</v>
      </c>
      <c r="AP1618" s="16">
        <f t="shared" si="511"/>
        <v>0.0388450459634606</v>
      </c>
      <c r="AQ1618" s="12">
        <f t="shared" si="512"/>
        <v>616793458.33</v>
      </c>
      <c r="AR1618" s="12">
        <f t="shared" si="513"/>
        <v>530389186.98</v>
      </c>
      <c r="AS1618" s="12">
        <f>AR1618-VLOOKUP(A1618,[1]选股结果!$A$2:$BJ$3005,48,FALSE)*0.08</f>
        <v>278091988.1712</v>
      </c>
      <c r="AT1618" s="12">
        <f t="shared" si="514"/>
        <v>517262765.76</v>
      </c>
      <c r="AU1618" s="12">
        <f t="shared" si="515"/>
        <v>629919879.55</v>
      </c>
      <c r="AV1618" s="12">
        <f t="shared" si="516"/>
        <v>611261292.33</v>
      </c>
      <c r="AW1618" s="12">
        <f t="shared" si="517"/>
        <v>656130708.05</v>
      </c>
      <c r="AX1618" s="12">
        <f t="shared" si="518"/>
        <v>28788147.03</v>
      </c>
      <c r="AY1618" s="21">
        <f t="shared" si="519"/>
        <v>1404108966.69</v>
      </c>
    </row>
    <row r="1619" spans="1:51">
      <c r="A1619" s="5" t="s">
        <v>3285</v>
      </c>
      <c r="B1619" s="5" t="s">
        <v>3286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520"/>
        <v>2014073642.96</v>
      </c>
      <c r="AF1619" s="9">
        <f t="shared" si="521"/>
        <v>1868690767.78</v>
      </c>
      <c r="AG1619" s="9">
        <f t="shared" si="522"/>
        <v>135980816.64</v>
      </c>
      <c r="AH1619" s="9">
        <f t="shared" si="523"/>
        <v>133800964.12</v>
      </c>
      <c r="AI1619" s="9">
        <f t="shared" si="524"/>
        <v>111992365.77</v>
      </c>
      <c r="AJ1619" s="12">
        <f t="shared" si="505"/>
        <v>303636686.37</v>
      </c>
      <c r="AK1619" s="16">
        <f t="shared" si="506"/>
        <v>0.150757489643605</v>
      </c>
      <c r="AL1619" s="9">
        <f t="shared" si="507"/>
        <v>192599570.63</v>
      </c>
      <c r="AM1619" s="16">
        <f t="shared" si="508"/>
        <v>0.0043767571810556</v>
      </c>
      <c r="AN1619" s="16">
        <f t="shared" si="509"/>
        <v>0.00983276310636538</v>
      </c>
      <c r="AO1619" s="16">
        <f t="shared" si="510"/>
        <v>0.0434241230879049</v>
      </c>
      <c r="AP1619" s="16">
        <f t="shared" si="511"/>
        <v>0.0358245004258928</v>
      </c>
      <c r="AQ1619" s="12">
        <f t="shared" si="512"/>
        <v>111037115.74</v>
      </c>
      <c r="AR1619" s="12">
        <f t="shared" si="513"/>
        <v>119206290.35</v>
      </c>
      <c r="AS1619" s="12">
        <f>AR1619-VLOOKUP(A1619,[1]选股结果!$A$2:$BJ$3005,48,FALSE)*0.08</f>
        <v>-147756554.6516</v>
      </c>
      <c r="AT1619" s="12">
        <f t="shared" si="514"/>
        <v>89228517.3900001</v>
      </c>
      <c r="AU1619" s="12">
        <f t="shared" si="515"/>
        <v>141014888.7</v>
      </c>
      <c r="AV1619" s="12">
        <f t="shared" si="516"/>
        <v>105751145.73</v>
      </c>
      <c r="AW1619" s="12">
        <f t="shared" si="517"/>
        <v>135980816.64</v>
      </c>
      <c r="AX1619" s="12">
        <f t="shared" si="518"/>
        <v>251897.95</v>
      </c>
      <c r="AY1619" s="21">
        <f t="shared" si="519"/>
        <v>1898668540.74</v>
      </c>
    </row>
    <row r="1620" spans="1:51">
      <c r="A1620" s="5" t="s">
        <v>3287</v>
      </c>
      <c r="B1620" s="5" t="s">
        <v>3288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520"/>
        <v>2012903046.5</v>
      </c>
      <c r="AF1620" s="9">
        <f t="shared" si="521"/>
        <v>1846343985.75</v>
      </c>
      <c r="AG1620" s="9">
        <f t="shared" si="522"/>
        <v>168895836.32</v>
      </c>
      <c r="AH1620" s="9">
        <f t="shared" si="523"/>
        <v>174808565.25</v>
      </c>
      <c r="AI1620" s="9">
        <f t="shared" si="524"/>
        <v>152851374.86</v>
      </c>
      <c r="AJ1620" s="12">
        <f t="shared" si="505"/>
        <v>296263080.72</v>
      </c>
      <c r="AK1620" s="16">
        <f t="shared" si="506"/>
        <v>0.147181992314601</v>
      </c>
      <c r="AL1620" s="9">
        <f t="shared" si="507"/>
        <v>123679635.29</v>
      </c>
      <c r="AM1620" s="16">
        <f t="shared" si="508"/>
        <v>0.00209484242538753</v>
      </c>
      <c r="AN1620" s="16">
        <f t="shared" si="509"/>
        <v>0.00763476226871516</v>
      </c>
      <c r="AO1620" s="16">
        <f t="shared" si="510"/>
        <v>0.0241943271757078</v>
      </c>
      <c r="AP1620" s="16">
        <f t="shared" si="511"/>
        <v>0.0304568958334079</v>
      </c>
      <c r="AQ1620" s="12">
        <f t="shared" si="512"/>
        <v>172583445.43</v>
      </c>
      <c r="AR1620" s="12">
        <f t="shared" si="513"/>
        <v>150514599.29</v>
      </c>
      <c r="AS1620" s="12">
        <f>AR1620-VLOOKUP(A1620,[1]选股结果!$A$2:$BJ$3005,48,FALSE)*0.08</f>
        <v>28045391.3196</v>
      </c>
      <c r="AT1620" s="12">
        <f t="shared" si="514"/>
        <v>150626255.04</v>
      </c>
      <c r="AU1620" s="12">
        <f t="shared" si="515"/>
        <v>172471789.68</v>
      </c>
      <c r="AV1620" s="12">
        <f t="shared" si="516"/>
        <v>162355883.63</v>
      </c>
      <c r="AW1620" s="12">
        <f t="shared" si="517"/>
        <v>168895836.32</v>
      </c>
      <c r="AX1620" s="12">
        <f t="shared" si="518"/>
        <v>6651608.44</v>
      </c>
      <c r="AY1620" s="21">
        <f t="shared" si="519"/>
        <v>1846232330</v>
      </c>
    </row>
    <row r="1621" spans="1:51">
      <c r="A1621" s="5" t="s">
        <v>3289</v>
      </c>
      <c r="B1621" s="5" t="s">
        <v>3290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520"/>
        <v>2012137366.06</v>
      </c>
      <c r="AF1621" s="9">
        <f t="shared" si="521"/>
        <v>1874616244.27</v>
      </c>
      <c r="AG1621" s="9">
        <f t="shared" si="522"/>
        <v>120832481.63</v>
      </c>
      <c r="AH1621" s="9">
        <f t="shared" si="523"/>
        <v>119920030.63</v>
      </c>
      <c r="AI1621" s="9">
        <f t="shared" si="524"/>
        <v>98737331.56</v>
      </c>
      <c r="AJ1621" s="12">
        <f t="shared" si="505"/>
        <v>412686859.41</v>
      </c>
      <c r="AK1621" s="16">
        <f t="shared" si="506"/>
        <v>0.205098750398979</v>
      </c>
      <c r="AL1621" s="9">
        <f t="shared" si="507"/>
        <v>276820045.11</v>
      </c>
      <c r="AM1621" s="16">
        <f t="shared" si="508"/>
        <v>0.00314352401416086</v>
      </c>
      <c r="AN1621" s="16">
        <f t="shared" si="509"/>
        <v>0.0771501783071459</v>
      </c>
      <c r="AO1621" s="16">
        <f t="shared" si="510"/>
        <v>0.0352554696545925</v>
      </c>
      <c r="AP1621" s="16">
        <f t="shared" si="511"/>
        <v>0.0148617149427304</v>
      </c>
      <c r="AQ1621" s="12">
        <f t="shared" si="512"/>
        <v>135866814.3</v>
      </c>
      <c r="AR1621" s="12">
        <f t="shared" si="513"/>
        <v>101922996.12</v>
      </c>
      <c r="AS1621" s="12">
        <f>AR1621-VLOOKUP(A1621,[1]选股结果!$A$2:$BJ$3005,48,FALSE)*0.08</f>
        <v>-41926000.8568</v>
      </c>
      <c r="AT1621" s="12">
        <f t="shared" si="514"/>
        <v>114684115.23</v>
      </c>
      <c r="AU1621" s="12">
        <f t="shared" si="515"/>
        <v>123105695.19</v>
      </c>
      <c r="AV1621" s="12">
        <f t="shared" si="516"/>
        <v>118806301.91</v>
      </c>
      <c r="AW1621" s="12">
        <f t="shared" si="517"/>
        <v>120832481.63</v>
      </c>
      <c r="AX1621" s="12">
        <f t="shared" si="518"/>
        <v>2471290.38</v>
      </c>
      <c r="AY1621" s="21">
        <f t="shared" si="519"/>
        <v>1861855125.16</v>
      </c>
    </row>
    <row r="1622" spans="1:51">
      <c r="A1622" s="5" t="s">
        <v>3291</v>
      </c>
      <c r="B1622" s="5" t="s">
        <v>3292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520"/>
        <v>2012003009.08</v>
      </c>
      <c r="AF1622" s="9">
        <f t="shared" si="521"/>
        <v>1638394705.28</v>
      </c>
      <c r="AG1622" s="9">
        <f t="shared" si="522"/>
        <v>366753120.09</v>
      </c>
      <c r="AH1622" s="9">
        <f t="shared" si="523"/>
        <v>365160651.15</v>
      </c>
      <c r="AI1622" s="9">
        <f t="shared" si="524"/>
        <v>322161173.23</v>
      </c>
      <c r="AJ1622" s="12">
        <f t="shared" si="505"/>
        <v>542432047.52</v>
      </c>
      <c r="AK1622" s="16">
        <f t="shared" si="506"/>
        <v>0.269598029959225</v>
      </c>
      <c r="AL1622" s="9">
        <f t="shared" si="507"/>
        <v>171837091.13</v>
      </c>
      <c r="AM1622" s="16">
        <f t="shared" si="508"/>
        <v>0.00279244257818931</v>
      </c>
      <c r="AN1622" s="16">
        <f t="shared" si="509"/>
        <v>0.00621854016297971</v>
      </c>
      <c r="AO1622" s="16">
        <f t="shared" si="510"/>
        <v>0.0274282870755914</v>
      </c>
      <c r="AP1622" s="16">
        <f t="shared" si="511"/>
        <v>0.0452395912427688</v>
      </c>
      <c r="AQ1622" s="12">
        <f t="shared" si="512"/>
        <v>370594956.39</v>
      </c>
      <c r="AR1622" s="12">
        <f t="shared" si="513"/>
        <v>323109848.98</v>
      </c>
      <c r="AS1622" s="12">
        <f>AR1622-VLOOKUP(A1622,[1]选股结果!$A$2:$BJ$3005,48,FALSE)*0.08</f>
        <v>42721410.9664</v>
      </c>
      <c r="AT1622" s="12">
        <f t="shared" si="514"/>
        <v>327595478.47</v>
      </c>
      <c r="AU1622" s="12">
        <f t="shared" si="515"/>
        <v>366109326.9</v>
      </c>
      <c r="AV1622" s="12">
        <f t="shared" si="516"/>
        <v>345492785.92</v>
      </c>
      <c r="AW1622" s="12">
        <f t="shared" si="517"/>
        <v>366753120.09</v>
      </c>
      <c r="AX1622" s="12">
        <f t="shared" si="518"/>
        <v>13986776.37</v>
      </c>
      <c r="AY1622" s="21">
        <f t="shared" si="519"/>
        <v>1633909075.79</v>
      </c>
    </row>
    <row r="1623" spans="1:51">
      <c r="A1623" s="5" t="s">
        <v>3293</v>
      </c>
      <c r="B1623" s="5" t="s">
        <v>3294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520"/>
        <v>2011266023.71</v>
      </c>
      <c r="AF1623" s="9">
        <f t="shared" si="521"/>
        <v>2107096540.14</v>
      </c>
      <c r="AG1623" s="9">
        <f t="shared" si="522"/>
        <v>-12491196.7600001</v>
      </c>
      <c r="AH1623" s="9">
        <f t="shared" si="523"/>
        <v>-6799477.4800001</v>
      </c>
      <c r="AI1623" s="9">
        <f t="shared" si="524"/>
        <v>-8179835.4100001</v>
      </c>
      <c r="AJ1623" s="12">
        <f t="shared" si="505"/>
        <v>109974121.33</v>
      </c>
      <c r="AK1623" s="16">
        <f t="shared" si="506"/>
        <v>0.054679052911728</v>
      </c>
      <c r="AL1623" s="9">
        <f t="shared" si="507"/>
        <v>136724853.73</v>
      </c>
      <c r="AM1623" s="16">
        <f t="shared" si="508"/>
        <v>0.00711553190939972</v>
      </c>
      <c r="AN1623" s="16">
        <f t="shared" si="509"/>
        <v>8.40717130437544e-5</v>
      </c>
      <c r="AO1623" s="16">
        <f t="shared" si="510"/>
        <v>0.036485077331859</v>
      </c>
      <c r="AP1623" s="16">
        <f t="shared" si="511"/>
        <v>0.0271247352696623</v>
      </c>
      <c r="AQ1623" s="12">
        <f t="shared" si="512"/>
        <v>-26750732.4000001</v>
      </c>
      <c r="AR1623" s="12">
        <f t="shared" si="513"/>
        <v>-91519155.0800001</v>
      </c>
      <c r="AS1623" s="12">
        <f>AR1623-VLOOKUP(A1623,[1]选股结果!$A$2:$BJ$3005,48,FALSE)*0.08</f>
        <v>-483165870.4496</v>
      </c>
      <c r="AT1623" s="12">
        <f t="shared" si="514"/>
        <v>-28131090.3300001</v>
      </c>
      <c r="AU1623" s="12">
        <f t="shared" si="515"/>
        <v>-90138797.1500001</v>
      </c>
      <c r="AV1623" s="12">
        <f t="shared" si="516"/>
        <v>-97265302.8200001</v>
      </c>
      <c r="AW1623" s="12">
        <f t="shared" si="517"/>
        <v>-12491196.7600001</v>
      </c>
      <c r="AX1623" s="12">
        <f t="shared" si="518"/>
        <v>0</v>
      </c>
      <c r="AY1623" s="21">
        <f t="shared" si="519"/>
        <v>2043708475.39</v>
      </c>
    </row>
    <row r="1624" spans="1:51">
      <c r="A1624" s="5" t="s">
        <v>3295</v>
      </c>
      <c r="B1624" s="5" t="s">
        <v>3296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520"/>
        <v>2008822056.28</v>
      </c>
      <c r="AF1624" s="9">
        <f t="shared" si="521"/>
        <v>1714595932.52</v>
      </c>
      <c r="AG1624" s="9">
        <f t="shared" si="522"/>
        <v>276053575.2</v>
      </c>
      <c r="AH1624" s="9">
        <f t="shared" si="523"/>
        <v>286477029.32</v>
      </c>
      <c r="AI1624" s="9">
        <f t="shared" si="524"/>
        <v>253649787.34</v>
      </c>
      <c r="AJ1624" s="12">
        <f t="shared" si="505"/>
        <v>495641209.52</v>
      </c>
      <c r="AK1624" s="16">
        <f t="shared" si="506"/>
        <v>0.24673226181011</v>
      </c>
      <c r="AL1624" s="9">
        <f t="shared" si="507"/>
        <v>215480605.96</v>
      </c>
      <c r="AM1624" s="16">
        <f t="shared" si="508"/>
        <v>0.00578033833992387</v>
      </c>
      <c r="AN1624" s="16">
        <f t="shared" si="509"/>
        <v>0.0486347777169081</v>
      </c>
      <c r="AO1624" s="16">
        <f t="shared" si="510"/>
        <v>0.0126898874742576</v>
      </c>
      <c r="AP1624" s="16">
        <f t="shared" si="511"/>
        <v>0.0359247466217292</v>
      </c>
      <c r="AQ1624" s="12">
        <f t="shared" si="512"/>
        <v>280160603.56</v>
      </c>
      <c r="AR1624" s="12">
        <f t="shared" si="513"/>
        <v>252886710.38</v>
      </c>
      <c r="AS1624" s="12">
        <f>AR1624-VLOOKUP(A1624,[1]选股结果!$A$2:$BJ$3005,48,FALSE)*0.08</f>
        <v>129874862.576</v>
      </c>
      <c r="AT1624" s="12">
        <f t="shared" si="514"/>
        <v>247333361.58</v>
      </c>
      <c r="AU1624" s="12">
        <f t="shared" si="515"/>
        <v>285713952.36</v>
      </c>
      <c r="AV1624" s="12">
        <f t="shared" si="516"/>
        <v>259769549.94</v>
      </c>
      <c r="AW1624" s="12">
        <f t="shared" si="517"/>
        <v>276053575.2</v>
      </c>
      <c r="AX1624" s="12">
        <f t="shared" si="518"/>
        <v>7238701.69</v>
      </c>
      <c r="AY1624" s="21">
        <f t="shared" si="519"/>
        <v>1720149281.32</v>
      </c>
    </row>
    <row r="1625" spans="1:51">
      <c r="A1625" s="5" t="s">
        <v>3297</v>
      </c>
      <c r="B1625" s="5" t="s">
        <v>3298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520"/>
        <v>2005293983.49</v>
      </c>
      <c r="AF1625" s="9">
        <f t="shared" si="521"/>
        <v>1983928653.51</v>
      </c>
      <c r="AG1625" s="9">
        <f t="shared" si="522"/>
        <v>15567646.3799998</v>
      </c>
      <c r="AH1625" s="9">
        <f t="shared" si="523"/>
        <v>10537238.6299998</v>
      </c>
      <c r="AI1625" s="9">
        <f t="shared" si="524"/>
        <v>4003527.3499998</v>
      </c>
      <c r="AJ1625" s="12">
        <f t="shared" si="505"/>
        <v>208370296.01</v>
      </c>
      <c r="AK1625" s="16">
        <f t="shared" si="506"/>
        <v>0.103910098831172</v>
      </c>
      <c r="AL1625" s="9">
        <f t="shared" si="507"/>
        <v>193156926.38</v>
      </c>
      <c r="AM1625" s="16">
        <f t="shared" si="508"/>
        <v>0.00479830663694204</v>
      </c>
      <c r="AN1625" s="16">
        <f t="shared" si="509"/>
        <v>0.0711817504990344</v>
      </c>
      <c r="AO1625" s="16">
        <f t="shared" si="510"/>
        <v>0.0157097388908398</v>
      </c>
      <c r="AP1625" s="16">
        <f t="shared" si="511"/>
        <v>0</v>
      </c>
      <c r="AQ1625" s="12">
        <f t="shared" si="512"/>
        <v>15213369.63</v>
      </c>
      <c r="AR1625" s="12">
        <f t="shared" si="513"/>
        <v>5539688.63999999</v>
      </c>
      <c r="AS1625" s="12">
        <f>AR1625-VLOOKUP(A1625,[1]选股结果!$A$2:$BJ$3005,48,FALSE)*0.08</f>
        <v>-68110510.2624</v>
      </c>
      <c r="AT1625" s="12">
        <f t="shared" si="514"/>
        <v>8679658.34999999</v>
      </c>
      <c r="AU1625" s="12">
        <f t="shared" si="515"/>
        <v>12073399.92</v>
      </c>
      <c r="AV1625" s="12">
        <f t="shared" si="516"/>
        <v>15845001.3</v>
      </c>
      <c r="AW1625" s="12">
        <f t="shared" si="517"/>
        <v>15567646.3799998</v>
      </c>
      <c r="AX1625" s="12">
        <f t="shared" si="518"/>
        <v>0</v>
      </c>
      <c r="AY1625" s="21">
        <f t="shared" si="519"/>
        <v>1980788683.8</v>
      </c>
    </row>
    <row r="1626" spans="1:51">
      <c r="A1626" s="5" t="s">
        <v>3299</v>
      </c>
      <c r="B1626" s="5" t="s">
        <v>3300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520"/>
        <v>2004596756.05</v>
      </c>
      <c r="AF1626" s="9">
        <f t="shared" si="521"/>
        <v>1789007738.37</v>
      </c>
      <c r="AG1626" s="9">
        <f t="shared" si="522"/>
        <v>214195565.76</v>
      </c>
      <c r="AH1626" s="9">
        <f t="shared" si="523"/>
        <v>214300747.55</v>
      </c>
      <c r="AI1626" s="9">
        <f t="shared" si="524"/>
        <v>187280524.38</v>
      </c>
      <c r="AJ1626" s="12">
        <f t="shared" si="505"/>
        <v>742405458.57</v>
      </c>
      <c r="AK1626" s="16">
        <f t="shared" si="506"/>
        <v>0.37035152148649</v>
      </c>
      <c r="AL1626" s="9">
        <f t="shared" si="507"/>
        <v>513537488.53</v>
      </c>
      <c r="AM1626" s="16">
        <f t="shared" si="508"/>
        <v>0.00239917373680517</v>
      </c>
      <c r="AN1626" s="16">
        <f t="shared" si="509"/>
        <v>0.0773504233068471</v>
      </c>
      <c r="AO1626" s="16">
        <f t="shared" si="510"/>
        <v>0.108603527364268</v>
      </c>
      <c r="AP1626" s="16">
        <f t="shared" si="511"/>
        <v>0.0684055046563089</v>
      </c>
      <c r="AQ1626" s="12">
        <f t="shared" si="512"/>
        <v>228867970.04</v>
      </c>
      <c r="AR1626" s="12">
        <f t="shared" si="513"/>
        <v>189728820.89</v>
      </c>
      <c r="AS1626" s="12">
        <f>AR1626-VLOOKUP(A1626,[1]选股结果!$A$2:$BJ$3005,48,FALSE)*0.08</f>
        <v>911097.909199953</v>
      </c>
      <c r="AT1626" s="12">
        <f t="shared" si="514"/>
        <v>201847746.87</v>
      </c>
      <c r="AU1626" s="12">
        <f t="shared" si="515"/>
        <v>216749044.06</v>
      </c>
      <c r="AV1626" s="12">
        <f t="shared" si="516"/>
        <v>223531432.64</v>
      </c>
      <c r="AW1626" s="12">
        <f t="shared" si="517"/>
        <v>214195565.76</v>
      </c>
      <c r="AX1626" s="12">
        <f t="shared" si="518"/>
        <v>17669.11</v>
      </c>
      <c r="AY1626" s="21">
        <f t="shared" si="519"/>
        <v>1776888812.39</v>
      </c>
    </row>
    <row r="1627" spans="1:51">
      <c r="A1627" s="5" t="s">
        <v>3301</v>
      </c>
      <c r="B1627" s="5" t="s">
        <v>3302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520"/>
        <v>2004445367.92</v>
      </c>
      <c r="AF1627" s="9">
        <f t="shared" si="521"/>
        <v>2097259486.07</v>
      </c>
      <c r="AG1627" s="9">
        <f t="shared" si="522"/>
        <v>-136205567.65</v>
      </c>
      <c r="AH1627" s="9">
        <f t="shared" si="523"/>
        <v>-124732358.23</v>
      </c>
      <c r="AI1627" s="9">
        <f t="shared" si="524"/>
        <v>-104270197.75</v>
      </c>
      <c r="AJ1627" s="12">
        <f t="shared" si="505"/>
        <v>627873773.4</v>
      </c>
      <c r="AK1627" s="16">
        <f t="shared" si="506"/>
        <v>0.313240651727785</v>
      </c>
      <c r="AL1627" s="9">
        <f t="shared" si="507"/>
        <v>680656255.2</v>
      </c>
      <c r="AM1627" s="16">
        <f t="shared" si="508"/>
        <v>0.0040514680569354</v>
      </c>
      <c r="AN1627" s="16">
        <f t="shared" si="509"/>
        <v>0.136160115455386</v>
      </c>
      <c r="AO1627" s="16">
        <f t="shared" si="510"/>
        <v>0.127344444156578</v>
      </c>
      <c r="AP1627" s="16">
        <f t="shared" si="511"/>
        <v>0.0638143890859614</v>
      </c>
      <c r="AQ1627" s="12">
        <f t="shared" si="512"/>
        <v>-52782481.8</v>
      </c>
      <c r="AR1627" s="12">
        <f t="shared" si="513"/>
        <v>-88794315.94</v>
      </c>
      <c r="AS1627" s="12">
        <f>AR1627-VLOOKUP(A1627,[1]选股结果!$A$2:$BJ$3005,48,FALSE)*0.08</f>
        <v>-333280902.8608</v>
      </c>
      <c r="AT1627" s="12">
        <f t="shared" si="514"/>
        <v>-32320321.32</v>
      </c>
      <c r="AU1627" s="12">
        <f t="shared" si="515"/>
        <v>-109256476.42</v>
      </c>
      <c r="AV1627" s="12">
        <f t="shared" si="516"/>
        <v>-122560683.76</v>
      </c>
      <c r="AW1627" s="12">
        <f t="shared" si="517"/>
        <v>-136205567.65</v>
      </c>
      <c r="AX1627" s="12">
        <f t="shared" si="518"/>
        <v>659942.1</v>
      </c>
      <c r="AY1627" s="21">
        <f t="shared" si="519"/>
        <v>2040785491.45</v>
      </c>
    </row>
    <row r="1628" spans="1:51">
      <c r="A1628" s="5" t="s">
        <v>3303</v>
      </c>
      <c r="B1628" s="5" t="s">
        <v>3304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520"/>
        <v>2003660924.91</v>
      </c>
      <c r="AF1628" s="9">
        <f t="shared" si="521"/>
        <v>1650945204.4</v>
      </c>
      <c r="AG1628" s="9">
        <f t="shared" si="522"/>
        <v>351075879.07</v>
      </c>
      <c r="AH1628" s="9">
        <f t="shared" si="523"/>
        <v>349686135.95</v>
      </c>
      <c r="AI1628" s="9">
        <f t="shared" si="524"/>
        <v>292466059.5</v>
      </c>
      <c r="AJ1628" s="12">
        <f t="shared" si="505"/>
        <v>504142263.84</v>
      </c>
      <c r="AK1628" s="16">
        <f t="shared" si="506"/>
        <v>0.251610568221589</v>
      </c>
      <c r="AL1628" s="9">
        <f t="shared" si="507"/>
        <v>152719708.51</v>
      </c>
      <c r="AM1628" s="16">
        <f t="shared" si="508"/>
        <v>0.00436947403183663</v>
      </c>
      <c r="AN1628" s="16">
        <f t="shared" si="509"/>
        <v>0.0270679089838697</v>
      </c>
      <c r="AO1628" s="16">
        <f t="shared" si="510"/>
        <v>0.0108737120034312</v>
      </c>
      <c r="AP1628" s="16">
        <f t="shared" si="511"/>
        <v>0.032098380319958</v>
      </c>
      <c r="AQ1628" s="12">
        <f t="shared" si="512"/>
        <v>351422555.33</v>
      </c>
      <c r="AR1628" s="12">
        <f t="shared" si="513"/>
        <v>291867293.73</v>
      </c>
      <c r="AS1628" s="12">
        <f>AR1628-VLOOKUP(A1628,[1]选股结果!$A$2:$BJ$3005,48,FALSE)*0.08</f>
        <v>98462772.3404</v>
      </c>
      <c r="AT1628" s="12">
        <f t="shared" si="514"/>
        <v>294202478.88</v>
      </c>
      <c r="AU1628" s="12">
        <f t="shared" si="515"/>
        <v>349087370.18</v>
      </c>
      <c r="AV1628" s="12">
        <f t="shared" si="516"/>
        <v>337171526.11</v>
      </c>
      <c r="AW1628" s="12">
        <f t="shared" si="517"/>
        <v>351075879.07</v>
      </c>
      <c r="AX1628" s="12">
        <f t="shared" si="518"/>
        <v>14421583.75</v>
      </c>
      <c r="AY1628" s="21">
        <f t="shared" si="519"/>
        <v>1648610019.25</v>
      </c>
    </row>
    <row r="1629" spans="1:51">
      <c r="A1629" s="5" t="s">
        <v>3305</v>
      </c>
      <c r="B1629" s="5" t="s">
        <v>3306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520"/>
        <v>2002816825.42</v>
      </c>
      <c r="AF1629" s="9">
        <f t="shared" si="521"/>
        <v>1741674572.16</v>
      </c>
      <c r="AG1629" s="9">
        <f t="shared" si="522"/>
        <v>240572115.14</v>
      </c>
      <c r="AH1629" s="9">
        <f t="shared" si="523"/>
        <v>240685256.69</v>
      </c>
      <c r="AI1629" s="9">
        <f t="shared" si="524"/>
        <v>204416972.32</v>
      </c>
      <c r="AJ1629" s="12">
        <f t="shared" si="505"/>
        <v>334444933.77</v>
      </c>
      <c r="AK1629" s="16">
        <f t="shared" si="506"/>
        <v>0.166987279877612</v>
      </c>
      <c r="AL1629" s="9">
        <f t="shared" si="507"/>
        <v>80322581.87</v>
      </c>
      <c r="AM1629" s="16">
        <f t="shared" si="508"/>
        <v>0.00105927742521092</v>
      </c>
      <c r="AN1629" s="16">
        <f t="shared" si="509"/>
        <v>0.00180087854476838</v>
      </c>
      <c r="AO1629" s="16">
        <f t="shared" si="510"/>
        <v>0.0189263199704002</v>
      </c>
      <c r="AP1629" s="16">
        <f t="shared" si="511"/>
        <v>0.00587060660304486</v>
      </c>
      <c r="AQ1629" s="12">
        <f t="shared" si="512"/>
        <v>254122351.9</v>
      </c>
      <c r="AR1629" s="12">
        <f t="shared" si="513"/>
        <v>199943457.28</v>
      </c>
      <c r="AS1629" s="12">
        <f>AR1629-VLOOKUP(A1629,[1]选股结果!$A$2:$BJ$3005,48,FALSE)*0.08</f>
        <v>-9050770.07520002</v>
      </c>
      <c r="AT1629" s="12">
        <f t="shared" si="514"/>
        <v>217854067.53</v>
      </c>
      <c r="AU1629" s="12">
        <f t="shared" si="515"/>
        <v>236211741.65</v>
      </c>
      <c r="AV1629" s="12">
        <f t="shared" si="516"/>
        <v>236458278.76</v>
      </c>
      <c r="AW1629" s="12">
        <f t="shared" si="517"/>
        <v>240572115.14</v>
      </c>
      <c r="AX1629" s="12">
        <f t="shared" si="518"/>
        <v>-2389714.95</v>
      </c>
      <c r="AY1629" s="21">
        <f t="shared" si="519"/>
        <v>1723763961.91</v>
      </c>
    </row>
    <row r="1630" spans="1:51">
      <c r="A1630" s="5" t="s">
        <v>3307</v>
      </c>
      <c r="B1630" s="5" t="s">
        <v>3308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520"/>
        <v>1999045322.99</v>
      </c>
      <c r="AF1630" s="9">
        <f t="shared" si="521"/>
        <v>1834727142.7</v>
      </c>
      <c r="AG1630" s="9">
        <f t="shared" si="522"/>
        <v>169405987.05</v>
      </c>
      <c r="AH1630" s="9">
        <f t="shared" si="523"/>
        <v>171881452.11</v>
      </c>
      <c r="AI1630" s="9">
        <f t="shared" si="524"/>
        <v>150595194.57</v>
      </c>
      <c r="AJ1630" s="12">
        <f t="shared" ref="AJ1630:AJ1693" si="525">C1630-G1630</f>
        <v>300593522.44</v>
      </c>
      <c r="AK1630" s="16">
        <f t="shared" ref="AK1630:AK1693" si="526">AJ1630/C1630</f>
        <v>0.150368537913086</v>
      </c>
      <c r="AL1630" s="9">
        <f t="shared" ref="AL1630:AL1693" si="527">O1630+P1630+Q1630+R1630+Y1630-AB1630+AC1630</f>
        <v>137737043.14</v>
      </c>
      <c r="AM1630" s="16">
        <f t="shared" ref="AM1630:AM1693" si="528">O1630/C1630</f>
        <v>0.00480496021252443</v>
      </c>
      <c r="AN1630" s="16">
        <f t="shared" ref="AN1630:AN1693" si="529">P1630/C1630</f>
        <v>0.0175950144979159</v>
      </c>
      <c r="AO1630" s="16">
        <f t="shared" ref="AO1630:AO1693" si="530">Q1630/C1630</f>
        <v>0.0302518982258725</v>
      </c>
      <c r="AP1630" s="16">
        <f t="shared" ref="AP1630:AP1693" si="531">R1630/C1630</f>
        <v>0.0133550019816802</v>
      </c>
      <c r="AQ1630" s="12">
        <f t="shared" ref="AQ1630:AQ1693" si="532">C1630-G1630-AL1630</f>
        <v>162856479.3</v>
      </c>
      <c r="AR1630" s="12">
        <f t="shared" ref="AR1630:AR1693" si="533">AQ1630-S1630-AD1630</f>
        <v>137245614.2</v>
      </c>
      <c r="AS1630" s="12">
        <f>AR1630-VLOOKUP(A1630,[1]选股结果!$A$2:$BJ$3005,48,FALSE)*0.08</f>
        <v>-58988900.2456</v>
      </c>
      <c r="AT1630" s="12">
        <f t="shared" si="514"/>
        <v>141570221.76</v>
      </c>
      <c r="AU1630" s="12">
        <f t="shared" si="515"/>
        <v>158531871.74</v>
      </c>
      <c r="AV1630" s="12">
        <f t="shared" si="516"/>
        <v>156227427.14</v>
      </c>
      <c r="AW1630" s="12">
        <f t="shared" si="517"/>
        <v>169405987.05</v>
      </c>
      <c r="AX1630" s="12">
        <f t="shared" si="518"/>
        <v>14262945.26</v>
      </c>
      <c r="AY1630" s="21">
        <f t="shared" si="519"/>
        <v>1830402535.14</v>
      </c>
    </row>
    <row r="1631" spans="1:51">
      <c r="A1631" s="5" t="s">
        <v>3309</v>
      </c>
      <c r="B1631" s="5" t="s">
        <v>3310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520"/>
        <v>1997469488.18</v>
      </c>
      <c r="AF1631" s="9">
        <f t="shared" si="521"/>
        <v>1773001130.88</v>
      </c>
      <c r="AG1631" s="9">
        <f t="shared" si="522"/>
        <v>234069278.45</v>
      </c>
      <c r="AH1631" s="9">
        <f t="shared" si="523"/>
        <v>234028475.5</v>
      </c>
      <c r="AI1631" s="9">
        <f t="shared" si="524"/>
        <v>196512942.94</v>
      </c>
      <c r="AJ1631" s="12">
        <f t="shared" si="525"/>
        <v>593368474.72</v>
      </c>
      <c r="AK1631" s="16">
        <f t="shared" si="526"/>
        <v>0.297060094400065</v>
      </c>
      <c r="AL1631" s="9">
        <f t="shared" si="527"/>
        <v>370869215.63</v>
      </c>
      <c r="AM1631" s="16">
        <f t="shared" si="528"/>
        <v>0.00844559994524422</v>
      </c>
      <c r="AN1631" s="16">
        <f t="shared" si="529"/>
        <v>0.0411545208457233</v>
      </c>
      <c r="AO1631" s="16">
        <f t="shared" si="530"/>
        <v>0.0778140002136511</v>
      </c>
      <c r="AP1631" s="16">
        <f t="shared" si="531"/>
        <v>0.056638913770384</v>
      </c>
      <c r="AQ1631" s="12">
        <f t="shared" si="532"/>
        <v>222499259.09</v>
      </c>
      <c r="AR1631" s="12">
        <f t="shared" si="533"/>
        <v>183723930.28</v>
      </c>
      <c r="AS1631" s="12">
        <f>AR1631-VLOOKUP(A1631,[1]选股结果!$A$2:$BJ$3005,48,FALSE)*0.08</f>
        <v>12964128.2192</v>
      </c>
      <c r="AT1631" s="12">
        <f t="shared" si="514"/>
        <v>184983726.53</v>
      </c>
      <c r="AU1631" s="12">
        <f t="shared" si="515"/>
        <v>221239462.84</v>
      </c>
      <c r="AV1631" s="12">
        <f t="shared" si="516"/>
        <v>221876794.26</v>
      </c>
      <c r="AW1631" s="12">
        <f t="shared" si="517"/>
        <v>234069278.45</v>
      </c>
      <c r="AX1631" s="12">
        <f t="shared" si="518"/>
        <v>12686373.68</v>
      </c>
      <c r="AY1631" s="21">
        <f t="shared" si="519"/>
        <v>1771741334.63</v>
      </c>
    </row>
    <row r="1632" spans="1:51">
      <c r="A1632" s="5" t="s">
        <v>3311</v>
      </c>
      <c r="B1632" s="5" t="s">
        <v>3312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520"/>
        <v>1996519171.76</v>
      </c>
      <c r="AF1632" s="9">
        <f t="shared" si="521"/>
        <v>1930103888.26</v>
      </c>
      <c r="AG1632" s="9">
        <f t="shared" si="522"/>
        <v>73453965.34</v>
      </c>
      <c r="AH1632" s="9">
        <f t="shared" si="523"/>
        <v>72150590</v>
      </c>
      <c r="AI1632" s="9">
        <f t="shared" si="524"/>
        <v>41855848.39</v>
      </c>
      <c r="AJ1632" s="12">
        <f t="shared" si="525"/>
        <v>478589815.16</v>
      </c>
      <c r="AK1632" s="16">
        <f t="shared" si="526"/>
        <v>0.239712105913867</v>
      </c>
      <c r="AL1632" s="9">
        <f t="shared" si="527"/>
        <v>330975042.27</v>
      </c>
      <c r="AM1632" s="16">
        <f t="shared" si="528"/>
        <v>0.0131668421179379</v>
      </c>
      <c r="AN1632" s="16">
        <f t="shared" si="529"/>
        <v>0.0251647634045557</v>
      </c>
      <c r="AO1632" s="16">
        <f t="shared" si="530"/>
        <v>0.108763288673345</v>
      </c>
      <c r="AP1632" s="16">
        <f t="shared" si="531"/>
        <v>0.0178490921570193</v>
      </c>
      <c r="AQ1632" s="12">
        <f t="shared" si="532"/>
        <v>147614772.89</v>
      </c>
      <c r="AR1632" s="12">
        <f t="shared" si="533"/>
        <v>34459330.64</v>
      </c>
      <c r="AS1632" s="12">
        <f>AR1632-VLOOKUP(A1632,[1]选股结果!$A$2:$BJ$3005,48,FALSE)*0.08</f>
        <v>-104262018.3648</v>
      </c>
      <c r="AT1632" s="12">
        <f t="shared" si="514"/>
        <v>117320031.28</v>
      </c>
      <c r="AU1632" s="12">
        <f t="shared" si="515"/>
        <v>64754072.25</v>
      </c>
      <c r="AV1632" s="12">
        <f t="shared" si="516"/>
        <v>65341776</v>
      </c>
      <c r="AW1632" s="12">
        <f t="shared" si="517"/>
        <v>73453965.34</v>
      </c>
      <c r="AX1632" s="12">
        <f t="shared" si="518"/>
        <v>-15616005.69</v>
      </c>
      <c r="AY1632" s="21">
        <f t="shared" si="519"/>
        <v>1847243187.62</v>
      </c>
    </row>
    <row r="1633" spans="1:51">
      <c r="A1633" s="5" t="s">
        <v>3313</v>
      </c>
      <c r="B1633" s="5" t="s">
        <v>3314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520"/>
        <v>1995524308.6</v>
      </c>
      <c r="AF1633" s="9">
        <f t="shared" si="521"/>
        <v>1764198183.76</v>
      </c>
      <c r="AG1633" s="9">
        <f t="shared" si="522"/>
        <v>242589768.33</v>
      </c>
      <c r="AH1633" s="9">
        <f t="shared" si="523"/>
        <v>238513273.06</v>
      </c>
      <c r="AI1633" s="9">
        <f t="shared" si="524"/>
        <v>205845028.03</v>
      </c>
      <c r="AJ1633" s="12">
        <f t="shared" si="525"/>
        <v>430206156.8</v>
      </c>
      <c r="AK1633" s="16">
        <f t="shared" si="526"/>
        <v>0.215585525541315</v>
      </c>
      <c r="AL1633" s="9">
        <f t="shared" si="527"/>
        <v>209814198.87</v>
      </c>
      <c r="AM1633" s="16">
        <f t="shared" si="528"/>
        <v>0.00936759540309215</v>
      </c>
      <c r="AN1633" s="16">
        <f t="shared" si="529"/>
        <v>0.0395392561042541</v>
      </c>
      <c r="AO1633" s="16">
        <f t="shared" si="530"/>
        <v>0.0271654058917636</v>
      </c>
      <c r="AP1633" s="16">
        <f t="shared" si="531"/>
        <v>0.0270273153364081</v>
      </c>
      <c r="AQ1633" s="12">
        <f t="shared" si="532"/>
        <v>220391957.93</v>
      </c>
      <c r="AR1633" s="12">
        <f t="shared" si="533"/>
        <v>194581384.54</v>
      </c>
      <c r="AS1633" s="12">
        <f>AR1633-VLOOKUP(A1633,[1]选股结果!$A$2:$BJ$3005,48,FALSE)*0.08</f>
        <v>9562199.192</v>
      </c>
      <c r="AT1633" s="12">
        <f t="shared" si="514"/>
        <v>187723712.9</v>
      </c>
      <c r="AU1633" s="12">
        <f t="shared" si="515"/>
        <v>227249629.57</v>
      </c>
      <c r="AV1633" s="12">
        <f t="shared" si="516"/>
        <v>220573297.05</v>
      </c>
      <c r="AW1633" s="12">
        <f t="shared" si="517"/>
        <v>242589768.33</v>
      </c>
      <c r="AX1633" s="12">
        <f t="shared" si="518"/>
        <v>10904942.94</v>
      </c>
      <c r="AY1633" s="21">
        <f t="shared" si="519"/>
        <v>1771055855.4</v>
      </c>
    </row>
    <row r="1634" spans="1:51">
      <c r="A1634" s="5" t="s">
        <v>3315</v>
      </c>
      <c r="B1634" s="5" t="s">
        <v>3316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520"/>
        <v>1994188415.08</v>
      </c>
      <c r="AF1634" s="9">
        <f t="shared" si="521"/>
        <v>1926731300.86</v>
      </c>
      <c r="AG1634" s="9">
        <f t="shared" si="522"/>
        <v>49164259.2800003</v>
      </c>
      <c r="AH1634" s="9">
        <f t="shared" si="523"/>
        <v>45716688.7600003</v>
      </c>
      <c r="AI1634" s="9">
        <f t="shared" si="524"/>
        <v>44445419.3700003</v>
      </c>
      <c r="AJ1634" s="12">
        <f t="shared" si="525"/>
        <v>617877982.24</v>
      </c>
      <c r="AK1634" s="16">
        <f t="shared" si="526"/>
        <v>0.309839319879517</v>
      </c>
      <c r="AL1634" s="9">
        <f t="shared" si="527"/>
        <v>481257717.05</v>
      </c>
      <c r="AM1634" s="16">
        <f t="shared" si="528"/>
        <v>0.00177683452235773</v>
      </c>
      <c r="AN1634" s="16">
        <f t="shared" si="529"/>
        <v>0.0781708692474509</v>
      </c>
      <c r="AO1634" s="16">
        <f t="shared" si="530"/>
        <v>0.162043498471049</v>
      </c>
      <c r="AP1634" s="16">
        <f t="shared" si="531"/>
        <v>0</v>
      </c>
      <c r="AQ1634" s="12">
        <f t="shared" si="532"/>
        <v>136620265.19</v>
      </c>
      <c r="AR1634" s="12">
        <f t="shared" si="533"/>
        <v>67504179.8400001</v>
      </c>
      <c r="AS1634" s="12">
        <f>AR1634-VLOOKUP(A1634,[1]选股结果!$A$2:$BJ$3005,48,FALSE)*0.08</f>
        <v>-234393135.264</v>
      </c>
      <c r="AT1634" s="12">
        <f t="shared" si="514"/>
        <v>135348995.8</v>
      </c>
      <c r="AU1634" s="12">
        <f t="shared" si="515"/>
        <v>68775449.2300001</v>
      </c>
      <c r="AV1634" s="12">
        <f t="shared" si="516"/>
        <v>40053226.0399999</v>
      </c>
      <c r="AW1634" s="12">
        <f t="shared" si="517"/>
        <v>49164259.2800003</v>
      </c>
      <c r="AX1634" s="12">
        <f t="shared" si="518"/>
        <v>1687013.03</v>
      </c>
      <c r="AY1634" s="21">
        <f t="shared" si="519"/>
        <v>1858886484.9</v>
      </c>
    </row>
    <row r="1635" spans="1:51">
      <c r="A1635" s="5" t="s">
        <v>3317</v>
      </c>
      <c r="B1635" s="5" t="s">
        <v>3318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520"/>
        <v>1989361790.29</v>
      </c>
      <c r="AF1635" s="9">
        <f t="shared" si="521"/>
        <v>1614149462.02</v>
      </c>
      <c r="AG1635" s="9">
        <f t="shared" si="522"/>
        <v>394942645.43</v>
      </c>
      <c r="AH1635" s="9">
        <f t="shared" si="523"/>
        <v>408491288.61</v>
      </c>
      <c r="AI1635" s="9">
        <f t="shared" si="524"/>
        <v>315305602.99</v>
      </c>
      <c r="AJ1635" s="12">
        <f t="shared" si="525"/>
        <v>1096745838.25</v>
      </c>
      <c r="AK1635" s="16">
        <f t="shared" si="526"/>
        <v>0.551305370196198</v>
      </c>
      <c r="AL1635" s="9">
        <f t="shared" si="527"/>
        <v>708891179.02</v>
      </c>
      <c r="AM1635" s="16">
        <f t="shared" si="528"/>
        <v>0.00867278114730699</v>
      </c>
      <c r="AN1635" s="16">
        <f t="shared" si="529"/>
        <v>0.271161762879422</v>
      </c>
      <c r="AO1635" s="16">
        <f t="shared" si="530"/>
        <v>0.0611802821307117</v>
      </c>
      <c r="AP1635" s="16">
        <f t="shared" si="531"/>
        <v>0.0189950150367025</v>
      </c>
      <c r="AQ1635" s="12">
        <f t="shared" si="532"/>
        <v>387854659.23</v>
      </c>
      <c r="AR1635" s="12">
        <f t="shared" si="533"/>
        <v>289325285.83</v>
      </c>
      <c r="AS1635" s="12">
        <f>AR1635-VLOOKUP(A1635,[1]选股结果!$A$2:$BJ$3005,48,FALSE)*0.08</f>
        <v>12832759.0276</v>
      </c>
      <c r="AT1635" s="12">
        <f t="shared" si="514"/>
        <v>294668973.61</v>
      </c>
      <c r="AU1635" s="12">
        <f t="shared" si="515"/>
        <v>382510971.45</v>
      </c>
      <c r="AV1635" s="12">
        <f t="shared" si="516"/>
        <v>378957496.64</v>
      </c>
      <c r="AW1635" s="12">
        <f t="shared" si="517"/>
        <v>394942645.43</v>
      </c>
      <c r="AX1635" s="12">
        <f t="shared" si="518"/>
        <v>20143320.24</v>
      </c>
      <c r="AY1635" s="21">
        <f t="shared" si="519"/>
        <v>1608805774.24</v>
      </c>
    </row>
    <row r="1636" spans="1:51">
      <c r="A1636" s="5" t="s">
        <v>3319</v>
      </c>
      <c r="B1636" s="5" t="s">
        <v>3320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520"/>
        <v>1988808460.37</v>
      </c>
      <c r="AF1636" s="9">
        <f t="shared" si="521"/>
        <v>1569765915.49</v>
      </c>
      <c r="AG1636" s="9">
        <f t="shared" si="522"/>
        <v>387407279.6</v>
      </c>
      <c r="AH1636" s="9">
        <f t="shared" si="523"/>
        <v>388898179.46</v>
      </c>
      <c r="AI1636" s="9">
        <f t="shared" si="524"/>
        <v>288749499.78</v>
      </c>
      <c r="AJ1636" s="12">
        <f t="shared" si="525"/>
        <v>1340761950.64</v>
      </c>
      <c r="AK1636" s="16">
        <f t="shared" si="526"/>
        <v>0.674153382468296</v>
      </c>
      <c r="AL1636" s="9">
        <f t="shared" si="527"/>
        <v>963128716.26</v>
      </c>
      <c r="AM1636" s="16">
        <f t="shared" si="528"/>
        <v>0.011117741924673</v>
      </c>
      <c r="AN1636" s="16">
        <f t="shared" si="529"/>
        <v>0.38304821772946</v>
      </c>
      <c r="AO1636" s="16">
        <f t="shared" si="530"/>
        <v>0.0613263468606269</v>
      </c>
      <c r="AP1636" s="16">
        <f t="shared" si="531"/>
        <v>0.0123605497511945</v>
      </c>
      <c r="AQ1636" s="12">
        <f t="shared" si="532"/>
        <v>377633234.38</v>
      </c>
      <c r="AR1636" s="12">
        <f t="shared" si="533"/>
        <v>286234867.69</v>
      </c>
      <c r="AS1636" s="12">
        <f>AR1636-VLOOKUP(A1636,[1]选股结果!$A$2:$BJ$3005,48,FALSE)*0.08</f>
        <v>136582673.642</v>
      </c>
      <c r="AT1636" s="12">
        <f t="shared" si="514"/>
        <v>277484554.7</v>
      </c>
      <c r="AU1636" s="12">
        <f t="shared" si="515"/>
        <v>386383547.37</v>
      </c>
      <c r="AV1636" s="12">
        <f t="shared" si="516"/>
        <v>377096132.84</v>
      </c>
      <c r="AW1636" s="12">
        <f t="shared" si="517"/>
        <v>387407279.6</v>
      </c>
      <c r="AX1636" s="12">
        <f t="shared" si="518"/>
        <v>340189.97</v>
      </c>
      <c r="AY1636" s="21">
        <f t="shared" si="519"/>
        <v>1578516228.48</v>
      </c>
    </row>
    <row r="1637" spans="1:51">
      <c r="A1637" s="5" t="s">
        <v>3321</v>
      </c>
      <c r="B1637" s="5" t="s">
        <v>3322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520"/>
        <v>1986449638.03</v>
      </c>
      <c r="AF1637" s="9">
        <f t="shared" si="521"/>
        <v>1976724905.84</v>
      </c>
      <c r="AG1637" s="9">
        <f t="shared" si="522"/>
        <v>57416577.9699998</v>
      </c>
      <c r="AH1637" s="9">
        <f t="shared" si="523"/>
        <v>64225174.9799998</v>
      </c>
      <c r="AI1637" s="9">
        <f t="shared" si="524"/>
        <v>50443493.4099998</v>
      </c>
      <c r="AJ1637" s="12">
        <f t="shared" si="525"/>
        <v>227029980.64</v>
      </c>
      <c r="AK1637" s="16">
        <f t="shared" si="526"/>
        <v>0.114289321155481</v>
      </c>
      <c r="AL1637" s="9">
        <f t="shared" si="527"/>
        <v>225509128.27</v>
      </c>
      <c r="AM1637" s="16">
        <f t="shared" si="528"/>
        <v>0.00636489768879258</v>
      </c>
      <c r="AN1637" s="16">
        <f t="shared" si="529"/>
        <v>0.022052713077309</v>
      </c>
      <c r="AO1637" s="16">
        <f t="shared" si="530"/>
        <v>0.0285715003760608</v>
      </c>
      <c r="AP1637" s="16">
        <f t="shared" si="531"/>
        <v>0.0599566819514814</v>
      </c>
      <c r="AQ1637" s="12">
        <f t="shared" si="532"/>
        <v>1520852.36999989</v>
      </c>
      <c r="AR1637" s="12">
        <f t="shared" si="533"/>
        <v>2740850.70999989</v>
      </c>
      <c r="AS1637" s="12">
        <f>AR1637-VLOOKUP(A1637,[1]选股结果!$A$2:$BJ$3005,48,FALSE)*0.08</f>
        <v>-256177351.962</v>
      </c>
      <c r="AT1637" s="12">
        <f t="shared" si="514"/>
        <v>-12260829.2000001</v>
      </c>
      <c r="AU1637" s="12">
        <f t="shared" si="515"/>
        <v>16522532.2799999</v>
      </c>
      <c r="AV1637" s="12">
        <f t="shared" si="516"/>
        <v>-13274221.5600001</v>
      </c>
      <c r="AW1637" s="12">
        <f t="shared" si="517"/>
        <v>57416577.9699998</v>
      </c>
      <c r="AX1637" s="12">
        <f t="shared" si="518"/>
        <v>49087796.21</v>
      </c>
      <c r="AY1637" s="21">
        <f t="shared" si="519"/>
        <v>1991726585.75</v>
      </c>
    </row>
    <row r="1638" spans="1:51">
      <c r="A1638" s="5" t="s">
        <v>3323</v>
      </c>
      <c r="B1638" s="5" t="s">
        <v>3324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520"/>
        <v>1986270927.48</v>
      </c>
      <c r="AF1638" s="9">
        <f t="shared" si="521"/>
        <v>1989877479.16</v>
      </c>
      <c r="AG1638" s="9">
        <f t="shared" si="522"/>
        <v>139075601.61</v>
      </c>
      <c r="AH1638" s="9">
        <f t="shared" si="523"/>
        <v>138224265.63</v>
      </c>
      <c r="AI1638" s="9">
        <f t="shared" si="524"/>
        <v>84518922.91</v>
      </c>
      <c r="AJ1638" s="12">
        <f t="shared" si="525"/>
        <v>327424048.45</v>
      </c>
      <c r="AK1638" s="16">
        <f t="shared" si="526"/>
        <v>0.16484359908817</v>
      </c>
      <c r="AL1638" s="9">
        <f t="shared" si="527"/>
        <v>170848896.97</v>
      </c>
      <c r="AM1638" s="16">
        <f t="shared" si="528"/>
        <v>0.00233685013750308</v>
      </c>
      <c r="AN1638" s="16">
        <f t="shared" si="529"/>
        <v>0.0105940498594001</v>
      </c>
      <c r="AO1638" s="16">
        <f t="shared" si="530"/>
        <v>0.0644004492037192</v>
      </c>
      <c r="AP1638" s="16">
        <f t="shared" si="531"/>
        <v>0.0257690096360308</v>
      </c>
      <c r="AQ1638" s="12">
        <f t="shared" si="532"/>
        <v>156575151.48</v>
      </c>
      <c r="AR1638" s="12">
        <f t="shared" si="533"/>
        <v>-23375546</v>
      </c>
      <c r="AS1638" s="12">
        <f>AR1638-VLOOKUP(A1638,[1]选股结果!$A$2:$BJ$3005,48,FALSE)*0.08</f>
        <v>-256669228.6784</v>
      </c>
      <c r="AT1638" s="12">
        <f t="shared" si="514"/>
        <v>102869808.76</v>
      </c>
      <c r="AU1638" s="12">
        <f t="shared" si="515"/>
        <v>30329796.72</v>
      </c>
      <c r="AV1638" s="12">
        <f t="shared" si="516"/>
        <v>18955318.75</v>
      </c>
      <c r="AW1638" s="12">
        <f t="shared" si="517"/>
        <v>139075601.61</v>
      </c>
      <c r="AX1638" s="12">
        <f t="shared" si="518"/>
        <v>122183747.2</v>
      </c>
      <c r="AY1638" s="21">
        <f t="shared" si="519"/>
        <v>1863632124.4</v>
      </c>
    </row>
    <row r="1639" spans="1:51">
      <c r="A1639" s="5" t="s">
        <v>3325</v>
      </c>
      <c r="B1639" s="5" t="s">
        <v>3326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520"/>
        <v>1981354126.38</v>
      </c>
      <c r="AF1639" s="9">
        <f t="shared" si="521"/>
        <v>1942537176.98</v>
      </c>
      <c r="AG1639" s="9">
        <f t="shared" si="522"/>
        <v>127935907.77</v>
      </c>
      <c r="AH1639" s="9">
        <f t="shared" si="523"/>
        <v>128723018.36</v>
      </c>
      <c r="AI1639" s="9">
        <f t="shared" si="524"/>
        <v>105017745.82</v>
      </c>
      <c r="AJ1639" s="12">
        <f t="shared" si="525"/>
        <v>271511774.1</v>
      </c>
      <c r="AK1639" s="16">
        <f t="shared" si="526"/>
        <v>0.137033441162818</v>
      </c>
      <c r="AL1639" s="9">
        <f t="shared" si="527"/>
        <v>238440441.58</v>
      </c>
      <c r="AM1639" s="16">
        <f t="shared" si="528"/>
        <v>0.00484498274295814</v>
      </c>
      <c r="AN1639" s="16">
        <f t="shared" si="529"/>
        <v>0.0490631665110813</v>
      </c>
      <c r="AO1639" s="16">
        <f t="shared" si="530"/>
        <v>0.0348618900479946</v>
      </c>
      <c r="AP1639" s="16">
        <f t="shared" si="531"/>
        <v>0.0282565604878966</v>
      </c>
      <c r="AQ1639" s="12">
        <f t="shared" si="532"/>
        <v>33071332.5200001</v>
      </c>
      <c r="AR1639" s="12">
        <f t="shared" si="533"/>
        <v>8542371.67000013</v>
      </c>
      <c r="AS1639" s="12">
        <f>AR1639-VLOOKUP(A1639,[1]选股结果!$A$2:$BJ$3005,48,FALSE)*0.08</f>
        <v>-241270514.2676</v>
      </c>
      <c r="AT1639" s="12">
        <f t="shared" si="514"/>
        <v>9366059.98000013</v>
      </c>
      <c r="AU1639" s="12">
        <f t="shared" si="515"/>
        <v>32247644.2100001</v>
      </c>
      <c r="AV1639" s="12">
        <f t="shared" si="516"/>
        <v>12679595.9400001</v>
      </c>
      <c r="AW1639" s="12">
        <f t="shared" si="517"/>
        <v>127935907.77</v>
      </c>
      <c r="AX1639" s="12">
        <f t="shared" si="518"/>
        <v>110273064.21</v>
      </c>
      <c r="AY1639" s="21">
        <f t="shared" si="519"/>
        <v>1941713488.67</v>
      </c>
    </row>
    <row r="1640" spans="1:51">
      <c r="A1640" s="5" t="s">
        <v>3327</v>
      </c>
      <c r="B1640" s="5" t="s">
        <v>3328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520"/>
        <v>1980258680.11</v>
      </c>
      <c r="AF1640" s="9">
        <f t="shared" si="521"/>
        <v>1717665519.59</v>
      </c>
      <c r="AG1640" s="9">
        <f t="shared" si="522"/>
        <v>251697065.47</v>
      </c>
      <c r="AH1640" s="9">
        <f t="shared" si="523"/>
        <v>244092954.08</v>
      </c>
      <c r="AI1640" s="9">
        <f t="shared" si="524"/>
        <v>208648164.64</v>
      </c>
      <c r="AJ1640" s="12">
        <f t="shared" si="525"/>
        <v>650240693.43</v>
      </c>
      <c r="AK1640" s="16">
        <f t="shared" si="526"/>
        <v>0.328361491335001</v>
      </c>
      <c r="AL1640" s="9">
        <f t="shared" si="527"/>
        <v>385243749.98</v>
      </c>
      <c r="AM1640" s="16">
        <f t="shared" si="528"/>
        <v>0.00705688800173508</v>
      </c>
      <c r="AN1640" s="16">
        <f t="shared" si="529"/>
        <v>0.0707087012350437</v>
      </c>
      <c r="AO1640" s="16">
        <f t="shared" si="530"/>
        <v>0.0556594398131245</v>
      </c>
      <c r="AP1640" s="16">
        <f t="shared" si="531"/>
        <v>0.0538561852707424</v>
      </c>
      <c r="AQ1640" s="12">
        <f t="shared" si="532"/>
        <v>264996943.45</v>
      </c>
      <c r="AR1640" s="12">
        <f t="shared" si="533"/>
        <v>212769871.38</v>
      </c>
      <c r="AS1640" s="12">
        <f>AR1640-VLOOKUP(A1640,[1]选股结果!$A$2:$BJ$3005,48,FALSE)*0.08</f>
        <v>43953402.576</v>
      </c>
      <c r="AT1640" s="12">
        <f t="shared" si="514"/>
        <v>229552154.01</v>
      </c>
      <c r="AU1640" s="12">
        <f t="shared" si="515"/>
        <v>248214660.82</v>
      </c>
      <c r="AV1640" s="12">
        <f t="shared" si="516"/>
        <v>240528537.01</v>
      </c>
      <c r="AW1640" s="12">
        <f t="shared" si="517"/>
        <v>251697065.47</v>
      </c>
      <c r="AX1640" s="12">
        <f t="shared" si="518"/>
        <v>5172329.01</v>
      </c>
      <c r="AY1640" s="21">
        <f t="shared" si="519"/>
        <v>1700883236.96</v>
      </c>
    </row>
    <row r="1641" spans="1:51">
      <c r="A1641" s="5" t="s">
        <v>3329</v>
      </c>
      <c r="B1641" s="5" t="s">
        <v>3330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520"/>
        <v>1979588135.75</v>
      </c>
      <c r="AF1641" s="9">
        <f t="shared" si="521"/>
        <v>1934424865.92</v>
      </c>
      <c r="AG1641" s="9">
        <f t="shared" si="522"/>
        <v>22130802.1800002</v>
      </c>
      <c r="AH1641" s="9">
        <f t="shared" si="523"/>
        <v>21743309.4200002</v>
      </c>
      <c r="AI1641" s="9">
        <f t="shared" si="524"/>
        <v>12554588.4600002</v>
      </c>
      <c r="AJ1641" s="12">
        <f t="shared" si="525"/>
        <v>276747213.96</v>
      </c>
      <c r="AK1641" s="16">
        <f t="shared" si="526"/>
        <v>0.139800400377299</v>
      </c>
      <c r="AL1641" s="9">
        <f t="shared" si="527"/>
        <v>216757140.52</v>
      </c>
      <c r="AM1641" s="16">
        <f t="shared" si="528"/>
        <v>0.000910954499793859</v>
      </c>
      <c r="AN1641" s="16">
        <f t="shared" si="529"/>
        <v>0.0723504499110049</v>
      </c>
      <c r="AO1641" s="16">
        <f t="shared" si="530"/>
        <v>0.0302644191526747</v>
      </c>
      <c r="AP1641" s="16">
        <f t="shared" si="531"/>
        <v>0.0056449194143944</v>
      </c>
      <c r="AQ1641" s="12">
        <f t="shared" si="532"/>
        <v>59990073.4400001</v>
      </c>
      <c r="AR1641" s="12">
        <f t="shared" si="533"/>
        <v>35330515.9200001</v>
      </c>
      <c r="AS1641" s="12">
        <f>AR1641-VLOOKUP(A1641,[1]选股结果!$A$2:$BJ$3005,48,FALSE)*0.08</f>
        <v>-81881778.4567999</v>
      </c>
      <c r="AT1641" s="12">
        <f t="shared" si="514"/>
        <v>50801352.4800001</v>
      </c>
      <c r="AU1641" s="12">
        <f t="shared" si="515"/>
        <v>44519236.8800001</v>
      </c>
      <c r="AV1641" s="12">
        <f t="shared" si="516"/>
        <v>-3762635.45999998</v>
      </c>
      <c r="AW1641" s="12">
        <f t="shared" si="517"/>
        <v>22130802.1800002</v>
      </c>
      <c r="AX1641" s="12">
        <f t="shared" si="518"/>
        <v>-987220.16</v>
      </c>
      <c r="AY1641" s="21">
        <f t="shared" si="519"/>
        <v>1918954029.36</v>
      </c>
    </row>
    <row r="1642" spans="1:51">
      <c r="A1642" s="5" t="s">
        <v>3331</v>
      </c>
      <c r="B1642" s="5" t="s">
        <v>3332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520"/>
        <v>1978256627.57</v>
      </c>
      <c r="AF1642" s="9">
        <f t="shared" si="521"/>
        <v>1817184616.77</v>
      </c>
      <c r="AG1642" s="9">
        <f t="shared" si="522"/>
        <v>139586540.07</v>
      </c>
      <c r="AH1642" s="9">
        <f t="shared" si="523"/>
        <v>139272980.56</v>
      </c>
      <c r="AI1642" s="9">
        <f t="shared" si="524"/>
        <v>110419702.38</v>
      </c>
      <c r="AJ1642" s="12">
        <f t="shared" si="525"/>
        <v>1211448676.26</v>
      </c>
      <c r="AK1642" s="16">
        <f t="shared" si="526"/>
        <v>0.612381962671895</v>
      </c>
      <c r="AL1642" s="9">
        <f t="shared" si="527"/>
        <v>990498861.32</v>
      </c>
      <c r="AM1642" s="16">
        <f t="shared" si="528"/>
        <v>0.0133884138593959</v>
      </c>
      <c r="AN1642" s="16">
        <f t="shared" si="529"/>
        <v>0.401233377064429</v>
      </c>
      <c r="AO1642" s="16">
        <f t="shared" si="530"/>
        <v>0.0715983476036595</v>
      </c>
      <c r="AP1642" s="16">
        <f t="shared" si="531"/>
        <v>0.0120651808048374</v>
      </c>
      <c r="AQ1642" s="12">
        <f t="shared" si="532"/>
        <v>220949814.94</v>
      </c>
      <c r="AR1642" s="12">
        <f t="shared" si="533"/>
        <v>127456106.69</v>
      </c>
      <c r="AS1642" s="12">
        <f>AR1642-VLOOKUP(A1642,[1]选股结果!$A$2:$BJ$3005,48,FALSE)*0.08</f>
        <v>-185692778.9052</v>
      </c>
      <c r="AT1642" s="12">
        <f t="shared" si="514"/>
        <v>192096536.76</v>
      </c>
      <c r="AU1642" s="12">
        <f t="shared" si="515"/>
        <v>156309384.87</v>
      </c>
      <c r="AV1642" s="12">
        <f t="shared" si="516"/>
        <v>144854253.47</v>
      </c>
      <c r="AW1642" s="12">
        <f t="shared" si="517"/>
        <v>139586540.07</v>
      </c>
      <c r="AX1642" s="12">
        <f t="shared" si="518"/>
        <v>20176969.95</v>
      </c>
      <c r="AY1642" s="21">
        <f t="shared" si="519"/>
        <v>1752544186.7</v>
      </c>
    </row>
    <row r="1643" spans="1:51">
      <c r="A1643" s="5" t="s">
        <v>3333</v>
      </c>
      <c r="B1643" s="5" t="s">
        <v>3334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520"/>
        <v>1977857698.76</v>
      </c>
      <c r="AF1643" s="9">
        <f t="shared" si="521"/>
        <v>1996424269.97</v>
      </c>
      <c r="AG1643" s="9">
        <f t="shared" si="522"/>
        <v>-26700939.06</v>
      </c>
      <c r="AH1643" s="9">
        <f t="shared" si="523"/>
        <v>-35591364.19</v>
      </c>
      <c r="AI1643" s="9">
        <f t="shared" si="524"/>
        <v>-36854750.17</v>
      </c>
      <c r="AJ1643" s="12">
        <f t="shared" si="525"/>
        <v>291488755.47</v>
      </c>
      <c r="AK1643" s="16">
        <f t="shared" si="526"/>
        <v>0.147375999624617</v>
      </c>
      <c r="AL1643" s="9">
        <f t="shared" si="527"/>
        <v>302446355.1</v>
      </c>
      <c r="AM1643" s="16">
        <f t="shared" si="528"/>
        <v>0.0100474372865443</v>
      </c>
      <c r="AN1643" s="16">
        <f t="shared" si="529"/>
        <v>0.0109276134746955</v>
      </c>
      <c r="AO1643" s="16">
        <f t="shared" si="530"/>
        <v>0.0854866878421049</v>
      </c>
      <c r="AP1643" s="16">
        <f t="shared" si="531"/>
        <v>0.0375853458146184</v>
      </c>
      <c r="AQ1643" s="12">
        <f t="shared" si="532"/>
        <v>-10957599.6299999</v>
      </c>
      <c r="AR1643" s="12">
        <f t="shared" si="533"/>
        <v>-37371677.3899999</v>
      </c>
      <c r="AS1643" s="12">
        <f>AR1643-VLOOKUP(A1643,[1]选股结果!$A$2:$BJ$3005,48,FALSE)*0.08</f>
        <v>-147251304.6732</v>
      </c>
      <c r="AT1643" s="12">
        <f t="shared" si="514"/>
        <v>-12220985.6099999</v>
      </c>
      <c r="AU1643" s="12">
        <f t="shared" si="515"/>
        <v>-36108291.4099999</v>
      </c>
      <c r="AV1643" s="12">
        <f t="shared" si="516"/>
        <v>-7476192.07999996</v>
      </c>
      <c r="AW1643" s="12">
        <f t="shared" si="517"/>
        <v>-26700939.06</v>
      </c>
      <c r="AX1643" s="12">
        <f t="shared" si="518"/>
        <v>0</v>
      </c>
      <c r="AY1643" s="21">
        <f t="shared" si="519"/>
        <v>1971273578.19</v>
      </c>
    </row>
    <row r="1644" spans="1:51">
      <c r="A1644" s="5" t="s">
        <v>3335</v>
      </c>
      <c r="B1644" s="5" t="s">
        <v>3336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520"/>
        <v>1975791164.98</v>
      </c>
      <c r="AF1644" s="9">
        <f t="shared" si="521"/>
        <v>1919913246.49</v>
      </c>
      <c r="AG1644" s="9">
        <f t="shared" si="522"/>
        <v>64807759.27</v>
      </c>
      <c r="AH1644" s="9">
        <f t="shared" si="523"/>
        <v>70891755.85</v>
      </c>
      <c r="AI1644" s="9">
        <f t="shared" si="524"/>
        <v>60292255.21</v>
      </c>
      <c r="AJ1644" s="12">
        <f t="shared" si="525"/>
        <v>388861284.73</v>
      </c>
      <c r="AK1644" s="16">
        <f t="shared" si="526"/>
        <v>0.19681294846459</v>
      </c>
      <c r="AL1644" s="9">
        <f t="shared" si="527"/>
        <v>333232865.4</v>
      </c>
      <c r="AM1644" s="16">
        <f t="shared" si="528"/>
        <v>0.00635480521552342</v>
      </c>
      <c r="AN1644" s="16">
        <f t="shared" si="529"/>
        <v>0.0274405885049844</v>
      </c>
      <c r="AO1644" s="16">
        <f t="shared" si="530"/>
        <v>0.0937811353214932</v>
      </c>
      <c r="AP1644" s="16">
        <f t="shared" si="531"/>
        <v>0.043567299806643</v>
      </c>
      <c r="AQ1644" s="12">
        <f t="shared" si="532"/>
        <v>55628419.33</v>
      </c>
      <c r="AR1644" s="12">
        <f t="shared" si="533"/>
        <v>50190017.43</v>
      </c>
      <c r="AS1644" s="12">
        <f>AR1644-VLOOKUP(A1644,[1]选股结果!$A$2:$BJ$3005,48,FALSE)*0.08</f>
        <v>-164222189.938</v>
      </c>
      <c r="AT1644" s="12">
        <f t="shared" si="514"/>
        <v>45028918.69</v>
      </c>
      <c r="AU1644" s="12">
        <f t="shared" si="515"/>
        <v>60789518.07</v>
      </c>
      <c r="AV1644" s="12">
        <f t="shared" si="516"/>
        <v>42793657.74</v>
      </c>
      <c r="AW1644" s="12">
        <f t="shared" si="517"/>
        <v>64807759.27</v>
      </c>
      <c r="AX1644" s="12">
        <f t="shared" si="518"/>
        <v>12903352.95</v>
      </c>
      <c r="AY1644" s="21">
        <f t="shared" si="519"/>
        <v>1925074345.23</v>
      </c>
    </row>
    <row r="1645" spans="1:51">
      <c r="A1645" s="5" t="s">
        <v>3337</v>
      </c>
      <c r="B1645" s="5" t="s">
        <v>3338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520"/>
        <v>1973997632.23</v>
      </c>
      <c r="AF1645" s="9">
        <f t="shared" si="521"/>
        <v>2020225401.42</v>
      </c>
      <c r="AG1645" s="9">
        <f t="shared" si="522"/>
        <v>-2854887.63999982</v>
      </c>
      <c r="AH1645" s="9">
        <f t="shared" si="523"/>
        <v>-4492216.91999982</v>
      </c>
      <c r="AI1645" s="9">
        <f t="shared" si="524"/>
        <v>-3485523.21999982</v>
      </c>
      <c r="AJ1645" s="12">
        <f t="shared" si="525"/>
        <v>636203312.41</v>
      </c>
      <c r="AK1645" s="16">
        <f t="shared" si="526"/>
        <v>0.3222918315719</v>
      </c>
      <c r="AL1645" s="9">
        <f t="shared" si="527"/>
        <v>685807094.91</v>
      </c>
      <c r="AM1645" s="16">
        <f t="shared" si="528"/>
        <v>0.00616297611575986</v>
      </c>
      <c r="AN1645" s="16">
        <f t="shared" si="529"/>
        <v>0.254472542868517</v>
      </c>
      <c r="AO1645" s="16">
        <f t="shared" si="530"/>
        <v>0.0755370865625367</v>
      </c>
      <c r="AP1645" s="16">
        <f t="shared" si="531"/>
        <v>0.0106090383534766</v>
      </c>
      <c r="AQ1645" s="12">
        <f t="shared" si="532"/>
        <v>-49603782.5</v>
      </c>
      <c r="AR1645" s="12">
        <f t="shared" si="533"/>
        <v>-46482026.44</v>
      </c>
      <c r="AS1645" s="12">
        <f>AR1645-VLOOKUP(A1645,[1]选股结果!$A$2:$BJ$3005,48,FALSE)*0.08</f>
        <v>-269132322.7896</v>
      </c>
      <c r="AT1645" s="12">
        <f t="shared" si="514"/>
        <v>-48597088.8</v>
      </c>
      <c r="AU1645" s="12">
        <f t="shared" si="515"/>
        <v>-47488720.14</v>
      </c>
      <c r="AV1645" s="12">
        <f t="shared" si="516"/>
        <v>-36618533.6899999</v>
      </c>
      <c r="AW1645" s="12">
        <f t="shared" si="517"/>
        <v>-2854887.63999982</v>
      </c>
      <c r="AX1645" s="12">
        <f t="shared" si="518"/>
        <v>17084625.95</v>
      </c>
      <c r="AY1645" s="21">
        <f t="shared" si="519"/>
        <v>2022340463.78</v>
      </c>
    </row>
    <row r="1646" spans="1:51">
      <c r="A1646" s="5" t="s">
        <v>3339</v>
      </c>
      <c r="B1646" s="5" t="s">
        <v>3340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520"/>
        <v>1968566133.5</v>
      </c>
      <c r="AF1646" s="9">
        <f t="shared" si="521"/>
        <v>1405661372.39</v>
      </c>
      <c r="AG1646" s="9">
        <f t="shared" si="522"/>
        <v>529215390.83</v>
      </c>
      <c r="AH1646" s="9">
        <f t="shared" si="523"/>
        <v>527181772.84</v>
      </c>
      <c r="AI1646" s="9">
        <f t="shared" si="524"/>
        <v>451930532.73</v>
      </c>
      <c r="AJ1646" s="12">
        <f t="shared" si="525"/>
        <v>1482977225.18</v>
      </c>
      <c r="AK1646" s="16">
        <f t="shared" si="526"/>
        <v>0.753328628357204</v>
      </c>
      <c r="AL1646" s="9">
        <f t="shared" si="527"/>
        <v>986071447.08</v>
      </c>
      <c r="AM1646" s="16">
        <f t="shared" si="528"/>
        <v>0.0079829007939194</v>
      </c>
      <c r="AN1646" s="16">
        <f t="shared" si="529"/>
        <v>0.380035491985162</v>
      </c>
      <c r="AO1646" s="16">
        <f t="shared" si="530"/>
        <v>0.0509446806299027</v>
      </c>
      <c r="AP1646" s="16">
        <f t="shared" si="531"/>
        <v>0.0283325273562622</v>
      </c>
      <c r="AQ1646" s="12">
        <f t="shared" si="532"/>
        <v>496905778.1</v>
      </c>
      <c r="AR1646" s="12">
        <f t="shared" si="533"/>
        <v>421484367.92</v>
      </c>
      <c r="AS1646" s="12">
        <f>AR1646-VLOOKUP(A1646,[1]选股结果!$A$2:$BJ$3005,48,FALSE)*0.08</f>
        <v>236049770.2328</v>
      </c>
      <c r="AT1646" s="12">
        <f t="shared" si="514"/>
        <v>421654537.99</v>
      </c>
      <c r="AU1646" s="12">
        <f t="shared" si="515"/>
        <v>496735608.03</v>
      </c>
      <c r="AV1646" s="12">
        <f t="shared" si="516"/>
        <v>482531567.76</v>
      </c>
      <c r="AW1646" s="12">
        <f t="shared" si="517"/>
        <v>529215390.83</v>
      </c>
      <c r="AX1646" s="12">
        <f t="shared" si="518"/>
        <v>31507191.84</v>
      </c>
      <c r="AY1646" s="21">
        <f t="shared" si="519"/>
        <v>1405491202.32</v>
      </c>
    </row>
    <row r="1647" spans="1:51">
      <c r="A1647" s="5" t="s">
        <v>3341</v>
      </c>
      <c r="B1647" s="5" t="s">
        <v>3342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520"/>
        <v>1964515019.41</v>
      </c>
      <c r="AF1647" s="9">
        <f t="shared" si="521"/>
        <v>1833895568.18</v>
      </c>
      <c r="AG1647" s="9">
        <f t="shared" si="522"/>
        <v>129949152.32</v>
      </c>
      <c r="AH1647" s="9">
        <f t="shared" si="523"/>
        <v>129655522.87</v>
      </c>
      <c r="AI1647" s="9">
        <f t="shared" si="524"/>
        <v>120172530.52</v>
      </c>
      <c r="AJ1647" s="12">
        <f t="shared" si="525"/>
        <v>319618018.04</v>
      </c>
      <c r="AK1647" s="16">
        <f t="shared" si="526"/>
        <v>0.162695634740421</v>
      </c>
      <c r="AL1647" s="9">
        <f t="shared" si="527"/>
        <v>182732705.83</v>
      </c>
      <c r="AM1647" s="16">
        <f t="shared" si="528"/>
        <v>0.00387999024934367</v>
      </c>
      <c r="AN1647" s="16">
        <f t="shared" si="529"/>
        <v>0.0155077965090588</v>
      </c>
      <c r="AO1647" s="16">
        <f t="shared" si="530"/>
        <v>0.0400932075305054</v>
      </c>
      <c r="AP1647" s="16">
        <f t="shared" si="531"/>
        <v>0.0332374870768919</v>
      </c>
      <c r="AQ1647" s="12">
        <f t="shared" si="532"/>
        <v>136885312.21</v>
      </c>
      <c r="AR1647" s="12">
        <f t="shared" si="533"/>
        <v>120550602.27</v>
      </c>
      <c r="AS1647" s="12">
        <f>AR1647-VLOOKUP(A1647,[1]选股结果!$A$2:$BJ$3005,48,FALSE)*0.08</f>
        <v>-37123812.8404</v>
      </c>
      <c r="AT1647" s="12">
        <f t="shared" si="514"/>
        <v>127402319.86</v>
      </c>
      <c r="AU1647" s="12">
        <f t="shared" si="515"/>
        <v>130033594.62</v>
      </c>
      <c r="AV1647" s="12">
        <f t="shared" si="516"/>
        <v>135741340.39</v>
      </c>
      <c r="AW1647" s="12">
        <f t="shared" si="517"/>
        <v>129949152.32</v>
      </c>
      <c r="AX1647" s="12">
        <f t="shared" si="518"/>
        <v>1059529.52</v>
      </c>
      <c r="AY1647" s="21">
        <f t="shared" si="519"/>
        <v>1827043850.59</v>
      </c>
    </row>
    <row r="1648" spans="1:51">
      <c r="A1648" s="5" t="s">
        <v>3343</v>
      </c>
      <c r="B1648" s="5" t="s">
        <v>3344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520"/>
        <v>1963274221.51</v>
      </c>
      <c r="AF1648" s="9">
        <f t="shared" si="521"/>
        <v>14735258.81</v>
      </c>
      <c r="AG1648" s="9">
        <f t="shared" si="522"/>
        <v>2877878642.02</v>
      </c>
      <c r="AH1648" s="9">
        <f t="shared" si="523"/>
        <v>2861528952.4</v>
      </c>
      <c r="AI1648" s="9">
        <f t="shared" si="524"/>
        <v>2638817404.77</v>
      </c>
      <c r="AJ1648" s="12">
        <f t="shared" si="525"/>
        <v>1963274221.51</v>
      </c>
      <c r="AK1648" s="16">
        <f t="shared" si="526"/>
        <v>1</v>
      </c>
      <c r="AL1648" s="9">
        <f t="shared" si="527"/>
        <v>31084948.43</v>
      </c>
      <c r="AM1648" s="16">
        <f t="shared" si="528"/>
        <v>0.00750545117363522</v>
      </c>
      <c r="AN1648" s="16">
        <f t="shared" si="529"/>
        <v>0</v>
      </c>
      <c r="AO1648" s="16">
        <f t="shared" si="530"/>
        <v>0</v>
      </c>
      <c r="AP1648" s="16">
        <f t="shared" si="531"/>
        <v>0</v>
      </c>
      <c r="AQ1648" s="12">
        <f t="shared" si="532"/>
        <v>1932189273.08</v>
      </c>
      <c r="AR1648" s="12">
        <f t="shared" si="533"/>
        <v>1709477725.45</v>
      </c>
      <c r="AS1648" s="12">
        <f>AR1648-VLOOKUP(A1648,[1]选股结果!$A$2:$BJ$3005,48,FALSE)*0.08</f>
        <v>827481941.1244</v>
      </c>
      <c r="AT1648" s="12">
        <f t="shared" si="514"/>
        <v>1709477725.45</v>
      </c>
      <c r="AU1648" s="12">
        <f t="shared" si="515"/>
        <v>1932189273.08</v>
      </c>
      <c r="AV1648" s="12">
        <f t="shared" si="516"/>
        <v>2096342129.05</v>
      </c>
      <c r="AW1648" s="12">
        <f t="shared" si="517"/>
        <v>2877878642.02</v>
      </c>
      <c r="AX1648" s="12">
        <f t="shared" si="518"/>
        <v>781536512.97</v>
      </c>
      <c r="AY1648" s="21">
        <f t="shared" si="519"/>
        <v>14735258.81</v>
      </c>
    </row>
    <row r="1649" spans="1:51">
      <c r="A1649" s="5" t="s">
        <v>3345</v>
      </c>
      <c r="B1649" s="5" t="s">
        <v>3346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520"/>
        <v>1960376366.16</v>
      </c>
      <c r="AF1649" s="9">
        <f t="shared" si="521"/>
        <v>1794902001.22</v>
      </c>
      <c r="AG1649" s="9">
        <f t="shared" si="522"/>
        <v>167528005.19</v>
      </c>
      <c r="AH1649" s="9">
        <f t="shared" si="523"/>
        <v>165576843.85</v>
      </c>
      <c r="AI1649" s="9">
        <f t="shared" si="524"/>
        <v>150805613.21</v>
      </c>
      <c r="AJ1649" s="12">
        <f t="shared" si="525"/>
        <v>441558575.46</v>
      </c>
      <c r="AK1649" s="16">
        <f t="shared" si="526"/>
        <v>0.225241735761653</v>
      </c>
      <c r="AL1649" s="9">
        <f t="shared" si="527"/>
        <v>255831359.13</v>
      </c>
      <c r="AM1649" s="16">
        <f t="shared" si="528"/>
        <v>0.00472314068861015</v>
      </c>
      <c r="AN1649" s="16">
        <f t="shared" si="529"/>
        <v>0.0228122538365421</v>
      </c>
      <c r="AO1649" s="16">
        <f t="shared" si="530"/>
        <v>0.0522748552517675</v>
      </c>
      <c r="AP1649" s="16">
        <f t="shared" si="531"/>
        <v>0.0489776574118133</v>
      </c>
      <c r="AQ1649" s="12">
        <f t="shared" si="532"/>
        <v>185727216.33</v>
      </c>
      <c r="AR1649" s="12">
        <f t="shared" si="533"/>
        <v>147344544.67</v>
      </c>
      <c r="AS1649" s="12">
        <f>AR1649-VLOOKUP(A1649,[1]选股结果!$A$2:$BJ$3005,48,FALSE)*0.08</f>
        <v>32697123.2972</v>
      </c>
      <c r="AT1649" s="12">
        <f t="shared" si="514"/>
        <v>170955985.69</v>
      </c>
      <c r="AU1649" s="12">
        <f t="shared" si="515"/>
        <v>162115775.31</v>
      </c>
      <c r="AV1649" s="12">
        <f t="shared" si="516"/>
        <v>164863173.47</v>
      </c>
      <c r="AW1649" s="12">
        <f t="shared" si="517"/>
        <v>167528005.19</v>
      </c>
      <c r="AX1649" s="12">
        <f t="shared" si="518"/>
        <v>0</v>
      </c>
      <c r="AY1649" s="21">
        <f t="shared" si="519"/>
        <v>1771290560.2</v>
      </c>
    </row>
    <row r="1650" spans="1:51">
      <c r="A1650" s="5" t="s">
        <v>3347</v>
      </c>
      <c r="B1650" s="5" t="s">
        <v>3348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520"/>
        <v>1955329427.55</v>
      </c>
      <c r="AF1650" s="9">
        <f t="shared" si="521"/>
        <v>1379174277.85</v>
      </c>
      <c r="AG1650" s="9">
        <f t="shared" si="522"/>
        <v>588671333.46</v>
      </c>
      <c r="AH1650" s="9">
        <f t="shared" si="523"/>
        <v>588496277.28</v>
      </c>
      <c r="AI1650" s="9">
        <f t="shared" si="524"/>
        <v>497604735.29</v>
      </c>
      <c r="AJ1650" s="12">
        <f t="shared" si="525"/>
        <v>1115477332.94</v>
      </c>
      <c r="AK1650" s="16">
        <f t="shared" si="526"/>
        <v>0.570480511991106</v>
      </c>
      <c r="AL1650" s="9">
        <f t="shared" si="527"/>
        <v>611946110.05</v>
      </c>
      <c r="AM1650" s="16">
        <f t="shared" si="528"/>
        <v>0.015972138760849</v>
      </c>
      <c r="AN1650" s="16">
        <f t="shared" si="529"/>
        <v>0.265610582596686</v>
      </c>
      <c r="AO1650" s="16">
        <f t="shared" si="530"/>
        <v>0.0289507876281131</v>
      </c>
      <c r="AP1650" s="16">
        <f t="shared" si="531"/>
        <v>0.00234014046202606</v>
      </c>
      <c r="AQ1650" s="12">
        <f t="shared" si="532"/>
        <v>503531222.89</v>
      </c>
      <c r="AR1650" s="12">
        <f t="shared" si="533"/>
        <v>485088551.53</v>
      </c>
      <c r="AS1650" s="12">
        <f>AR1650-VLOOKUP(A1650,[1]选股结果!$A$2:$BJ$3005,48,FALSE)*0.08</f>
        <v>-90725066.0300001</v>
      </c>
      <c r="AT1650" s="12">
        <f t="shared" si="514"/>
        <v>412639680.9</v>
      </c>
      <c r="AU1650" s="12">
        <f t="shared" si="515"/>
        <v>575980093.52</v>
      </c>
      <c r="AV1650" s="12">
        <f t="shared" si="516"/>
        <v>500766752.05</v>
      </c>
      <c r="AW1650" s="12">
        <f t="shared" si="517"/>
        <v>588671333.46</v>
      </c>
      <c r="AX1650" s="12">
        <f t="shared" si="518"/>
        <v>15455710.78</v>
      </c>
      <c r="AY1650" s="21">
        <f t="shared" si="519"/>
        <v>1451623148.48</v>
      </c>
    </row>
    <row r="1651" spans="1:51">
      <c r="A1651" s="5" t="s">
        <v>3349</v>
      </c>
      <c r="B1651" s="5" t="s">
        <v>3350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520"/>
        <v>1949400752.77</v>
      </c>
      <c r="AF1651" s="9">
        <f t="shared" si="521"/>
        <v>1761744483.36</v>
      </c>
      <c r="AG1651" s="9">
        <f t="shared" si="522"/>
        <v>202849179.26</v>
      </c>
      <c r="AH1651" s="9">
        <f t="shared" si="523"/>
        <v>199116407.33</v>
      </c>
      <c r="AI1651" s="9">
        <f t="shared" si="524"/>
        <v>174309779</v>
      </c>
      <c r="AJ1651" s="12">
        <f t="shared" si="525"/>
        <v>359590479.26</v>
      </c>
      <c r="AK1651" s="16">
        <f t="shared" si="526"/>
        <v>0.184462060327534</v>
      </c>
      <c r="AL1651" s="9">
        <f t="shared" si="527"/>
        <v>175887786.22</v>
      </c>
      <c r="AM1651" s="16">
        <f t="shared" si="528"/>
        <v>0.00391182411269938</v>
      </c>
      <c r="AN1651" s="16">
        <f t="shared" si="529"/>
        <v>0.0240741431556927</v>
      </c>
      <c r="AO1651" s="16">
        <f t="shared" si="530"/>
        <v>0.0212313566983029</v>
      </c>
      <c r="AP1651" s="16">
        <f t="shared" si="531"/>
        <v>0.0388671595937049</v>
      </c>
      <c r="AQ1651" s="12">
        <f t="shared" si="532"/>
        <v>183702693.04</v>
      </c>
      <c r="AR1651" s="12">
        <f t="shared" si="533"/>
        <v>158673813.42</v>
      </c>
      <c r="AS1651" s="12">
        <f>AR1651-VLOOKUP(A1651,[1]选股结果!$A$2:$BJ$3005,48,FALSE)*0.08</f>
        <v>-30440478.532</v>
      </c>
      <c r="AT1651" s="12">
        <f t="shared" si="514"/>
        <v>158896064.71</v>
      </c>
      <c r="AU1651" s="12">
        <f t="shared" si="515"/>
        <v>183480441.75</v>
      </c>
      <c r="AV1651" s="12">
        <f t="shared" si="516"/>
        <v>177993925.95</v>
      </c>
      <c r="AW1651" s="12">
        <f t="shared" si="517"/>
        <v>202849179.26</v>
      </c>
      <c r="AX1651" s="12">
        <f t="shared" si="518"/>
        <v>14581647.1</v>
      </c>
      <c r="AY1651" s="21">
        <f t="shared" si="519"/>
        <v>1761522232.07</v>
      </c>
    </row>
    <row r="1652" spans="1:51">
      <c r="A1652" s="5" t="s">
        <v>3351</v>
      </c>
      <c r="B1652" s="5" t="s">
        <v>3352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520"/>
        <v>1945466610.86</v>
      </c>
      <c r="AF1652" s="9">
        <f t="shared" si="521"/>
        <v>1240516242.47</v>
      </c>
      <c r="AG1652" s="9">
        <f t="shared" si="522"/>
        <v>678748817.43</v>
      </c>
      <c r="AH1652" s="9">
        <f t="shared" si="523"/>
        <v>680769197.62</v>
      </c>
      <c r="AI1652" s="9">
        <f t="shared" si="524"/>
        <v>598317501.88</v>
      </c>
      <c r="AJ1652" s="12">
        <f t="shared" si="525"/>
        <v>1184666301.63</v>
      </c>
      <c r="AK1652" s="16">
        <f t="shared" si="526"/>
        <v>0.6089368458019</v>
      </c>
      <c r="AL1652" s="9">
        <f t="shared" si="527"/>
        <v>151008031.91</v>
      </c>
      <c r="AM1652" s="16">
        <f t="shared" si="528"/>
        <v>0.0190140099930309</v>
      </c>
      <c r="AN1652" s="16">
        <f t="shared" si="529"/>
        <v>0</v>
      </c>
      <c r="AO1652" s="16">
        <f t="shared" si="530"/>
        <v>0.058646022534185</v>
      </c>
      <c r="AP1652" s="16">
        <f t="shared" si="531"/>
        <v>0.00167653918180491</v>
      </c>
      <c r="AQ1652" s="12">
        <f t="shared" si="532"/>
        <v>1033658269.72</v>
      </c>
      <c r="AR1652" s="12">
        <f t="shared" si="533"/>
        <v>625837292.02</v>
      </c>
      <c r="AS1652" s="12">
        <f>AR1652-VLOOKUP(A1652,[1]选股结果!$A$2:$BJ$3005,48,FALSE)*0.08</f>
        <v>159637961.4368</v>
      </c>
      <c r="AT1652" s="12">
        <f t="shared" si="514"/>
        <v>951206573.98</v>
      </c>
      <c r="AU1652" s="12">
        <f t="shared" si="515"/>
        <v>708288987.76</v>
      </c>
      <c r="AV1652" s="12">
        <f t="shared" si="516"/>
        <v>671561428.27</v>
      </c>
      <c r="AW1652" s="12">
        <f t="shared" si="517"/>
        <v>678748817.43</v>
      </c>
      <c r="AX1652" s="12">
        <f t="shared" si="518"/>
        <v>358669.810000001</v>
      </c>
      <c r="AY1652" s="21">
        <f t="shared" si="519"/>
        <v>915146960.51</v>
      </c>
    </row>
    <row r="1653" spans="1:51">
      <c r="A1653" s="5" t="s">
        <v>3353</v>
      </c>
      <c r="B1653" s="5" t="s">
        <v>3354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520"/>
        <v>1938808147.35</v>
      </c>
      <c r="AF1653" s="9">
        <f t="shared" si="521"/>
        <v>1920395349.44</v>
      </c>
      <c r="AG1653" s="9">
        <f t="shared" si="522"/>
        <v>71511334.2800001</v>
      </c>
      <c r="AH1653" s="9">
        <f t="shared" si="523"/>
        <v>71090153.3500001</v>
      </c>
      <c r="AI1653" s="9">
        <f t="shared" si="524"/>
        <v>63823129.7500001</v>
      </c>
      <c r="AJ1653" s="12">
        <f t="shared" si="525"/>
        <v>299040937</v>
      </c>
      <c r="AK1653" s="16">
        <f t="shared" si="526"/>
        <v>0.154239571052316</v>
      </c>
      <c r="AL1653" s="9">
        <f t="shared" si="527"/>
        <v>262671887.86</v>
      </c>
      <c r="AM1653" s="16">
        <f t="shared" si="528"/>
        <v>0.000873024132023333</v>
      </c>
      <c r="AN1653" s="16">
        <f t="shared" si="529"/>
        <v>0.0460682016640382</v>
      </c>
      <c r="AO1653" s="16">
        <f t="shared" si="530"/>
        <v>0.0436811731195555</v>
      </c>
      <c r="AP1653" s="16">
        <f t="shared" si="531"/>
        <v>0.0438671331076506</v>
      </c>
      <c r="AQ1653" s="12">
        <f t="shared" si="532"/>
        <v>36369049.14</v>
      </c>
      <c r="AR1653" s="12">
        <f t="shared" si="533"/>
        <v>9223286.87000001</v>
      </c>
      <c r="AS1653" s="12">
        <f>AR1653-VLOOKUP(A1653,[1]选股结果!$A$2:$BJ$3005,48,FALSE)*0.08</f>
        <v>-336385947.7924</v>
      </c>
      <c r="AT1653" s="12">
        <f t="shared" si="514"/>
        <v>29102025.54</v>
      </c>
      <c r="AU1653" s="12">
        <f t="shared" si="515"/>
        <v>16490310.47</v>
      </c>
      <c r="AV1653" s="12">
        <f t="shared" si="516"/>
        <v>59688265.02</v>
      </c>
      <c r="AW1653" s="12">
        <f t="shared" si="517"/>
        <v>71511334.2800001</v>
      </c>
      <c r="AX1653" s="12">
        <f t="shared" si="518"/>
        <v>8294780.57</v>
      </c>
      <c r="AY1653" s="21">
        <f t="shared" si="519"/>
        <v>1900516610.77</v>
      </c>
    </row>
    <row r="1654" spans="1:51">
      <c r="A1654" s="5" t="s">
        <v>3355</v>
      </c>
      <c r="B1654" s="5" t="s">
        <v>3356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520"/>
        <v>1938313047.66</v>
      </c>
      <c r="AF1654" s="9">
        <f t="shared" si="521"/>
        <v>704157396.14</v>
      </c>
      <c r="AG1654" s="9">
        <f t="shared" si="522"/>
        <v>1218030606.39</v>
      </c>
      <c r="AH1654" s="9">
        <f t="shared" si="523"/>
        <v>1214773458.19</v>
      </c>
      <c r="AI1654" s="9">
        <f t="shared" si="524"/>
        <v>1033960261.23</v>
      </c>
      <c r="AJ1654" s="12">
        <f t="shared" si="525"/>
        <v>1474383561.67</v>
      </c>
      <c r="AK1654" s="16">
        <f t="shared" si="526"/>
        <v>0.760652962352974</v>
      </c>
      <c r="AL1654" s="9">
        <f t="shared" si="527"/>
        <v>249175019.91</v>
      </c>
      <c r="AM1654" s="16">
        <f t="shared" si="528"/>
        <v>0.00470466694789519</v>
      </c>
      <c r="AN1654" s="16">
        <f t="shared" si="529"/>
        <v>0.0591572266246817</v>
      </c>
      <c r="AO1654" s="16">
        <f t="shared" si="530"/>
        <v>0.0223960563297073</v>
      </c>
      <c r="AP1654" s="16">
        <f t="shared" si="531"/>
        <v>0.0406141629418618</v>
      </c>
      <c r="AQ1654" s="12">
        <f t="shared" si="532"/>
        <v>1225208541.76</v>
      </c>
      <c r="AR1654" s="12">
        <f t="shared" si="533"/>
        <v>1050085306.36</v>
      </c>
      <c r="AS1654" s="12">
        <f>AR1654-VLOOKUP(A1654,[1]选股结果!$A$2:$BJ$3005,48,FALSE)*0.08</f>
        <v>899498464.088</v>
      </c>
      <c r="AT1654" s="12">
        <f t="shared" si="514"/>
        <v>1044395344.8</v>
      </c>
      <c r="AU1654" s="12">
        <f t="shared" si="515"/>
        <v>1230898503.32</v>
      </c>
      <c r="AV1654" s="12">
        <f t="shared" si="516"/>
        <v>1209119722.95</v>
      </c>
      <c r="AW1654" s="12">
        <f t="shared" si="517"/>
        <v>1218030606.39</v>
      </c>
      <c r="AX1654" s="12">
        <f t="shared" si="518"/>
        <v>4587836.06</v>
      </c>
      <c r="AY1654" s="21">
        <f t="shared" si="519"/>
        <v>709847357.7</v>
      </c>
    </row>
    <row r="1655" spans="1:51">
      <c r="A1655" s="5" t="s">
        <v>3357</v>
      </c>
      <c r="B1655" s="5" t="s">
        <v>3358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520"/>
        <v>1937836872.68</v>
      </c>
      <c r="AF1655" s="9">
        <f t="shared" si="521"/>
        <v>1446307784.79</v>
      </c>
      <c r="AG1655" s="9">
        <f t="shared" si="522"/>
        <v>524148502.89</v>
      </c>
      <c r="AH1655" s="9">
        <f t="shared" si="523"/>
        <v>523212994.09</v>
      </c>
      <c r="AI1655" s="9">
        <f t="shared" si="524"/>
        <v>433383070.63</v>
      </c>
      <c r="AJ1655" s="12">
        <f t="shared" si="525"/>
        <v>1283525014.21</v>
      </c>
      <c r="AK1655" s="16">
        <f t="shared" si="526"/>
        <v>0.662349360931967</v>
      </c>
      <c r="AL1655" s="9">
        <f t="shared" si="527"/>
        <v>815839455.92</v>
      </c>
      <c r="AM1655" s="16">
        <f t="shared" si="528"/>
        <v>0.0204272039551271</v>
      </c>
      <c r="AN1655" s="16">
        <f t="shared" si="529"/>
        <v>0.325598424199348</v>
      </c>
      <c r="AO1655" s="16">
        <f t="shared" si="530"/>
        <v>0.0497806236634294</v>
      </c>
      <c r="AP1655" s="16">
        <f t="shared" si="531"/>
        <v>0.024647447111451</v>
      </c>
      <c r="AQ1655" s="12">
        <f t="shared" si="532"/>
        <v>467685558.29</v>
      </c>
      <c r="AR1655" s="12">
        <f t="shared" si="533"/>
        <v>400630389.55</v>
      </c>
      <c r="AS1655" s="12">
        <f>AR1655-VLOOKUP(A1655,[1]选股结果!$A$2:$BJ$3005,48,FALSE)*0.08</f>
        <v>73803775.4516</v>
      </c>
      <c r="AT1655" s="12">
        <f t="shared" si="514"/>
        <v>377855634.83</v>
      </c>
      <c r="AU1655" s="12">
        <f t="shared" si="515"/>
        <v>490460313.01</v>
      </c>
      <c r="AV1655" s="12">
        <f t="shared" si="516"/>
        <v>470423932.21</v>
      </c>
      <c r="AW1655" s="12">
        <f t="shared" si="517"/>
        <v>524148502.89</v>
      </c>
      <c r="AX1655" s="12">
        <f t="shared" si="518"/>
        <v>31408125.76</v>
      </c>
      <c r="AY1655" s="21">
        <f t="shared" si="519"/>
        <v>1469082539.51</v>
      </c>
    </row>
    <row r="1656" spans="1:51">
      <c r="A1656" s="5" t="s">
        <v>3359</v>
      </c>
      <c r="B1656" s="5" t="s">
        <v>3360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520"/>
        <v>1933342435.02</v>
      </c>
      <c r="AF1656" s="9">
        <f t="shared" si="521"/>
        <v>1731615173.08</v>
      </c>
      <c r="AG1656" s="9">
        <f t="shared" si="522"/>
        <v>212073084.21</v>
      </c>
      <c r="AH1656" s="9">
        <f t="shared" si="523"/>
        <v>218029391.94</v>
      </c>
      <c r="AI1656" s="9">
        <f t="shared" si="524"/>
        <v>173767394.34</v>
      </c>
      <c r="AJ1656" s="12">
        <f t="shared" si="525"/>
        <v>654085244.74</v>
      </c>
      <c r="AK1656" s="16">
        <f t="shared" si="526"/>
        <v>0.33831836145118</v>
      </c>
      <c r="AL1656" s="9">
        <f t="shared" si="527"/>
        <v>444906301.93</v>
      </c>
      <c r="AM1656" s="16">
        <f t="shared" si="528"/>
        <v>0.00799875811438444</v>
      </c>
      <c r="AN1656" s="16">
        <f t="shared" si="529"/>
        <v>0.141190215238397</v>
      </c>
      <c r="AO1656" s="16">
        <f t="shared" si="530"/>
        <v>0.0575869423094974</v>
      </c>
      <c r="AP1656" s="16">
        <f t="shared" si="531"/>
        <v>0.0264277845685787</v>
      </c>
      <c r="AQ1656" s="12">
        <f t="shared" si="532"/>
        <v>209178942.81</v>
      </c>
      <c r="AR1656" s="12">
        <f t="shared" si="533"/>
        <v>163421572.07</v>
      </c>
      <c r="AS1656" s="12">
        <f>AR1656-VLOOKUP(A1656,[1]选股结果!$A$2:$BJ$3005,48,FALSE)*0.08</f>
        <v>-26053130.4076</v>
      </c>
      <c r="AT1656" s="12">
        <f t="shared" si="514"/>
        <v>164916945.21</v>
      </c>
      <c r="AU1656" s="12">
        <f t="shared" si="515"/>
        <v>207683569.67</v>
      </c>
      <c r="AV1656" s="12">
        <f t="shared" si="516"/>
        <v>205418493.85</v>
      </c>
      <c r="AW1656" s="12">
        <f t="shared" si="517"/>
        <v>212073084.21</v>
      </c>
      <c r="AX1656" s="12">
        <f t="shared" si="518"/>
        <v>2263992.82</v>
      </c>
      <c r="AY1656" s="21">
        <f t="shared" si="519"/>
        <v>1730119799.94</v>
      </c>
    </row>
    <row r="1657" spans="1:51">
      <c r="A1657" s="5" t="s">
        <v>3361</v>
      </c>
      <c r="B1657" s="5" t="s">
        <v>3362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520"/>
        <v>1933047242.35</v>
      </c>
      <c r="AF1657" s="9">
        <f t="shared" si="521"/>
        <v>1942580624.46</v>
      </c>
      <c r="AG1657" s="9">
        <f t="shared" si="522"/>
        <v>29653205.1799999</v>
      </c>
      <c r="AH1657" s="9">
        <f t="shared" si="523"/>
        <v>30321381.4199999</v>
      </c>
      <c r="AI1657" s="9">
        <f t="shared" si="524"/>
        <v>28430519.0499999</v>
      </c>
      <c r="AJ1657" s="12">
        <f t="shared" si="525"/>
        <v>422782425.61</v>
      </c>
      <c r="AK1657" s="16">
        <f t="shared" si="526"/>
        <v>0.21871292969334</v>
      </c>
      <c r="AL1657" s="9">
        <f t="shared" si="527"/>
        <v>353282000.73</v>
      </c>
      <c r="AM1657" s="16">
        <f t="shared" si="528"/>
        <v>0.00626827915248959</v>
      </c>
      <c r="AN1657" s="16">
        <f t="shared" si="529"/>
        <v>0.0972975910052517</v>
      </c>
      <c r="AO1657" s="16">
        <f t="shared" si="530"/>
        <v>0.0561466497828865</v>
      </c>
      <c r="AP1657" s="16">
        <f t="shared" si="531"/>
        <v>0.0233923622606491</v>
      </c>
      <c r="AQ1657" s="12">
        <f t="shared" si="532"/>
        <v>69500424.8799999</v>
      </c>
      <c r="AR1657" s="12">
        <f t="shared" si="533"/>
        <v>-10755857.6100001</v>
      </c>
      <c r="AS1657" s="12">
        <f>AR1657-VLOOKUP(A1657,[1]选股结果!$A$2:$BJ$3005,48,FALSE)*0.08</f>
        <v>-168456911.81</v>
      </c>
      <c r="AT1657" s="12">
        <f t="shared" si="514"/>
        <v>67609562.5099999</v>
      </c>
      <c r="AU1657" s="12">
        <f t="shared" si="515"/>
        <v>-8864995.24000013</v>
      </c>
      <c r="AV1657" s="12">
        <f t="shared" si="516"/>
        <v>11900232.2199999</v>
      </c>
      <c r="AW1657" s="12">
        <f t="shared" si="517"/>
        <v>29653205.1799999</v>
      </c>
      <c r="AX1657" s="12">
        <f t="shared" si="518"/>
        <v>8995675.43</v>
      </c>
      <c r="AY1657" s="21">
        <f t="shared" si="519"/>
        <v>1864215204.34</v>
      </c>
    </row>
    <row r="1658" spans="1:51">
      <c r="A1658" s="5" t="s">
        <v>3363</v>
      </c>
      <c r="B1658" s="5" t="s">
        <v>3364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520"/>
        <v>1932567881.89</v>
      </c>
      <c r="AF1658" s="9">
        <f t="shared" si="521"/>
        <v>2211800171.13</v>
      </c>
      <c r="AG1658" s="9">
        <f t="shared" si="522"/>
        <v>-134554187.73</v>
      </c>
      <c r="AH1658" s="9">
        <f t="shared" si="523"/>
        <v>-141063808.66</v>
      </c>
      <c r="AI1658" s="9">
        <f t="shared" si="524"/>
        <v>-140323257.8</v>
      </c>
      <c r="AJ1658" s="12">
        <f t="shared" si="525"/>
        <v>760658628.99</v>
      </c>
      <c r="AK1658" s="16">
        <f t="shared" si="526"/>
        <v>0.393599953780716</v>
      </c>
      <c r="AL1658" s="9">
        <f t="shared" si="527"/>
        <v>1087249643.07</v>
      </c>
      <c r="AM1658" s="16">
        <f t="shared" si="528"/>
        <v>0.00594371040605642</v>
      </c>
      <c r="AN1658" s="16">
        <f t="shared" si="529"/>
        <v>0.407935554915153</v>
      </c>
      <c r="AO1658" s="16">
        <f t="shared" si="530"/>
        <v>0.0545076164501816</v>
      </c>
      <c r="AP1658" s="16">
        <f t="shared" si="531"/>
        <v>0.0307962916944449</v>
      </c>
      <c r="AQ1658" s="12">
        <f t="shared" si="532"/>
        <v>-326591014.08</v>
      </c>
      <c r="AR1658" s="12">
        <f t="shared" si="533"/>
        <v>-401036013.23</v>
      </c>
      <c r="AS1658" s="12">
        <f>AR1658-VLOOKUP(A1658,[1]选股结果!$A$2:$BJ$3005,48,FALSE)*0.08</f>
        <v>-485970677.5748</v>
      </c>
      <c r="AT1658" s="12">
        <f t="shared" si="514"/>
        <v>-325850463.22</v>
      </c>
      <c r="AU1658" s="12">
        <f t="shared" si="515"/>
        <v>-401776564.09</v>
      </c>
      <c r="AV1658" s="12">
        <f t="shared" si="516"/>
        <v>-438433484.07</v>
      </c>
      <c r="AW1658" s="12">
        <f t="shared" si="517"/>
        <v>-134554187.73</v>
      </c>
      <c r="AX1658" s="12">
        <f t="shared" si="518"/>
        <v>290326951.83</v>
      </c>
      <c r="AY1658" s="21">
        <f t="shared" si="519"/>
        <v>2136614621.12</v>
      </c>
    </row>
    <row r="1659" spans="1:51">
      <c r="A1659" s="5" t="s">
        <v>3365</v>
      </c>
      <c r="B1659" s="5" t="s">
        <v>3366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520"/>
        <v>1929892614.64</v>
      </c>
      <c r="AF1659" s="9">
        <f t="shared" si="521"/>
        <v>2644585823.27</v>
      </c>
      <c r="AG1659" s="9">
        <f t="shared" si="522"/>
        <v>-732872196.24</v>
      </c>
      <c r="AH1659" s="9">
        <f t="shared" si="523"/>
        <v>-748342463.91</v>
      </c>
      <c r="AI1659" s="9">
        <f t="shared" si="524"/>
        <v>-749132360.79</v>
      </c>
      <c r="AJ1659" s="12">
        <f t="shared" si="525"/>
        <v>-25910941.78</v>
      </c>
      <c r="AK1659" s="16">
        <f t="shared" si="526"/>
        <v>-0.0134261054648543</v>
      </c>
      <c r="AL1659" s="9">
        <f t="shared" si="527"/>
        <v>611602227.11</v>
      </c>
      <c r="AM1659" s="16">
        <f t="shared" si="528"/>
        <v>0.0188587516082024</v>
      </c>
      <c r="AN1659" s="16">
        <f t="shared" si="529"/>
        <v>0.0860319705099092</v>
      </c>
      <c r="AO1659" s="16">
        <f t="shared" si="530"/>
        <v>0.201218734770089</v>
      </c>
      <c r="AP1659" s="16">
        <f t="shared" si="531"/>
        <v>0.00278439291348984</v>
      </c>
      <c r="AQ1659" s="12">
        <f t="shared" si="532"/>
        <v>-637513168.89</v>
      </c>
      <c r="AR1659" s="12">
        <f t="shared" si="533"/>
        <v>-730953373.18</v>
      </c>
      <c r="AS1659" s="12">
        <f>AR1659-VLOOKUP(A1659,[1]选股结果!$A$2:$BJ$3005,48,FALSE)*0.08</f>
        <v>-1259514820.9672</v>
      </c>
      <c r="AT1659" s="12">
        <f t="shared" si="514"/>
        <v>-638303065.77</v>
      </c>
      <c r="AU1659" s="12">
        <f t="shared" si="515"/>
        <v>-730163476.3</v>
      </c>
      <c r="AV1659" s="12">
        <f t="shared" si="516"/>
        <v>-702953160.48</v>
      </c>
      <c r="AW1659" s="12">
        <f t="shared" si="517"/>
        <v>-732872196.24</v>
      </c>
      <c r="AX1659" s="12">
        <f t="shared" si="518"/>
        <v>9876415.4</v>
      </c>
      <c r="AY1659" s="21">
        <f t="shared" si="519"/>
        <v>2551935515.86</v>
      </c>
    </row>
    <row r="1660" spans="1:51">
      <c r="A1660" s="5" t="s">
        <v>3367</v>
      </c>
      <c r="B1660" s="5" t="s">
        <v>3368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520"/>
        <v>1928350263.94</v>
      </c>
      <c r="AF1660" s="9">
        <f t="shared" si="521"/>
        <v>2086160757.49</v>
      </c>
      <c r="AG1660" s="9">
        <f t="shared" si="522"/>
        <v>-283972713.65</v>
      </c>
      <c r="AH1660" s="9">
        <f t="shared" si="523"/>
        <v>-417953390.82</v>
      </c>
      <c r="AI1660" s="9">
        <f t="shared" si="524"/>
        <v>-449408069.16</v>
      </c>
      <c r="AJ1660" s="12">
        <f t="shared" si="525"/>
        <v>235227874.09</v>
      </c>
      <c r="AK1660" s="16">
        <f t="shared" si="526"/>
        <v>0.121983997663051</v>
      </c>
      <c r="AL1660" s="9">
        <f t="shared" si="527"/>
        <v>400808261.82</v>
      </c>
      <c r="AM1660" s="16">
        <f t="shared" si="528"/>
        <v>0.00830931148745836</v>
      </c>
      <c r="AN1660" s="16">
        <f t="shared" si="529"/>
        <v>0.0234051290960926</v>
      </c>
      <c r="AO1660" s="16">
        <f t="shared" si="530"/>
        <v>0.076727462700523</v>
      </c>
      <c r="AP1660" s="16">
        <f t="shared" si="531"/>
        <v>0.0299290087020185</v>
      </c>
      <c r="AQ1660" s="12">
        <f t="shared" si="532"/>
        <v>-165580387.73</v>
      </c>
      <c r="AR1660" s="12">
        <f t="shared" si="533"/>
        <v>-323245849.06</v>
      </c>
      <c r="AS1660" s="12">
        <f>AR1660-VLOOKUP(A1660,[1]选股结果!$A$2:$BJ$3005,48,FALSE)*0.08</f>
        <v>-707150351.9728</v>
      </c>
      <c r="AT1660" s="12">
        <f t="shared" si="514"/>
        <v>-197035066.07</v>
      </c>
      <c r="AU1660" s="12">
        <f t="shared" si="515"/>
        <v>-291791170.72</v>
      </c>
      <c r="AV1660" s="12">
        <f t="shared" si="516"/>
        <v>-162686382.84</v>
      </c>
      <c r="AW1660" s="12">
        <f t="shared" si="517"/>
        <v>-283972713.65</v>
      </c>
      <c r="AX1660" s="12">
        <f t="shared" si="518"/>
        <v>-87228987.58</v>
      </c>
      <c r="AY1660" s="21">
        <f t="shared" si="519"/>
        <v>1959949974.5</v>
      </c>
    </row>
    <row r="1661" spans="1:51">
      <c r="A1661" s="5" t="s">
        <v>3369</v>
      </c>
      <c r="B1661" s="5" t="s">
        <v>3370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520"/>
        <v>1925865268.26</v>
      </c>
      <c r="AF1661" s="9">
        <f t="shared" si="521"/>
        <v>1798171794.84</v>
      </c>
      <c r="AG1661" s="9">
        <f t="shared" si="522"/>
        <v>117119083.83</v>
      </c>
      <c r="AH1661" s="9">
        <f t="shared" si="523"/>
        <v>120981850.7</v>
      </c>
      <c r="AI1661" s="9">
        <f t="shared" si="524"/>
        <v>121269221.82</v>
      </c>
      <c r="AJ1661" s="12">
        <f t="shared" si="525"/>
        <v>329874319.66</v>
      </c>
      <c r="AK1661" s="16">
        <f t="shared" si="526"/>
        <v>0.17128629146422</v>
      </c>
      <c r="AL1661" s="9">
        <f t="shared" si="527"/>
        <v>139258958.38</v>
      </c>
      <c r="AM1661" s="16">
        <f t="shared" si="528"/>
        <v>0.00968604409012148</v>
      </c>
      <c r="AN1661" s="16">
        <f t="shared" si="529"/>
        <v>0.0135801110342622</v>
      </c>
      <c r="AO1661" s="16">
        <f t="shared" si="530"/>
        <v>0.0234695930888442</v>
      </c>
      <c r="AP1661" s="16">
        <f t="shared" si="531"/>
        <v>0.0273608284538034</v>
      </c>
      <c r="AQ1661" s="12">
        <f t="shared" si="532"/>
        <v>190615361.28</v>
      </c>
      <c r="AR1661" s="12">
        <f t="shared" si="533"/>
        <v>131421909.66</v>
      </c>
      <c r="AS1661" s="12">
        <f>AR1661-VLOOKUP(A1661,[1]选股结果!$A$2:$BJ$3005,48,FALSE)*0.08</f>
        <v>108250690.1712</v>
      </c>
      <c r="AT1661" s="12">
        <f t="shared" si="514"/>
        <v>190902732.4</v>
      </c>
      <c r="AU1661" s="12">
        <f t="shared" si="515"/>
        <v>131134538.54</v>
      </c>
      <c r="AV1661" s="12">
        <f t="shared" si="516"/>
        <v>125050481.68</v>
      </c>
      <c r="AW1661" s="12">
        <f t="shared" si="517"/>
        <v>117119083.83</v>
      </c>
      <c r="AX1661" s="12">
        <f t="shared" si="518"/>
        <v>0</v>
      </c>
      <c r="AY1661" s="21">
        <f t="shared" si="519"/>
        <v>1738690972.1</v>
      </c>
    </row>
    <row r="1662" spans="1:51">
      <c r="A1662" s="5" t="s">
        <v>3371</v>
      </c>
      <c r="B1662" s="5" t="s">
        <v>3372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520"/>
        <v>1924742690.06</v>
      </c>
      <c r="AF1662" s="9">
        <f t="shared" si="521"/>
        <v>2180590430.01</v>
      </c>
      <c r="AG1662" s="9">
        <f t="shared" si="522"/>
        <v>-224024385.79</v>
      </c>
      <c r="AH1662" s="9">
        <f t="shared" si="523"/>
        <v>-184577027.67</v>
      </c>
      <c r="AI1662" s="9">
        <f t="shared" si="524"/>
        <v>-193947607.25</v>
      </c>
      <c r="AJ1662" s="12">
        <f t="shared" si="525"/>
        <v>55190616.02</v>
      </c>
      <c r="AK1662" s="16">
        <f t="shared" si="526"/>
        <v>0.0286742827002395</v>
      </c>
      <c r="AL1662" s="9">
        <f t="shared" si="527"/>
        <v>264128207.96</v>
      </c>
      <c r="AM1662" s="16">
        <f t="shared" si="528"/>
        <v>0.0135836361738228</v>
      </c>
      <c r="AN1662" s="16">
        <f t="shared" si="529"/>
        <v>0.0241498048752434</v>
      </c>
      <c r="AO1662" s="16">
        <f t="shared" si="530"/>
        <v>0.0974039406504543</v>
      </c>
      <c r="AP1662" s="16">
        <f t="shared" si="531"/>
        <v>0.0225373137064091</v>
      </c>
      <c r="AQ1662" s="12">
        <f t="shared" si="532"/>
        <v>-208937591.94</v>
      </c>
      <c r="AR1662" s="12">
        <f t="shared" si="533"/>
        <v>-225863310.1</v>
      </c>
      <c r="AS1662" s="12">
        <f>AR1662-VLOOKUP(A1662,[1]选股结果!$A$2:$BJ$3005,48,FALSE)*0.08</f>
        <v>-446201085.0744</v>
      </c>
      <c r="AT1662" s="12">
        <f t="shared" si="514"/>
        <v>-218308171.52</v>
      </c>
      <c r="AU1662" s="12">
        <f t="shared" si="515"/>
        <v>-216492730.52</v>
      </c>
      <c r="AV1662" s="12">
        <f t="shared" si="516"/>
        <v>-228190514.98</v>
      </c>
      <c r="AW1662" s="12">
        <f t="shared" si="517"/>
        <v>-224024385.79</v>
      </c>
      <c r="AX1662" s="12">
        <f t="shared" si="518"/>
        <v>0</v>
      </c>
      <c r="AY1662" s="21">
        <f t="shared" si="519"/>
        <v>2173035291.43</v>
      </c>
    </row>
    <row r="1663" spans="1:51">
      <c r="A1663" s="5" t="s">
        <v>3373</v>
      </c>
      <c r="B1663" s="5" t="s">
        <v>3374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520"/>
        <v>1922465616.53</v>
      </c>
      <c r="AF1663" s="9">
        <f t="shared" si="521"/>
        <v>1856586877.64</v>
      </c>
      <c r="AG1663" s="9">
        <f t="shared" si="522"/>
        <v>84528484.5499999</v>
      </c>
      <c r="AH1663" s="9">
        <f t="shared" si="523"/>
        <v>85795753.5499999</v>
      </c>
      <c r="AI1663" s="9">
        <f t="shared" si="524"/>
        <v>73881154.0699999</v>
      </c>
      <c r="AJ1663" s="12">
        <f t="shared" si="525"/>
        <v>272892745.17</v>
      </c>
      <c r="AK1663" s="16">
        <f t="shared" si="526"/>
        <v>0.141949350263317</v>
      </c>
      <c r="AL1663" s="9">
        <f t="shared" si="527"/>
        <v>205650042.19</v>
      </c>
      <c r="AM1663" s="16">
        <f t="shared" si="528"/>
        <v>0.00712544415994565</v>
      </c>
      <c r="AN1663" s="16">
        <f t="shared" si="529"/>
        <v>0.00897143443383444</v>
      </c>
      <c r="AO1663" s="16">
        <f t="shared" si="530"/>
        <v>0.0697628410811721</v>
      </c>
      <c r="AP1663" s="16">
        <f t="shared" si="531"/>
        <v>0.0240087558982253</v>
      </c>
      <c r="AQ1663" s="12">
        <f t="shared" si="532"/>
        <v>67242702.98</v>
      </c>
      <c r="AR1663" s="12">
        <f t="shared" si="533"/>
        <v>59532463.85</v>
      </c>
      <c r="AS1663" s="12">
        <f>AR1663-VLOOKUP(A1663,[1]选股结果!$A$2:$BJ$3005,48,FALSE)*0.08</f>
        <v>-257296993.1708</v>
      </c>
      <c r="AT1663" s="12">
        <f t="shared" si="514"/>
        <v>55328103.5</v>
      </c>
      <c r="AU1663" s="12">
        <f t="shared" si="515"/>
        <v>71447063.33</v>
      </c>
      <c r="AV1663" s="12">
        <f t="shared" si="516"/>
        <v>8727941.09000008</v>
      </c>
      <c r="AW1663" s="12">
        <f t="shared" si="517"/>
        <v>84528484.5499999</v>
      </c>
      <c r="AX1663" s="12">
        <f t="shared" si="518"/>
        <v>3869701.59</v>
      </c>
      <c r="AY1663" s="21">
        <f t="shared" si="519"/>
        <v>1860791237.99</v>
      </c>
    </row>
    <row r="1664" spans="1:51">
      <c r="A1664" s="5" t="s">
        <v>3375</v>
      </c>
      <c r="B1664" s="5" t="s">
        <v>3376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520"/>
        <v>1916690377.1</v>
      </c>
      <c r="AF1664" s="9">
        <f t="shared" si="521"/>
        <v>1923074916.4</v>
      </c>
      <c r="AG1664" s="9">
        <f t="shared" si="522"/>
        <v>-34813940.9000002</v>
      </c>
      <c r="AH1664" s="9">
        <f t="shared" si="523"/>
        <v>-21468755.2700002</v>
      </c>
      <c r="AI1664" s="9">
        <f t="shared" si="524"/>
        <v>-22643990.8600002</v>
      </c>
      <c r="AJ1664" s="12">
        <f t="shared" si="525"/>
        <v>288374069.84</v>
      </c>
      <c r="AK1664" s="16">
        <f t="shared" si="526"/>
        <v>0.150454175220683</v>
      </c>
      <c r="AL1664" s="9">
        <f t="shared" si="527"/>
        <v>276422185.21</v>
      </c>
      <c r="AM1664" s="16">
        <f t="shared" si="528"/>
        <v>0.00522124186543974</v>
      </c>
      <c r="AN1664" s="16">
        <f t="shared" si="529"/>
        <v>0.0426142678681266</v>
      </c>
      <c r="AO1664" s="16">
        <f t="shared" si="530"/>
        <v>0.0542893194452403</v>
      </c>
      <c r="AP1664" s="16">
        <f t="shared" si="531"/>
        <v>0.0479664361591373</v>
      </c>
      <c r="AQ1664" s="12">
        <f t="shared" si="532"/>
        <v>11951884.6299999</v>
      </c>
      <c r="AR1664" s="12">
        <f t="shared" si="533"/>
        <v>3696523.85999994</v>
      </c>
      <c r="AS1664" s="12">
        <f>AR1664-VLOOKUP(A1664,[1]选股结果!$A$2:$BJ$3005,48,FALSE)*0.08</f>
        <v>-150458323.7464</v>
      </c>
      <c r="AT1664" s="12">
        <f t="shared" si="514"/>
        <v>10776649.0399999</v>
      </c>
      <c r="AU1664" s="12">
        <f t="shared" si="515"/>
        <v>4871759.44999994</v>
      </c>
      <c r="AV1664" s="12">
        <f t="shared" si="516"/>
        <v>-22784640.6500001</v>
      </c>
      <c r="AW1664" s="12">
        <f t="shared" si="517"/>
        <v>-34813940.9000002</v>
      </c>
      <c r="AX1664" s="12">
        <f t="shared" si="518"/>
        <v>296616.919999999</v>
      </c>
      <c r="AY1664" s="21">
        <f t="shared" si="519"/>
        <v>1915994791.22</v>
      </c>
    </row>
    <row r="1665" spans="1:51">
      <c r="A1665" s="5" t="s">
        <v>3377</v>
      </c>
      <c r="B1665" s="5" t="s">
        <v>3378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520"/>
        <v>1915550683.83</v>
      </c>
      <c r="AF1665" s="9">
        <f t="shared" si="521"/>
        <v>1905740717.26</v>
      </c>
      <c r="AG1665" s="9">
        <f t="shared" si="522"/>
        <v>20419109.9899997</v>
      </c>
      <c r="AH1665" s="9">
        <f t="shared" si="523"/>
        <v>39608997.3299997</v>
      </c>
      <c r="AI1665" s="9">
        <f t="shared" si="524"/>
        <v>37659184.1599997</v>
      </c>
      <c r="AJ1665" s="12">
        <f t="shared" si="525"/>
        <v>351645816.86</v>
      </c>
      <c r="AK1665" s="16">
        <f t="shared" si="526"/>
        <v>0.1835742691793</v>
      </c>
      <c r="AL1665" s="9">
        <f t="shared" si="527"/>
        <v>216902668.65</v>
      </c>
      <c r="AM1665" s="16">
        <f t="shared" si="528"/>
        <v>0.00264007326075472</v>
      </c>
      <c r="AN1665" s="16">
        <f t="shared" si="529"/>
        <v>0.021290906335329</v>
      </c>
      <c r="AO1665" s="16">
        <f t="shared" si="530"/>
        <v>0.0905471824442694</v>
      </c>
      <c r="AP1665" s="16">
        <f t="shared" si="531"/>
        <v>0.00877295435294857</v>
      </c>
      <c r="AQ1665" s="12">
        <f t="shared" si="532"/>
        <v>134743148.21</v>
      </c>
      <c r="AR1665" s="12">
        <f t="shared" si="533"/>
        <v>27051245.0399999</v>
      </c>
      <c r="AS1665" s="12">
        <f>AR1665-VLOOKUP(A1665,[1]选股结果!$A$2:$BJ$3005,48,FALSE)*0.08</f>
        <v>-296697263.7248</v>
      </c>
      <c r="AT1665" s="12">
        <f t="shared" si="514"/>
        <v>132793335.04</v>
      </c>
      <c r="AU1665" s="12">
        <f t="shared" si="515"/>
        <v>29001058.2099999</v>
      </c>
      <c r="AV1665" s="12">
        <f t="shared" si="516"/>
        <v>10856447.7099999</v>
      </c>
      <c r="AW1665" s="12">
        <f t="shared" si="517"/>
        <v>20419109.9899997</v>
      </c>
      <c r="AX1665" s="12">
        <f t="shared" si="518"/>
        <v>4260000</v>
      </c>
      <c r="AY1665" s="21">
        <f t="shared" si="519"/>
        <v>1799998627.26</v>
      </c>
    </row>
    <row r="1666" spans="1:51">
      <c r="A1666" s="5" t="s">
        <v>3379</v>
      </c>
      <c r="B1666" s="5" t="s">
        <v>3380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520"/>
        <v>1914562133.27</v>
      </c>
      <c r="AF1666" s="9">
        <f t="shared" si="521"/>
        <v>1243063579.44</v>
      </c>
      <c r="AG1666" s="9">
        <f t="shared" si="522"/>
        <v>670948279.86</v>
      </c>
      <c r="AH1666" s="9">
        <f t="shared" si="523"/>
        <v>672911166.11</v>
      </c>
      <c r="AI1666" s="9">
        <f t="shared" si="524"/>
        <v>523080293.59</v>
      </c>
      <c r="AJ1666" s="12">
        <f t="shared" si="525"/>
        <v>1273936391.57</v>
      </c>
      <c r="AK1666" s="16">
        <f t="shared" si="526"/>
        <v>0.665393078361037</v>
      </c>
      <c r="AL1666" s="9">
        <f t="shared" si="527"/>
        <v>621351310.43</v>
      </c>
      <c r="AM1666" s="16">
        <f t="shared" si="528"/>
        <v>0.0534898935272934</v>
      </c>
      <c r="AN1666" s="16">
        <f t="shared" si="529"/>
        <v>0.200311240071892</v>
      </c>
      <c r="AO1666" s="16">
        <f t="shared" si="530"/>
        <v>0.0469853350731208</v>
      </c>
      <c r="AP1666" s="16">
        <f t="shared" si="531"/>
        <v>0.0247784142053278</v>
      </c>
      <c r="AQ1666" s="12">
        <f t="shared" si="532"/>
        <v>652585081.14</v>
      </c>
      <c r="AR1666" s="12">
        <f t="shared" si="533"/>
        <v>523630567.56</v>
      </c>
      <c r="AS1666" s="12">
        <f>AR1666-VLOOKUP(A1666,[1]选股结果!$A$2:$BJ$3005,48,FALSE)*0.08</f>
        <v>242673010.9912</v>
      </c>
      <c r="AT1666" s="12">
        <f t="shared" si="514"/>
        <v>502754208.62</v>
      </c>
      <c r="AU1666" s="12">
        <f t="shared" si="515"/>
        <v>673461440.08</v>
      </c>
      <c r="AV1666" s="12">
        <f t="shared" si="516"/>
        <v>650071920.92</v>
      </c>
      <c r="AW1666" s="12">
        <f t="shared" si="517"/>
        <v>670948279.86</v>
      </c>
      <c r="AX1666" s="12">
        <f t="shared" si="518"/>
        <v>0</v>
      </c>
      <c r="AY1666" s="21">
        <f t="shared" si="519"/>
        <v>1263939938.38</v>
      </c>
    </row>
    <row r="1667" spans="1:51">
      <c r="A1667" s="5" t="s">
        <v>3381</v>
      </c>
      <c r="B1667" s="5" t="s">
        <v>3382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520"/>
        <v>1912457854.82</v>
      </c>
      <c r="AF1667" s="9">
        <f t="shared" si="521"/>
        <v>1661439904.74</v>
      </c>
      <c r="AG1667" s="9">
        <f t="shared" si="522"/>
        <v>241282723.33</v>
      </c>
      <c r="AH1667" s="9">
        <f t="shared" si="523"/>
        <v>253659566.32</v>
      </c>
      <c r="AI1667" s="9">
        <f t="shared" si="524"/>
        <v>221997143.5</v>
      </c>
      <c r="AJ1667" s="12">
        <f t="shared" si="525"/>
        <v>424156748.88</v>
      </c>
      <c r="AK1667" s="16">
        <f t="shared" si="526"/>
        <v>0.221786194038729</v>
      </c>
      <c r="AL1667" s="9">
        <f t="shared" si="527"/>
        <v>141450029.69</v>
      </c>
      <c r="AM1667" s="16">
        <f t="shared" si="528"/>
        <v>0.00612160361625427</v>
      </c>
      <c r="AN1667" s="16">
        <f t="shared" si="529"/>
        <v>0.0111771071953959</v>
      </c>
      <c r="AO1667" s="16">
        <f t="shared" si="530"/>
        <v>0.033783535144141</v>
      </c>
      <c r="AP1667" s="16">
        <f t="shared" si="531"/>
        <v>0.0293518782746108</v>
      </c>
      <c r="AQ1667" s="12">
        <f t="shared" si="532"/>
        <v>282706719.19</v>
      </c>
      <c r="AR1667" s="12">
        <f t="shared" si="533"/>
        <v>231732370.25</v>
      </c>
      <c r="AS1667" s="12">
        <f>AR1667-VLOOKUP(A1667,[1]选股结果!$A$2:$BJ$3005,48,FALSE)*0.08</f>
        <v>168913159.8028</v>
      </c>
      <c r="AT1667" s="12">
        <f t="shared" ref="AT1667:AT1730" si="534">AQ1667-AD1667</f>
        <v>251044296.37</v>
      </c>
      <c r="AU1667" s="12">
        <f t="shared" ref="AU1667:AU1730" si="535">AQ1667-S1667</f>
        <v>263394793.07</v>
      </c>
      <c r="AV1667" s="12">
        <f t="shared" ref="AV1667:AV1730" si="536">AJ1667-O1667-P1667-Q1667-R1667-X1667-Y1667+Z1667-H1667</f>
        <v>245356900.53</v>
      </c>
      <c r="AW1667" s="12">
        <f t="shared" ref="AW1667:AW1730" si="537">AG1667</f>
        <v>241282723.33</v>
      </c>
      <c r="AX1667" s="12">
        <f t="shared" ref="AX1667:AX1730" si="538">T1667-U1667+V1667+W1667+AA1667</f>
        <v>-187217.48</v>
      </c>
      <c r="AY1667" s="21">
        <f t="shared" ref="AY1667:AY1730" si="539">AF1667-S1667</f>
        <v>1642127978.62</v>
      </c>
    </row>
    <row r="1668" spans="1:51">
      <c r="A1668" s="5" t="s">
        <v>3383</v>
      </c>
      <c r="B1668" s="5" t="s">
        <v>3384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520"/>
        <v>1911265947.09</v>
      </c>
      <c r="AF1668" s="9">
        <f t="shared" si="521"/>
        <v>1950455277.26</v>
      </c>
      <c r="AG1668" s="9">
        <f t="shared" si="522"/>
        <v>371331494.53</v>
      </c>
      <c r="AH1668" s="9">
        <f t="shared" si="523"/>
        <v>364912273.72</v>
      </c>
      <c r="AI1668" s="9">
        <f t="shared" si="524"/>
        <v>374684019.52</v>
      </c>
      <c r="AJ1668" s="12">
        <f t="shared" si="525"/>
        <v>1215712223.25</v>
      </c>
      <c r="AK1668" s="16">
        <f t="shared" si="526"/>
        <v>0.636076954701665</v>
      </c>
      <c r="AL1668" s="9">
        <f t="shared" si="527"/>
        <v>1247268246.47</v>
      </c>
      <c r="AM1668" s="16">
        <f t="shared" si="528"/>
        <v>0.00800889232778195</v>
      </c>
      <c r="AN1668" s="16">
        <f t="shared" si="529"/>
        <v>0.357709082255629</v>
      </c>
      <c r="AO1668" s="16">
        <f t="shared" si="530"/>
        <v>0.135384721641679</v>
      </c>
      <c r="AP1668" s="16">
        <f t="shared" si="531"/>
        <v>0.148345551921587</v>
      </c>
      <c r="AQ1668" s="12">
        <f t="shared" si="532"/>
        <v>-31556023.2199998</v>
      </c>
      <c r="AR1668" s="12">
        <f t="shared" si="533"/>
        <v>-35417509.7599998</v>
      </c>
      <c r="AS1668" s="12">
        <f>AR1668-VLOOKUP(A1668,[1]选股结果!$A$2:$BJ$3005,48,FALSE)*0.08</f>
        <v>-258284530.8328</v>
      </c>
      <c r="AT1668" s="12">
        <f t="shared" si="534"/>
        <v>-21784277.4199998</v>
      </c>
      <c r="AU1668" s="12">
        <f t="shared" si="535"/>
        <v>-45189255.5599998</v>
      </c>
      <c r="AV1668" s="12">
        <f t="shared" si="536"/>
        <v>-41485853.3800001</v>
      </c>
      <c r="AW1668" s="12">
        <f t="shared" si="537"/>
        <v>371331494.53</v>
      </c>
      <c r="AX1668" s="12">
        <f t="shared" si="538"/>
        <v>408989462.15</v>
      </c>
      <c r="AY1668" s="21">
        <f t="shared" si="539"/>
        <v>1936822044.92</v>
      </c>
    </row>
    <row r="1669" spans="1:51">
      <c r="A1669" s="5" t="s">
        <v>3385</v>
      </c>
      <c r="B1669" s="5" t="s">
        <v>3386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520"/>
        <v>1910435341.64</v>
      </c>
      <c r="AF1669" s="9">
        <f t="shared" si="521"/>
        <v>1752684978.27</v>
      </c>
      <c r="AG1669" s="9">
        <f t="shared" si="522"/>
        <v>191502795.91</v>
      </c>
      <c r="AH1669" s="9">
        <f t="shared" si="523"/>
        <v>191438032.98</v>
      </c>
      <c r="AI1669" s="9">
        <f t="shared" si="524"/>
        <v>153422823.63</v>
      </c>
      <c r="AJ1669" s="12">
        <f t="shared" si="525"/>
        <v>510772484.02</v>
      </c>
      <c r="AK1669" s="16">
        <f t="shared" si="526"/>
        <v>0.267359210169097</v>
      </c>
      <c r="AL1669" s="9">
        <f t="shared" si="527"/>
        <v>319582840.57</v>
      </c>
      <c r="AM1669" s="16">
        <f t="shared" si="528"/>
        <v>0.0129462163837318</v>
      </c>
      <c r="AN1669" s="16">
        <f t="shared" si="529"/>
        <v>0.0311877990117436</v>
      </c>
      <c r="AO1669" s="16">
        <f t="shared" si="530"/>
        <v>0.0683401410842422</v>
      </c>
      <c r="AP1669" s="16">
        <f t="shared" si="531"/>
        <v>0.0538287133296649</v>
      </c>
      <c r="AQ1669" s="12">
        <f t="shared" si="532"/>
        <v>191189643.45</v>
      </c>
      <c r="AR1669" s="12">
        <f t="shared" si="533"/>
        <v>117863193.35</v>
      </c>
      <c r="AS1669" s="12">
        <f>AR1669-VLOOKUP(A1669,[1]选股结果!$A$2:$BJ$3005,48,FALSE)*0.08</f>
        <v>-113357074.5844</v>
      </c>
      <c r="AT1669" s="12">
        <f t="shared" si="534"/>
        <v>153174434.1</v>
      </c>
      <c r="AU1669" s="12">
        <f t="shared" si="535"/>
        <v>155878402.7</v>
      </c>
      <c r="AV1669" s="12">
        <f t="shared" si="536"/>
        <v>158561038.71</v>
      </c>
      <c r="AW1669" s="12">
        <f t="shared" si="537"/>
        <v>191502795.91</v>
      </c>
      <c r="AX1669" s="12">
        <f t="shared" si="538"/>
        <v>26193535.2</v>
      </c>
      <c r="AY1669" s="21">
        <f t="shared" si="539"/>
        <v>1717373737.52</v>
      </c>
    </row>
    <row r="1670" spans="1:51">
      <c r="A1670" s="5" t="s">
        <v>3387</v>
      </c>
      <c r="B1670" s="5" t="s">
        <v>3388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520"/>
        <v>1909458636.04</v>
      </c>
      <c r="AF1670" s="9">
        <f t="shared" si="521"/>
        <v>1889281320.87</v>
      </c>
      <c r="AG1670" s="9">
        <f t="shared" si="522"/>
        <v>-69777491.5100002</v>
      </c>
      <c r="AH1670" s="9">
        <f t="shared" si="523"/>
        <v>-66611225.7800002</v>
      </c>
      <c r="AI1670" s="9">
        <f t="shared" si="524"/>
        <v>-87147249.1300002</v>
      </c>
      <c r="AJ1670" s="12">
        <f t="shared" si="525"/>
        <v>306936300.36</v>
      </c>
      <c r="AK1670" s="16">
        <f t="shared" si="526"/>
        <v>0.160745194772352</v>
      </c>
      <c r="AL1670" s="9">
        <f t="shared" si="527"/>
        <v>248543326.85</v>
      </c>
      <c r="AM1670" s="16">
        <f t="shared" si="528"/>
        <v>0.00639088955354797</v>
      </c>
      <c r="AN1670" s="16">
        <f t="shared" si="529"/>
        <v>0.00776852122377646</v>
      </c>
      <c r="AO1670" s="16">
        <f t="shared" si="530"/>
        <v>0.0810224838495842</v>
      </c>
      <c r="AP1670" s="16">
        <f t="shared" si="531"/>
        <v>0.0132135726659813</v>
      </c>
      <c r="AQ1670" s="12">
        <f t="shared" si="532"/>
        <v>58392973.5099999</v>
      </c>
      <c r="AR1670" s="12">
        <f t="shared" si="533"/>
        <v>-41925373.9000001</v>
      </c>
      <c r="AS1670" s="12">
        <f>AR1670-VLOOKUP(A1670,[1]选股结果!$A$2:$BJ$3005,48,FALSE)*0.08</f>
        <v>-285477186.868</v>
      </c>
      <c r="AT1670" s="12">
        <f t="shared" si="534"/>
        <v>37856950.1599999</v>
      </c>
      <c r="AU1670" s="12">
        <f t="shared" si="535"/>
        <v>-21389350.5500001</v>
      </c>
      <c r="AV1670" s="12">
        <f t="shared" si="536"/>
        <v>-83745898.3100001</v>
      </c>
      <c r="AW1670" s="12">
        <f t="shared" si="537"/>
        <v>-69777491.5100002</v>
      </c>
      <c r="AX1670" s="12">
        <f t="shared" si="538"/>
        <v>3403673.95</v>
      </c>
      <c r="AY1670" s="21">
        <f t="shared" si="539"/>
        <v>1809498996.81</v>
      </c>
    </row>
    <row r="1671" spans="1:51">
      <c r="A1671" s="5" t="s">
        <v>3389</v>
      </c>
      <c r="B1671" s="5" t="s">
        <v>3390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520"/>
        <v>1905877936.97</v>
      </c>
      <c r="AF1671" s="9">
        <f t="shared" si="521"/>
        <v>1897944961.46</v>
      </c>
      <c r="AG1671" s="9">
        <f t="shared" si="522"/>
        <v>-6684380.71000001</v>
      </c>
      <c r="AH1671" s="9">
        <f t="shared" si="523"/>
        <v>-11735227.91</v>
      </c>
      <c r="AI1671" s="9">
        <f t="shared" si="524"/>
        <v>-9784646.05000001</v>
      </c>
      <c r="AJ1671" s="12">
        <f t="shared" si="525"/>
        <v>251442905.98</v>
      </c>
      <c r="AK1671" s="16">
        <f t="shared" si="526"/>
        <v>0.131930225489545</v>
      </c>
      <c r="AL1671" s="9">
        <f t="shared" si="527"/>
        <v>256724656.04</v>
      </c>
      <c r="AM1671" s="16">
        <f t="shared" si="528"/>
        <v>0.00600111084143372</v>
      </c>
      <c r="AN1671" s="16">
        <f t="shared" si="529"/>
        <v>0.0154361591838203</v>
      </c>
      <c r="AO1671" s="16">
        <f t="shared" si="530"/>
        <v>0.0695223475594941</v>
      </c>
      <c r="AP1671" s="16">
        <f t="shared" si="531"/>
        <v>0.0344934256568997</v>
      </c>
      <c r="AQ1671" s="12">
        <f t="shared" si="532"/>
        <v>-5281750.06</v>
      </c>
      <c r="AR1671" s="12">
        <f t="shared" si="533"/>
        <v>-7742911.43</v>
      </c>
      <c r="AS1671" s="12">
        <f>AR1671-VLOOKUP(A1671,[1]选股结果!$A$2:$BJ$3005,48,FALSE)*0.08</f>
        <v>-247719068.7556</v>
      </c>
      <c r="AT1671" s="12">
        <f t="shared" si="534"/>
        <v>-3331168.2</v>
      </c>
      <c r="AU1671" s="12">
        <f t="shared" si="535"/>
        <v>-9693493.29</v>
      </c>
      <c r="AV1671" s="12">
        <f t="shared" si="536"/>
        <v>-39279975.56</v>
      </c>
      <c r="AW1671" s="12">
        <f t="shared" si="537"/>
        <v>-6684380.71000001</v>
      </c>
      <c r="AX1671" s="12">
        <f t="shared" si="538"/>
        <v>3854016.97</v>
      </c>
      <c r="AY1671" s="21">
        <f t="shared" si="539"/>
        <v>1893533218.23</v>
      </c>
    </row>
    <row r="1672" spans="1:51">
      <c r="A1672" s="5" t="s">
        <v>3391</v>
      </c>
      <c r="B1672" s="5" t="s">
        <v>3392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520"/>
        <v>1902094773.57</v>
      </c>
      <c r="AF1672" s="9">
        <f t="shared" si="521"/>
        <v>2002328816.66</v>
      </c>
      <c r="AG1672" s="9">
        <f t="shared" si="522"/>
        <v>191671480.06</v>
      </c>
      <c r="AH1672" s="9">
        <f t="shared" si="523"/>
        <v>188893800.61</v>
      </c>
      <c r="AI1672" s="9">
        <f t="shared" si="524"/>
        <v>146948783.07</v>
      </c>
      <c r="AJ1672" s="12">
        <f t="shared" si="525"/>
        <v>899908543.64</v>
      </c>
      <c r="AK1672" s="16">
        <f t="shared" si="526"/>
        <v>0.473114461037597</v>
      </c>
      <c r="AL1672" s="9">
        <f t="shared" si="527"/>
        <v>776640315.93</v>
      </c>
      <c r="AM1672" s="16">
        <f t="shared" si="528"/>
        <v>0.0300188278646246</v>
      </c>
      <c r="AN1672" s="16">
        <f t="shared" si="529"/>
        <v>0.173191996985358</v>
      </c>
      <c r="AO1672" s="16">
        <f t="shared" si="530"/>
        <v>0.200392564322438</v>
      </c>
      <c r="AP1672" s="16">
        <f t="shared" si="531"/>
        <v>0.00324418079779394</v>
      </c>
      <c r="AQ1672" s="12">
        <f t="shared" si="532"/>
        <v>123268227.71</v>
      </c>
      <c r="AR1672" s="12">
        <f t="shared" si="533"/>
        <v>-144956740.08</v>
      </c>
      <c r="AS1672" s="12">
        <f>AR1672-VLOOKUP(A1672,[1]选股结果!$A$2:$BJ$3005,48,FALSE)*0.08</f>
        <v>-677174279.2984</v>
      </c>
      <c r="AT1672" s="12">
        <f t="shared" si="534"/>
        <v>81323210.1699999</v>
      </c>
      <c r="AU1672" s="12">
        <f t="shared" si="535"/>
        <v>-103011722.54</v>
      </c>
      <c r="AV1672" s="12">
        <f t="shared" si="536"/>
        <v>-101971240.47</v>
      </c>
      <c r="AW1672" s="12">
        <f t="shared" si="537"/>
        <v>191671480.06</v>
      </c>
      <c r="AX1672" s="12">
        <f t="shared" si="538"/>
        <v>4528149.19999999</v>
      </c>
      <c r="AY1672" s="21">
        <f t="shared" si="539"/>
        <v>1776048866.41</v>
      </c>
    </row>
    <row r="1673" spans="1:51">
      <c r="A1673" s="5" t="s">
        <v>3393</v>
      </c>
      <c r="B1673" s="5" t="s">
        <v>3394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520"/>
        <v>1902029905.64</v>
      </c>
      <c r="AF1673" s="9">
        <f t="shared" si="521"/>
        <v>1719966025.58</v>
      </c>
      <c r="AG1673" s="9">
        <f t="shared" si="522"/>
        <v>222636097.19</v>
      </c>
      <c r="AH1673" s="9">
        <f t="shared" si="523"/>
        <v>221378609.42</v>
      </c>
      <c r="AI1673" s="9">
        <f t="shared" si="524"/>
        <v>190631767.73</v>
      </c>
      <c r="AJ1673" s="12">
        <f t="shared" si="525"/>
        <v>311880923.61</v>
      </c>
      <c r="AK1673" s="16">
        <f t="shared" si="526"/>
        <v>0.163972670821418</v>
      </c>
      <c r="AL1673" s="9">
        <f t="shared" si="527"/>
        <v>134032692.58</v>
      </c>
      <c r="AM1673" s="16">
        <f t="shared" si="528"/>
        <v>0.00267575461611237</v>
      </c>
      <c r="AN1673" s="16">
        <f t="shared" si="529"/>
        <v>0.0077150537888427</v>
      </c>
      <c r="AO1673" s="16">
        <f t="shared" si="530"/>
        <v>0.0287782186114376</v>
      </c>
      <c r="AP1673" s="16">
        <f t="shared" si="531"/>
        <v>0.0284764479146163</v>
      </c>
      <c r="AQ1673" s="12">
        <f t="shared" si="532"/>
        <v>177848231.03</v>
      </c>
      <c r="AR1673" s="12">
        <f t="shared" si="533"/>
        <v>145948062.09</v>
      </c>
      <c r="AS1673" s="12">
        <f>AR1673-VLOOKUP(A1673,[1]选股结果!$A$2:$BJ$3005,48,FALSE)*0.08</f>
        <v>71264724.2436</v>
      </c>
      <c r="AT1673" s="12">
        <f t="shared" si="534"/>
        <v>147101389.34</v>
      </c>
      <c r="AU1673" s="12">
        <f t="shared" si="535"/>
        <v>176694903.78</v>
      </c>
      <c r="AV1673" s="12">
        <f t="shared" si="536"/>
        <v>162543980.52</v>
      </c>
      <c r="AW1673" s="12">
        <f t="shared" si="537"/>
        <v>222636097.19</v>
      </c>
      <c r="AX1673" s="12">
        <f t="shared" si="538"/>
        <v>53602011.45</v>
      </c>
      <c r="AY1673" s="21">
        <f t="shared" si="539"/>
        <v>1718812698.33</v>
      </c>
    </row>
    <row r="1674" spans="1:51">
      <c r="A1674" s="5" t="s">
        <v>3395</v>
      </c>
      <c r="B1674" s="5" t="s">
        <v>3396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520"/>
        <v>1900243550.81</v>
      </c>
      <c r="AF1674" s="9">
        <f t="shared" si="521"/>
        <v>1731140503.5</v>
      </c>
      <c r="AG1674" s="9">
        <f t="shared" si="522"/>
        <v>183661317.32</v>
      </c>
      <c r="AH1674" s="9">
        <f t="shared" si="523"/>
        <v>185619673.85</v>
      </c>
      <c r="AI1674" s="9">
        <f t="shared" si="524"/>
        <v>175258630.28</v>
      </c>
      <c r="AJ1674" s="12">
        <f t="shared" si="525"/>
        <v>489642240.57</v>
      </c>
      <c r="AK1674" s="16">
        <f t="shared" si="526"/>
        <v>0.257673412632441</v>
      </c>
      <c r="AL1674" s="9">
        <f t="shared" si="527"/>
        <v>293236250.54</v>
      </c>
      <c r="AM1674" s="16">
        <f t="shared" si="528"/>
        <v>0.0105314974922396</v>
      </c>
      <c r="AN1674" s="16">
        <f t="shared" si="529"/>
        <v>0.0369032059233188</v>
      </c>
      <c r="AO1674" s="16">
        <f t="shared" si="530"/>
        <v>0.108410841716677</v>
      </c>
      <c r="AP1674" s="16">
        <f t="shared" si="531"/>
        <v>0</v>
      </c>
      <c r="AQ1674" s="12">
        <f t="shared" si="532"/>
        <v>196405990.03</v>
      </c>
      <c r="AR1674" s="12">
        <f t="shared" si="533"/>
        <v>161650245.26</v>
      </c>
      <c r="AS1674" s="12">
        <f>AR1674-VLOOKUP(A1674,[1]选股结果!$A$2:$BJ$3005,48,FALSE)*0.08</f>
        <v>20507587.884</v>
      </c>
      <c r="AT1674" s="12">
        <f t="shared" si="534"/>
        <v>186044946.46</v>
      </c>
      <c r="AU1674" s="12">
        <f t="shared" si="535"/>
        <v>172011288.83</v>
      </c>
      <c r="AV1674" s="12">
        <f t="shared" si="536"/>
        <v>164610532.3</v>
      </c>
      <c r="AW1674" s="12">
        <f t="shared" si="537"/>
        <v>183661317.32</v>
      </c>
      <c r="AX1674" s="12">
        <f t="shared" si="538"/>
        <v>0</v>
      </c>
      <c r="AY1674" s="21">
        <f t="shared" si="539"/>
        <v>1706745802.3</v>
      </c>
    </row>
    <row r="1675" spans="1:51">
      <c r="A1675" s="5" t="s">
        <v>3397</v>
      </c>
      <c r="B1675" s="5" t="s">
        <v>3398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40">C1675</f>
        <v>1898302602.14</v>
      </c>
      <c r="AF1675" s="9">
        <f t="shared" ref="AF1675:AF1738" si="541">(G1675+O1675+P1675+Q1675+R1675)+S1675</f>
        <v>1380812592.76</v>
      </c>
      <c r="AG1675" s="9">
        <f t="shared" ref="AG1675:AG1738" si="542">AE1675-AF1675+T1675+V1675+W1675-X1675-Y1675+Z1675+AA1675</f>
        <v>505971365.4</v>
      </c>
      <c r="AH1675" s="9">
        <f t="shared" ref="AH1675:AH1738" si="543">AG1675+AB1675-AC1675</f>
        <v>506123825.39</v>
      </c>
      <c r="AI1675" s="9">
        <f t="shared" ref="AI1675:AI1738" si="544">AH1675-AD1675</f>
        <v>432143729.25</v>
      </c>
      <c r="AJ1675" s="12">
        <f t="shared" si="525"/>
        <v>650353707.77</v>
      </c>
      <c r="AK1675" s="16">
        <f t="shared" si="526"/>
        <v>0.342597490535409</v>
      </c>
      <c r="AL1675" s="9">
        <f t="shared" si="527"/>
        <v>149649789.52</v>
      </c>
      <c r="AM1675" s="16">
        <f t="shared" si="528"/>
        <v>0.00345785145771817</v>
      </c>
      <c r="AN1675" s="16">
        <f t="shared" si="529"/>
        <v>0.025648932981028</v>
      </c>
      <c r="AO1675" s="16">
        <f t="shared" si="530"/>
        <v>0.0288946538387323</v>
      </c>
      <c r="AP1675" s="16">
        <f t="shared" si="531"/>
        <v>0.0209123499358045</v>
      </c>
      <c r="AQ1675" s="12">
        <f t="shared" si="532"/>
        <v>500703918.25</v>
      </c>
      <c r="AR1675" s="12">
        <f t="shared" si="533"/>
        <v>443662373.23</v>
      </c>
      <c r="AS1675" s="12">
        <f>AR1675-VLOOKUP(A1675,[1]选股结果!$A$2:$BJ$3005,48,FALSE)*0.08</f>
        <v>243402022.362</v>
      </c>
      <c r="AT1675" s="12">
        <f t="shared" si="534"/>
        <v>426723822.11</v>
      </c>
      <c r="AU1675" s="12">
        <f t="shared" si="535"/>
        <v>517642469.37</v>
      </c>
      <c r="AV1675" s="12">
        <f t="shared" si="536"/>
        <v>481635002.09</v>
      </c>
      <c r="AW1675" s="12">
        <f t="shared" si="537"/>
        <v>505971365.4</v>
      </c>
      <c r="AX1675" s="12">
        <f t="shared" si="538"/>
        <v>6221684.69</v>
      </c>
      <c r="AY1675" s="21">
        <f t="shared" si="539"/>
        <v>1397751143.88</v>
      </c>
    </row>
    <row r="1676" spans="1:51">
      <c r="A1676" s="5" t="s">
        <v>3399</v>
      </c>
      <c r="B1676" s="5" t="s">
        <v>3400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40"/>
        <v>1897363293.92</v>
      </c>
      <c r="AF1676" s="9">
        <f t="shared" si="541"/>
        <v>1802164777.02</v>
      </c>
      <c r="AG1676" s="9">
        <f t="shared" si="542"/>
        <v>40466414.1300001</v>
      </c>
      <c r="AH1676" s="9">
        <f t="shared" si="543"/>
        <v>35757820.9000001</v>
      </c>
      <c r="AI1676" s="9">
        <f t="shared" si="544"/>
        <v>35768885.8100001</v>
      </c>
      <c r="AJ1676" s="12">
        <f t="shared" si="525"/>
        <v>588575747.48</v>
      </c>
      <c r="AK1676" s="16">
        <f t="shared" si="526"/>
        <v>0.310207196147443</v>
      </c>
      <c r="AL1676" s="9">
        <f t="shared" si="527"/>
        <v>269479103.98</v>
      </c>
      <c r="AM1676" s="16">
        <f t="shared" si="528"/>
        <v>0.0128113356508439</v>
      </c>
      <c r="AN1676" s="16">
        <f t="shared" si="529"/>
        <v>0.0204769000298992</v>
      </c>
      <c r="AO1676" s="16">
        <f t="shared" si="530"/>
        <v>0.0711234220891858</v>
      </c>
      <c r="AP1676" s="16">
        <f t="shared" si="531"/>
        <v>0.0341917625885806</v>
      </c>
      <c r="AQ1676" s="12">
        <f t="shared" si="532"/>
        <v>319096643.5</v>
      </c>
      <c r="AR1676" s="12">
        <f t="shared" si="533"/>
        <v>88711520.03</v>
      </c>
      <c r="AS1676" s="12">
        <f>AR1676-VLOOKUP(A1676,[1]选股结果!$A$2:$BJ$3005,48,FALSE)*0.08</f>
        <v>-171990794.8692</v>
      </c>
      <c r="AT1676" s="12">
        <f t="shared" si="534"/>
        <v>319107708.41</v>
      </c>
      <c r="AU1676" s="12">
        <f t="shared" si="535"/>
        <v>88700455.12</v>
      </c>
      <c r="AV1676" s="12">
        <f t="shared" si="536"/>
        <v>23211684.1800001</v>
      </c>
      <c r="AW1676" s="12">
        <f t="shared" si="537"/>
        <v>40466414.1300001</v>
      </c>
      <c r="AX1676" s="12">
        <f t="shared" si="538"/>
        <v>0</v>
      </c>
      <c r="AY1676" s="21">
        <f t="shared" si="539"/>
        <v>1571768588.64</v>
      </c>
    </row>
    <row r="1677" spans="1:51">
      <c r="A1677" s="5" t="s">
        <v>3401</v>
      </c>
      <c r="B1677" s="5" t="s">
        <v>3402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40"/>
        <v>1880141471.23</v>
      </c>
      <c r="AF1677" s="9">
        <f t="shared" si="541"/>
        <v>1693233605.85</v>
      </c>
      <c r="AG1677" s="9">
        <f t="shared" si="542"/>
        <v>177116306.01</v>
      </c>
      <c r="AH1677" s="9">
        <f t="shared" si="543"/>
        <v>175722319.37</v>
      </c>
      <c r="AI1677" s="9">
        <f t="shared" si="544"/>
        <v>143839399.37</v>
      </c>
      <c r="AJ1677" s="12">
        <f t="shared" si="525"/>
        <v>409510972.98</v>
      </c>
      <c r="AK1677" s="16">
        <f t="shared" si="526"/>
        <v>0.217808595388354</v>
      </c>
      <c r="AL1677" s="9">
        <f t="shared" si="527"/>
        <v>205470404.36</v>
      </c>
      <c r="AM1677" s="16">
        <f t="shared" si="528"/>
        <v>0.00574635622123264</v>
      </c>
      <c r="AN1677" s="16">
        <f t="shared" si="529"/>
        <v>0.00284901418960548</v>
      </c>
      <c r="AO1677" s="16">
        <f t="shared" si="530"/>
        <v>0.0638208563483791</v>
      </c>
      <c r="AP1677" s="16">
        <f t="shared" si="531"/>
        <v>0.0361268913214089</v>
      </c>
      <c r="AQ1677" s="12">
        <f t="shared" si="532"/>
        <v>204040568.62</v>
      </c>
      <c r="AR1677" s="12">
        <f t="shared" si="533"/>
        <v>153630958.74</v>
      </c>
      <c r="AS1677" s="12">
        <f>AR1677-VLOOKUP(A1677,[1]选股结果!$A$2:$BJ$3005,48,FALSE)*0.08</f>
        <v>-3542148.12959999</v>
      </c>
      <c r="AT1677" s="12">
        <f t="shared" si="534"/>
        <v>172157648.62</v>
      </c>
      <c r="AU1677" s="12">
        <f t="shared" si="535"/>
        <v>185513878.74</v>
      </c>
      <c r="AV1677" s="12">
        <f t="shared" si="536"/>
        <v>181015446.64</v>
      </c>
      <c r="AW1677" s="12">
        <f t="shared" si="537"/>
        <v>177116306.01</v>
      </c>
      <c r="AX1677" s="12">
        <f t="shared" si="538"/>
        <v>-3556213.36</v>
      </c>
      <c r="AY1677" s="21">
        <f t="shared" si="539"/>
        <v>1674706915.97</v>
      </c>
    </row>
    <row r="1678" spans="1:51">
      <c r="A1678" s="5" t="s">
        <v>3403</v>
      </c>
      <c r="B1678" s="5" t="s">
        <v>3404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40"/>
        <v>1879913040.56</v>
      </c>
      <c r="AF1678" s="9">
        <f t="shared" si="541"/>
        <v>1081803113.09</v>
      </c>
      <c r="AG1678" s="9">
        <f t="shared" si="542"/>
        <v>764664753.95</v>
      </c>
      <c r="AH1678" s="9">
        <f t="shared" si="543"/>
        <v>764543945.77</v>
      </c>
      <c r="AI1678" s="9">
        <f t="shared" si="544"/>
        <v>650362103.37</v>
      </c>
      <c r="AJ1678" s="12">
        <f t="shared" si="525"/>
        <v>997948509.66</v>
      </c>
      <c r="AK1678" s="16">
        <f t="shared" si="526"/>
        <v>0.530848229747225</v>
      </c>
      <c r="AL1678" s="9">
        <f t="shared" si="527"/>
        <v>199431350.49</v>
      </c>
      <c r="AM1678" s="16">
        <f t="shared" si="528"/>
        <v>0.00930378869800801</v>
      </c>
      <c r="AN1678" s="16">
        <f t="shared" si="529"/>
        <v>0.0272508176733215</v>
      </c>
      <c r="AO1678" s="16">
        <f t="shared" si="530"/>
        <v>0.0439127215296133</v>
      </c>
      <c r="AP1678" s="16">
        <f t="shared" si="531"/>
        <v>0.0229895105026379</v>
      </c>
      <c r="AQ1678" s="12">
        <f t="shared" si="532"/>
        <v>798517159.17</v>
      </c>
      <c r="AR1678" s="12">
        <f t="shared" si="533"/>
        <v>678986594.23</v>
      </c>
      <c r="AS1678" s="12">
        <f>AR1678-VLOOKUP(A1678,[1]选股结果!$A$2:$BJ$3005,48,FALSE)*0.08</f>
        <v>428424027.8748</v>
      </c>
      <c r="AT1678" s="12">
        <f t="shared" si="534"/>
        <v>684335316.77</v>
      </c>
      <c r="AU1678" s="12">
        <f t="shared" si="535"/>
        <v>793168436.63</v>
      </c>
      <c r="AV1678" s="12">
        <f t="shared" si="536"/>
        <v>755546470.61</v>
      </c>
      <c r="AW1678" s="12">
        <f t="shared" si="537"/>
        <v>764664753.95</v>
      </c>
      <c r="AX1678" s="12">
        <f t="shared" si="538"/>
        <v>908820</v>
      </c>
      <c r="AY1678" s="21">
        <f t="shared" si="539"/>
        <v>1076454390.55</v>
      </c>
    </row>
    <row r="1679" spans="1:51">
      <c r="A1679" s="5" t="s">
        <v>3405</v>
      </c>
      <c r="B1679" s="5" t="s">
        <v>3406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40"/>
        <v>1877727820.36</v>
      </c>
      <c r="AF1679" s="9">
        <f t="shared" si="541"/>
        <v>1751664837.13</v>
      </c>
      <c r="AG1679" s="9">
        <f t="shared" si="542"/>
        <v>131821400.32</v>
      </c>
      <c r="AH1679" s="9">
        <f t="shared" si="543"/>
        <v>129562247.36</v>
      </c>
      <c r="AI1679" s="9">
        <f t="shared" si="544"/>
        <v>111092294.97</v>
      </c>
      <c r="AJ1679" s="12">
        <f t="shared" si="525"/>
        <v>301386009.35</v>
      </c>
      <c r="AK1679" s="16">
        <f t="shared" si="526"/>
        <v>0.160505695278146</v>
      </c>
      <c r="AL1679" s="9">
        <f t="shared" si="527"/>
        <v>171954820.99</v>
      </c>
      <c r="AM1679" s="16">
        <f t="shared" si="528"/>
        <v>0.00498382303256594</v>
      </c>
      <c r="AN1679" s="16">
        <f t="shared" si="529"/>
        <v>0.00582924276421568</v>
      </c>
      <c r="AO1679" s="16">
        <f t="shared" si="530"/>
        <v>0.0456636757150251</v>
      </c>
      <c r="AP1679" s="16">
        <f t="shared" si="531"/>
        <v>0.0338961369160507</v>
      </c>
      <c r="AQ1679" s="12">
        <f t="shared" si="532"/>
        <v>129431188.36</v>
      </c>
      <c r="AR1679" s="12">
        <f t="shared" si="533"/>
        <v>105333877.88</v>
      </c>
      <c r="AS1679" s="12">
        <f>AR1679-VLOOKUP(A1679,[1]选股结果!$A$2:$BJ$3005,48,FALSE)*0.08</f>
        <v>-18110586.3464</v>
      </c>
      <c r="AT1679" s="12">
        <f t="shared" si="534"/>
        <v>110961235.97</v>
      </c>
      <c r="AU1679" s="12">
        <f t="shared" si="535"/>
        <v>123803830.27</v>
      </c>
      <c r="AV1679" s="12">
        <f t="shared" si="536"/>
        <v>124448973.51</v>
      </c>
      <c r="AW1679" s="12">
        <f t="shared" si="537"/>
        <v>131821400.32</v>
      </c>
      <c r="AX1679" s="12">
        <f t="shared" si="538"/>
        <v>6813140.24</v>
      </c>
      <c r="AY1679" s="21">
        <f t="shared" si="539"/>
        <v>1746037479.04</v>
      </c>
    </row>
    <row r="1680" spans="1:51">
      <c r="A1680" s="5" t="s">
        <v>3407</v>
      </c>
      <c r="B1680" s="5" t="s">
        <v>3408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40"/>
        <v>1876115818.33</v>
      </c>
      <c r="AF1680" s="9">
        <f t="shared" si="541"/>
        <v>1813105904</v>
      </c>
      <c r="AG1680" s="9">
        <f t="shared" si="542"/>
        <v>47963438.4399999</v>
      </c>
      <c r="AH1680" s="9">
        <f t="shared" si="543"/>
        <v>46606608.3899999</v>
      </c>
      <c r="AI1680" s="9">
        <f t="shared" si="544"/>
        <v>36264451.5999999</v>
      </c>
      <c r="AJ1680" s="12">
        <f t="shared" si="525"/>
        <v>272215258.97</v>
      </c>
      <c r="AK1680" s="16">
        <f t="shared" si="526"/>
        <v>0.145095124890695</v>
      </c>
      <c r="AL1680" s="9">
        <f t="shared" si="527"/>
        <v>191281678.86</v>
      </c>
      <c r="AM1680" s="16">
        <f t="shared" si="528"/>
        <v>0.00426978812914149</v>
      </c>
      <c r="AN1680" s="16">
        <f t="shared" si="529"/>
        <v>0.00523644499663398</v>
      </c>
      <c r="AO1680" s="16">
        <f t="shared" si="530"/>
        <v>0.0567649788192701</v>
      </c>
      <c r="AP1680" s="16">
        <f t="shared" si="531"/>
        <v>0.0313856292317891</v>
      </c>
      <c r="AQ1680" s="12">
        <f t="shared" si="532"/>
        <v>80933580.11</v>
      </c>
      <c r="AR1680" s="12">
        <f t="shared" si="533"/>
        <v>44601623.18</v>
      </c>
      <c r="AS1680" s="12">
        <f>AR1680-VLOOKUP(A1680,[1]选股结果!$A$2:$BJ$3005,48,FALSE)*0.08</f>
        <v>-87624233.3768</v>
      </c>
      <c r="AT1680" s="12">
        <f t="shared" si="534"/>
        <v>70591423.3200001</v>
      </c>
      <c r="AU1680" s="12">
        <f t="shared" si="535"/>
        <v>54943779.97</v>
      </c>
      <c r="AV1680" s="12">
        <f t="shared" si="536"/>
        <v>48874264.56</v>
      </c>
      <c r="AW1680" s="12">
        <f t="shared" si="537"/>
        <v>47963438.4399999</v>
      </c>
      <c r="AX1680" s="12">
        <f t="shared" si="538"/>
        <v>-3417003.6</v>
      </c>
      <c r="AY1680" s="21">
        <f t="shared" si="539"/>
        <v>1787116103.86</v>
      </c>
    </row>
    <row r="1681" spans="1:51">
      <c r="A1681" s="5" t="s">
        <v>3409</v>
      </c>
      <c r="B1681" s="5" t="s">
        <v>3410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40"/>
        <v>1873118237.66</v>
      </c>
      <c r="AF1681" s="9">
        <f t="shared" si="541"/>
        <v>1947600435.77</v>
      </c>
      <c r="AG1681" s="9">
        <f t="shared" si="542"/>
        <v>143133155.11</v>
      </c>
      <c r="AH1681" s="9">
        <f t="shared" si="543"/>
        <v>146935876.24</v>
      </c>
      <c r="AI1681" s="9">
        <f t="shared" si="544"/>
        <v>110032416.33</v>
      </c>
      <c r="AJ1681" s="12">
        <f t="shared" si="525"/>
        <v>210082190.38</v>
      </c>
      <c r="AK1681" s="16">
        <f t="shared" si="526"/>
        <v>0.112156395766263</v>
      </c>
      <c r="AL1681" s="9">
        <f t="shared" si="527"/>
        <v>215742316.86</v>
      </c>
      <c r="AM1681" s="16">
        <f t="shared" si="528"/>
        <v>0.00231461660178815</v>
      </c>
      <c r="AN1681" s="16">
        <f t="shared" si="529"/>
        <v>0.031920728696067</v>
      </c>
      <c r="AO1681" s="16">
        <f t="shared" si="530"/>
        <v>0.0623612597867422</v>
      </c>
      <c r="AP1681" s="16">
        <f t="shared" si="531"/>
        <v>0.018462189147868</v>
      </c>
      <c r="AQ1681" s="12">
        <f t="shared" si="532"/>
        <v>-5660126.4799999</v>
      </c>
      <c r="AR1681" s="12">
        <f t="shared" si="533"/>
        <v>-111609249</v>
      </c>
      <c r="AS1681" s="12">
        <f>AR1681-VLOOKUP(A1681,[1]选股结果!$A$2:$BJ$3005,48,FALSE)*0.08</f>
        <v>-422013856.38</v>
      </c>
      <c r="AT1681" s="12">
        <f t="shared" si="534"/>
        <v>-42563586.3899999</v>
      </c>
      <c r="AU1681" s="12">
        <f t="shared" si="535"/>
        <v>-74705789.0899999</v>
      </c>
      <c r="AV1681" s="12">
        <f t="shared" si="536"/>
        <v>-75740710.1399999</v>
      </c>
      <c r="AW1681" s="12">
        <f t="shared" si="537"/>
        <v>143133155.11</v>
      </c>
      <c r="AX1681" s="12">
        <f t="shared" si="538"/>
        <v>301195325.64</v>
      </c>
      <c r="AY1681" s="21">
        <f t="shared" si="539"/>
        <v>1878554773.16</v>
      </c>
    </row>
    <row r="1682" spans="1:51">
      <c r="A1682" s="5" t="s">
        <v>3411</v>
      </c>
      <c r="B1682" s="5" t="s">
        <v>3412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40"/>
        <v>1865025360.07</v>
      </c>
      <c r="AF1682" s="9">
        <f t="shared" si="541"/>
        <v>1678950250.44</v>
      </c>
      <c r="AG1682" s="9">
        <f t="shared" si="542"/>
        <v>191038210.53</v>
      </c>
      <c r="AH1682" s="9">
        <f t="shared" si="543"/>
        <v>188963587.88</v>
      </c>
      <c r="AI1682" s="9">
        <f t="shared" si="544"/>
        <v>168323049.9</v>
      </c>
      <c r="AJ1682" s="12">
        <f t="shared" si="525"/>
        <v>506048896.18</v>
      </c>
      <c r="AK1682" s="16">
        <f t="shared" si="526"/>
        <v>0.271336201112572</v>
      </c>
      <c r="AL1682" s="9">
        <f t="shared" si="527"/>
        <v>308515133.97</v>
      </c>
      <c r="AM1682" s="16">
        <f t="shared" si="528"/>
        <v>0.00210343211089245</v>
      </c>
      <c r="AN1682" s="16">
        <f t="shared" si="529"/>
        <v>0.0847801899669962</v>
      </c>
      <c r="AO1682" s="16">
        <f t="shared" si="530"/>
        <v>0.0273832195279549</v>
      </c>
      <c r="AP1682" s="16">
        <f t="shared" si="531"/>
        <v>0.0475444615920246</v>
      </c>
      <c r="AQ1682" s="12">
        <f t="shared" si="532"/>
        <v>197533762.21</v>
      </c>
      <c r="AR1682" s="12">
        <f t="shared" si="533"/>
        <v>158701621.69</v>
      </c>
      <c r="AS1682" s="12">
        <f>AR1682-VLOOKUP(A1682,[1]选股结果!$A$2:$BJ$3005,48,FALSE)*0.08</f>
        <v>21461585.0948</v>
      </c>
      <c r="AT1682" s="12">
        <f t="shared" si="534"/>
        <v>176893224.23</v>
      </c>
      <c r="AU1682" s="12">
        <f t="shared" si="535"/>
        <v>179342159.67</v>
      </c>
      <c r="AV1682" s="12">
        <f t="shared" si="536"/>
        <v>152110974.83</v>
      </c>
      <c r="AW1682" s="12">
        <f t="shared" si="537"/>
        <v>191038210.53</v>
      </c>
      <c r="AX1682" s="12">
        <f t="shared" si="538"/>
        <v>35205308.06</v>
      </c>
      <c r="AY1682" s="21">
        <f t="shared" si="539"/>
        <v>1660758647.9</v>
      </c>
    </row>
    <row r="1683" spans="1:51">
      <c r="A1683" s="5" t="s">
        <v>3413</v>
      </c>
      <c r="B1683" s="5" t="s">
        <v>3414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40"/>
        <v>1862979536.06</v>
      </c>
      <c r="AF1683" s="9">
        <f t="shared" si="541"/>
        <v>1689001378.85</v>
      </c>
      <c r="AG1683" s="9">
        <f t="shared" si="542"/>
        <v>179090817.57</v>
      </c>
      <c r="AH1683" s="9">
        <f t="shared" si="543"/>
        <v>176014828.92</v>
      </c>
      <c r="AI1683" s="9">
        <f t="shared" si="544"/>
        <v>143033341.89</v>
      </c>
      <c r="AJ1683" s="12">
        <f t="shared" si="525"/>
        <v>349936283.18</v>
      </c>
      <c r="AK1683" s="16">
        <f t="shared" si="526"/>
        <v>0.187836890532935</v>
      </c>
      <c r="AL1683" s="9">
        <f t="shared" si="527"/>
        <v>174269573.26</v>
      </c>
      <c r="AM1683" s="16">
        <f t="shared" si="528"/>
        <v>0.00903537302701637</v>
      </c>
      <c r="AN1683" s="16">
        <f t="shared" si="529"/>
        <v>0.00829125917972645</v>
      </c>
      <c r="AO1683" s="16">
        <f t="shared" si="530"/>
        <v>0.0667793600101001</v>
      </c>
      <c r="AP1683" s="16">
        <f t="shared" si="531"/>
        <v>0.00352827645326766</v>
      </c>
      <c r="AQ1683" s="12">
        <f t="shared" si="532"/>
        <v>175666709.92</v>
      </c>
      <c r="AR1683" s="12">
        <f t="shared" si="533"/>
        <v>129987946.11</v>
      </c>
      <c r="AS1683" s="12">
        <f>AR1683-VLOOKUP(A1683,[1]选股结果!$A$2:$BJ$3005,48,FALSE)*0.08</f>
        <v>3373873.70120001</v>
      </c>
      <c r="AT1683" s="12">
        <f t="shared" si="534"/>
        <v>142685222.89</v>
      </c>
      <c r="AU1683" s="12">
        <f t="shared" si="535"/>
        <v>162969433.14</v>
      </c>
      <c r="AV1683" s="12">
        <f t="shared" si="536"/>
        <v>186297508.02</v>
      </c>
      <c r="AW1683" s="12">
        <f t="shared" si="537"/>
        <v>179090817.57</v>
      </c>
      <c r="AX1683" s="12">
        <f t="shared" si="538"/>
        <v>3738147.91</v>
      </c>
      <c r="AY1683" s="21">
        <f t="shared" si="539"/>
        <v>1676304102.07</v>
      </c>
    </row>
    <row r="1684" spans="1:51">
      <c r="A1684" s="5" t="s">
        <v>3415</v>
      </c>
      <c r="B1684" s="5" t="s">
        <v>3416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40"/>
        <v>1862599918.45</v>
      </c>
      <c r="AF1684" s="9">
        <f t="shared" si="541"/>
        <v>1950746506.31</v>
      </c>
      <c r="AG1684" s="9">
        <f t="shared" si="542"/>
        <v>-175892236.62</v>
      </c>
      <c r="AH1684" s="9">
        <f t="shared" si="543"/>
        <v>-164464465.13</v>
      </c>
      <c r="AI1684" s="9">
        <f t="shared" si="544"/>
        <v>-162955075.04</v>
      </c>
      <c r="AJ1684" s="12">
        <f t="shared" si="525"/>
        <v>1054873461.52</v>
      </c>
      <c r="AK1684" s="16">
        <f t="shared" si="526"/>
        <v>0.566344629928812</v>
      </c>
      <c r="AL1684" s="9">
        <f t="shared" si="527"/>
        <v>1210563345.64</v>
      </c>
      <c r="AM1684" s="16">
        <f t="shared" si="528"/>
        <v>0.0138654719482064</v>
      </c>
      <c r="AN1684" s="16">
        <f t="shared" si="529"/>
        <v>0.0528092963151499</v>
      </c>
      <c r="AO1684" s="16">
        <f t="shared" si="530"/>
        <v>0.123196967463069</v>
      </c>
      <c r="AP1684" s="16">
        <f t="shared" si="531"/>
        <v>0.465963103913503</v>
      </c>
      <c r="AQ1684" s="12">
        <f t="shared" si="532"/>
        <v>-155689884.12</v>
      </c>
      <c r="AR1684" s="12">
        <f t="shared" si="533"/>
        <v>-75642624.5799998</v>
      </c>
      <c r="AS1684" s="12">
        <f>AR1684-VLOOKUP(A1684,[1]选股结果!$A$2:$BJ$3005,48,FALSE)*0.08</f>
        <v>-1013001387.2648</v>
      </c>
      <c r="AT1684" s="12">
        <f t="shared" si="534"/>
        <v>-154180494.03</v>
      </c>
      <c r="AU1684" s="12">
        <f t="shared" si="535"/>
        <v>-77152014.6699998</v>
      </c>
      <c r="AV1684" s="12">
        <f t="shared" si="536"/>
        <v>-184012927.48</v>
      </c>
      <c r="AW1684" s="12">
        <f t="shared" si="537"/>
        <v>-175892236.62</v>
      </c>
      <c r="AX1684" s="12">
        <f t="shared" si="538"/>
        <v>4361208.95999999</v>
      </c>
      <c r="AY1684" s="21">
        <f t="shared" si="539"/>
        <v>2029284375.76</v>
      </c>
    </row>
    <row r="1685" spans="1:51">
      <c r="A1685" s="5" t="s">
        <v>3417</v>
      </c>
      <c r="B1685" s="5" t="s">
        <v>3418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40"/>
        <v>1860165805.86</v>
      </c>
      <c r="AF1685" s="9">
        <f t="shared" si="541"/>
        <v>1856317069.3</v>
      </c>
      <c r="AG1685" s="9">
        <f t="shared" si="542"/>
        <v>3825992.67999994</v>
      </c>
      <c r="AH1685" s="9">
        <f t="shared" si="543"/>
        <v>3873370.40999994</v>
      </c>
      <c r="AI1685" s="9">
        <f t="shared" si="544"/>
        <v>-7646082.46000006</v>
      </c>
      <c r="AJ1685" s="12">
        <f t="shared" si="525"/>
        <v>189295436.84</v>
      </c>
      <c r="AK1685" s="16">
        <f t="shared" si="526"/>
        <v>0.101762668813538</v>
      </c>
      <c r="AL1685" s="9">
        <f t="shared" si="527"/>
        <v>181315035.38</v>
      </c>
      <c r="AM1685" s="16">
        <f t="shared" si="528"/>
        <v>0</v>
      </c>
      <c r="AN1685" s="16">
        <f t="shared" si="529"/>
        <v>0.0443761037214833</v>
      </c>
      <c r="AO1685" s="16">
        <f t="shared" si="530"/>
        <v>0.0382565378880832</v>
      </c>
      <c r="AP1685" s="16">
        <f t="shared" si="531"/>
        <v>0.0148653408491271</v>
      </c>
      <c r="AQ1685" s="12">
        <f t="shared" si="532"/>
        <v>7980401.45999992</v>
      </c>
      <c r="AR1685" s="12">
        <f t="shared" si="533"/>
        <v>-7623338.58000008</v>
      </c>
      <c r="AS1685" s="12">
        <f>AR1685-VLOOKUP(A1685,[1]选股结果!$A$2:$BJ$3005,48,FALSE)*0.08</f>
        <v>-142950026.1488</v>
      </c>
      <c r="AT1685" s="12">
        <f t="shared" si="534"/>
        <v>-3539051.41000008</v>
      </c>
      <c r="AU1685" s="12">
        <f t="shared" si="535"/>
        <v>3896114.28999992</v>
      </c>
      <c r="AV1685" s="12">
        <f t="shared" si="536"/>
        <v>7844835.30999993</v>
      </c>
      <c r="AW1685" s="12">
        <f t="shared" si="537"/>
        <v>3825992.67999994</v>
      </c>
      <c r="AX1685" s="12">
        <f t="shared" si="538"/>
        <v>65444.54</v>
      </c>
      <c r="AY1685" s="21">
        <f t="shared" si="539"/>
        <v>1852232782.13</v>
      </c>
    </row>
    <row r="1686" spans="1:51">
      <c r="A1686" s="5" t="s">
        <v>3419</v>
      </c>
      <c r="B1686" s="5" t="s">
        <v>3420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40"/>
        <v>1859768724.22</v>
      </c>
      <c r="AF1686" s="9">
        <f t="shared" si="541"/>
        <v>1267829556.98</v>
      </c>
      <c r="AG1686" s="9">
        <f t="shared" si="542"/>
        <v>583701144.07</v>
      </c>
      <c r="AH1686" s="9">
        <f t="shared" si="543"/>
        <v>579273179.58</v>
      </c>
      <c r="AI1686" s="9">
        <f t="shared" si="544"/>
        <v>531253534.26</v>
      </c>
      <c r="AJ1686" s="12">
        <f t="shared" si="525"/>
        <v>748743685.58</v>
      </c>
      <c r="AK1686" s="16">
        <f t="shared" si="526"/>
        <v>0.402600428660305</v>
      </c>
      <c r="AL1686" s="9">
        <f t="shared" si="527"/>
        <v>129702491</v>
      </c>
      <c r="AM1686" s="16">
        <f t="shared" si="528"/>
        <v>0.00685694357256621</v>
      </c>
      <c r="AN1686" s="16">
        <f t="shared" si="529"/>
        <v>0.00495911501784616</v>
      </c>
      <c r="AO1686" s="16">
        <f t="shared" si="530"/>
        <v>0.0541791078685118</v>
      </c>
      <c r="AP1686" s="16">
        <f t="shared" si="531"/>
        <v>0.00134440644013338</v>
      </c>
      <c r="AQ1686" s="12">
        <f t="shared" si="532"/>
        <v>619041194.58</v>
      </c>
      <c r="AR1686" s="12">
        <f t="shared" si="533"/>
        <v>539453062.5</v>
      </c>
      <c r="AS1686" s="12">
        <f>AR1686-VLOOKUP(A1686,[1]选股结果!$A$2:$BJ$3005,48,FALSE)*0.08</f>
        <v>161749093.6056</v>
      </c>
      <c r="AT1686" s="12">
        <f t="shared" si="534"/>
        <v>571021549.26</v>
      </c>
      <c r="AU1686" s="12">
        <f t="shared" si="535"/>
        <v>587472707.82</v>
      </c>
      <c r="AV1686" s="12">
        <f t="shared" si="536"/>
        <v>581175514.6</v>
      </c>
      <c r="AW1686" s="12">
        <f t="shared" si="537"/>
        <v>583701144.07</v>
      </c>
      <c r="AX1686" s="12">
        <f t="shared" si="538"/>
        <v>24093175.13</v>
      </c>
      <c r="AY1686" s="21">
        <f t="shared" si="539"/>
        <v>1236261070.22</v>
      </c>
    </row>
    <row r="1687" spans="1:51">
      <c r="A1687" s="5" t="s">
        <v>3421</v>
      </c>
      <c r="B1687" s="5" t="s">
        <v>3422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40"/>
        <v>1858462711.17</v>
      </c>
      <c r="AF1687" s="9">
        <f t="shared" si="541"/>
        <v>1407007977.65</v>
      </c>
      <c r="AG1687" s="9">
        <f t="shared" si="542"/>
        <v>466486025.09</v>
      </c>
      <c r="AH1687" s="9">
        <f t="shared" si="543"/>
        <v>466455507.93</v>
      </c>
      <c r="AI1687" s="9">
        <f t="shared" si="544"/>
        <v>392257130.08</v>
      </c>
      <c r="AJ1687" s="12">
        <f t="shared" si="525"/>
        <v>629520851.34</v>
      </c>
      <c r="AK1687" s="16">
        <f t="shared" si="526"/>
        <v>0.338732032424629</v>
      </c>
      <c r="AL1687" s="9">
        <f t="shared" si="527"/>
        <v>179501003.33</v>
      </c>
      <c r="AM1687" s="16">
        <f t="shared" si="528"/>
        <v>0.00650180537245909</v>
      </c>
      <c r="AN1687" s="16">
        <f t="shared" si="529"/>
        <v>0.0143155067035221</v>
      </c>
      <c r="AO1687" s="16">
        <f t="shared" si="530"/>
        <v>0.0348515665128539</v>
      </c>
      <c r="AP1687" s="16">
        <f t="shared" si="531"/>
        <v>0.0372504341324217</v>
      </c>
      <c r="AQ1687" s="12">
        <f t="shared" si="532"/>
        <v>450019848.01</v>
      </c>
      <c r="AR1687" s="12">
        <f t="shared" si="533"/>
        <v>370442430.18</v>
      </c>
      <c r="AS1687" s="12">
        <f>AR1687-VLOOKUP(A1687,[1]选股结果!$A$2:$BJ$3005,48,FALSE)*0.08</f>
        <v>199616937.5544</v>
      </c>
      <c r="AT1687" s="12">
        <f t="shared" si="534"/>
        <v>375821470.16</v>
      </c>
      <c r="AU1687" s="12">
        <f t="shared" si="535"/>
        <v>444640808.03</v>
      </c>
      <c r="AV1687" s="12">
        <f t="shared" si="536"/>
        <v>443599353.7</v>
      </c>
      <c r="AW1687" s="12">
        <f t="shared" si="537"/>
        <v>466486025.09</v>
      </c>
      <c r="AX1687" s="12">
        <f t="shared" si="538"/>
        <v>13352715.23</v>
      </c>
      <c r="AY1687" s="21">
        <f t="shared" si="539"/>
        <v>1401628937.67</v>
      </c>
    </row>
    <row r="1688" spans="1:51">
      <c r="A1688" s="5" t="s">
        <v>3423</v>
      </c>
      <c r="B1688" s="5" t="s">
        <v>3424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40"/>
        <v>1855838585.27</v>
      </c>
      <c r="AF1688" s="9">
        <f t="shared" si="541"/>
        <v>1872117073.52</v>
      </c>
      <c r="AG1688" s="9">
        <f t="shared" si="542"/>
        <v>-27960813.7</v>
      </c>
      <c r="AH1688" s="9">
        <f t="shared" si="543"/>
        <v>-29117990.21</v>
      </c>
      <c r="AI1688" s="9">
        <f t="shared" si="544"/>
        <v>-30714195.92</v>
      </c>
      <c r="AJ1688" s="12">
        <f t="shared" si="525"/>
        <v>291653349.53</v>
      </c>
      <c r="AK1688" s="16">
        <f t="shared" si="526"/>
        <v>0.157154480914927</v>
      </c>
      <c r="AL1688" s="9">
        <f t="shared" si="527"/>
        <v>252132317.23</v>
      </c>
      <c r="AM1688" s="16">
        <f t="shared" si="528"/>
        <v>0.00698650721722851</v>
      </c>
      <c r="AN1688" s="16">
        <f t="shared" si="529"/>
        <v>0.0311456979603593</v>
      </c>
      <c r="AO1688" s="16">
        <f t="shared" si="530"/>
        <v>0.0540485891963535</v>
      </c>
      <c r="AP1688" s="16">
        <f t="shared" si="531"/>
        <v>0.0354950558377448</v>
      </c>
      <c r="AQ1688" s="12">
        <f t="shared" si="532"/>
        <v>39521032.3</v>
      </c>
      <c r="AR1688" s="12">
        <f t="shared" si="533"/>
        <v>-33061241.96</v>
      </c>
      <c r="AS1688" s="12">
        <f>AR1688-VLOOKUP(A1688,[1]选股结果!$A$2:$BJ$3005,48,FALSE)*0.08</f>
        <v>-145887878.7144</v>
      </c>
      <c r="AT1688" s="12">
        <f t="shared" si="534"/>
        <v>37924826.59</v>
      </c>
      <c r="AU1688" s="12">
        <f t="shared" si="535"/>
        <v>-31465036.25</v>
      </c>
      <c r="AV1688" s="12">
        <f t="shared" si="536"/>
        <v>-7348991.45000005</v>
      </c>
      <c r="AW1688" s="12">
        <f t="shared" si="537"/>
        <v>-27960813.7</v>
      </c>
      <c r="AX1688" s="12">
        <f t="shared" si="538"/>
        <v>3049125.24</v>
      </c>
      <c r="AY1688" s="21">
        <f t="shared" si="539"/>
        <v>1801131004.97</v>
      </c>
    </row>
    <row r="1689" spans="1:51">
      <c r="A1689" s="5" t="s">
        <v>3425</v>
      </c>
      <c r="B1689" s="5" t="s">
        <v>3426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40"/>
        <v>1855221588.72</v>
      </c>
      <c r="AF1689" s="9">
        <f t="shared" si="541"/>
        <v>1650103838.25</v>
      </c>
      <c r="AG1689" s="9">
        <f t="shared" si="542"/>
        <v>204602772.05</v>
      </c>
      <c r="AH1689" s="9">
        <f t="shared" si="543"/>
        <v>204367653.05</v>
      </c>
      <c r="AI1689" s="9">
        <f t="shared" si="544"/>
        <v>146623032.04</v>
      </c>
      <c r="AJ1689" s="12">
        <f t="shared" si="525"/>
        <v>308745585.87</v>
      </c>
      <c r="AK1689" s="16">
        <f t="shared" si="526"/>
        <v>0.166419789284049</v>
      </c>
      <c r="AL1689" s="9">
        <f t="shared" si="527"/>
        <v>111512094.23</v>
      </c>
      <c r="AM1689" s="16">
        <f t="shared" si="528"/>
        <v>0.0127955490515709</v>
      </c>
      <c r="AN1689" s="16">
        <f t="shared" si="529"/>
        <v>0.00646665848594255</v>
      </c>
      <c r="AO1689" s="16">
        <f t="shared" si="530"/>
        <v>0.0404575257027844</v>
      </c>
      <c r="AP1689" s="16">
        <f t="shared" si="531"/>
        <v>0</v>
      </c>
      <c r="AQ1689" s="12">
        <f t="shared" si="532"/>
        <v>197233491.64</v>
      </c>
      <c r="AR1689" s="12">
        <f t="shared" si="533"/>
        <v>146654373.61</v>
      </c>
      <c r="AS1689" s="12">
        <f>AR1689-VLOOKUP(A1689,[1]选股结果!$A$2:$BJ$3005,48,FALSE)*0.08</f>
        <v>-79078440.354</v>
      </c>
      <c r="AT1689" s="12">
        <f t="shared" si="534"/>
        <v>139488870.63</v>
      </c>
      <c r="AU1689" s="12">
        <f t="shared" si="535"/>
        <v>204398994.62</v>
      </c>
      <c r="AV1689" s="12">
        <f t="shared" si="536"/>
        <v>197437269.07</v>
      </c>
      <c r="AW1689" s="12">
        <f t="shared" si="537"/>
        <v>204602772.05</v>
      </c>
      <c r="AX1689" s="12">
        <f t="shared" si="538"/>
        <v>0</v>
      </c>
      <c r="AY1689" s="21">
        <f t="shared" si="539"/>
        <v>1657269341.23</v>
      </c>
    </row>
    <row r="1690" spans="1:51">
      <c r="A1690" s="5" t="s">
        <v>3427</v>
      </c>
      <c r="B1690" s="5" t="s">
        <v>3428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40"/>
        <v>1854248631.58</v>
      </c>
      <c r="AF1690" s="9">
        <f t="shared" si="541"/>
        <v>1649695316.52</v>
      </c>
      <c r="AG1690" s="9">
        <f t="shared" si="542"/>
        <v>175754458.66</v>
      </c>
      <c r="AH1690" s="9">
        <f t="shared" si="543"/>
        <v>158103804.43</v>
      </c>
      <c r="AI1690" s="9">
        <f t="shared" si="544"/>
        <v>129804696.01</v>
      </c>
      <c r="AJ1690" s="12">
        <f t="shared" si="525"/>
        <v>458424699.26</v>
      </c>
      <c r="AK1690" s="16">
        <f t="shared" si="526"/>
        <v>0.247229358270782</v>
      </c>
      <c r="AL1690" s="9">
        <f t="shared" si="527"/>
        <v>205838952.21</v>
      </c>
      <c r="AM1690" s="16">
        <f t="shared" si="528"/>
        <v>0.0077856466140135</v>
      </c>
      <c r="AN1690" s="16">
        <f t="shared" si="529"/>
        <v>0.0124910568224414</v>
      </c>
      <c r="AO1690" s="16">
        <f t="shared" si="530"/>
        <v>0.0338723181995727</v>
      </c>
      <c r="AP1690" s="16">
        <f t="shared" si="531"/>
        <v>0.0352160261778695</v>
      </c>
      <c r="AQ1690" s="12">
        <f t="shared" si="532"/>
        <v>252585747.05</v>
      </c>
      <c r="AR1690" s="12">
        <f t="shared" si="533"/>
        <v>136120272.05</v>
      </c>
      <c r="AS1690" s="12">
        <f>AR1690-VLOOKUP(A1690,[1]选股结果!$A$2:$BJ$3005,48,FALSE)*0.08</f>
        <v>10733867.194</v>
      </c>
      <c r="AT1690" s="12">
        <f t="shared" si="534"/>
        <v>224286638.63</v>
      </c>
      <c r="AU1690" s="12">
        <f t="shared" si="535"/>
        <v>164419380.47</v>
      </c>
      <c r="AV1690" s="12">
        <f t="shared" si="536"/>
        <v>195304611.62</v>
      </c>
      <c r="AW1690" s="12">
        <f t="shared" si="537"/>
        <v>175754458.66</v>
      </c>
      <c r="AX1690" s="12">
        <f t="shared" si="538"/>
        <v>10113751.03</v>
      </c>
      <c r="AY1690" s="21">
        <f t="shared" si="539"/>
        <v>1561528949.94</v>
      </c>
    </row>
    <row r="1691" spans="1:51">
      <c r="A1691" s="5" t="s">
        <v>3429</v>
      </c>
      <c r="B1691" s="5" t="s">
        <v>3430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40"/>
        <v>1854007077.42</v>
      </c>
      <c r="AF1691" s="9">
        <f t="shared" si="541"/>
        <v>1323915750.87</v>
      </c>
      <c r="AG1691" s="9">
        <f t="shared" si="542"/>
        <v>530340600.27</v>
      </c>
      <c r="AH1691" s="9">
        <f t="shared" si="543"/>
        <v>530100417.25</v>
      </c>
      <c r="AI1691" s="9">
        <f t="shared" si="544"/>
        <v>398839836.32</v>
      </c>
      <c r="AJ1691" s="12">
        <f t="shared" si="525"/>
        <v>857578901.51</v>
      </c>
      <c r="AK1691" s="16">
        <f t="shared" si="526"/>
        <v>0.46255427606209</v>
      </c>
      <c r="AL1691" s="9">
        <f t="shared" si="527"/>
        <v>357900469.63</v>
      </c>
      <c r="AM1691" s="16">
        <f t="shared" si="528"/>
        <v>0.0100216339712445</v>
      </c>
      <c r="AN1691" s="16">
        <f t="shared" si="529"/>
        <v>0.159424831954426</v>
      </c>
      <c r="AO1691" s="16">
        <f t="shared" si="530"/>
        <v>0.0158140698852133</v>
      </c>
      <c r="AP1691" s="16">
        <f t="shared" si="531"/>
        <v>0.00765150372011572</v>
      </c>
      <c r="AQ1691" s="12">
        <f t="shared" si="532"/>
        <v>499678431.88</v>
      </c>
      <c r="AR1691" s="12">
        <f t="shared" si="533"/>
        <v>398590562.6</v>
      </c>
      <c r="AS1691" s="12">
        <f>AR1691-VLOOKUP(A1691,[1]选股结果!$A$2:$BJ$3005,48,FALSE)*0.08</f>
        <v>223573007.2272</v>
      </c>
      <c r="AT1691" s="12">
        <f t="shared" si="534"/>
        <v>368417850.95</v>
      </c>
      <c r="AU1691" s="12">
        <f t="shared" si="535"/>
        <v>529851143.53</v>
      </c>
      <c r="AV1691" s="12">
        <f t="shared" si="536"/>
        <v>498930615.11</v>
      </c>
      <c r="AW1691" s="12">
        <f t="shared" si="537"/>
        <v>530340600.27</v>
      </c>
      <c r="AX1691" s="12">
        <f t="shared" si="538"/>
        <v>1304575</v>
      </c>
      <c r="AY1691" s="21">
        <f t="shared" si="539"/>
        <v>1354088462.52</v>
      </c>
    </row>
    <row r="1692" spans="1:51">
      <c r="A1692" s="5" t="s">
        <v>3431</v>
      </c>
      <c r="B1692" s="5" t="s">
        <v>3432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40"/>
        <v>1850443801.38</v>
      </c>
      <c r="AF1692" s="9">
        <f t="shared" si="541"/>
        <v>1349199334.89</v>
      </c>
      <c r="AG1692" s="9">
        <f t="shared" si="542"/>
        <v>474746130.37</v>
      </c>
      <c r="AH1692" s="9">
        <f t="shared" si="543"/>
        <v>481989020.75</v>
      </c>
      <c r="AI1692" s="9">
        <f t="shared" si="544"/>
        <v>410513071.89</v>
      </c>
      <c r="AJ1692" s="12">
        <f t="shared" si="525"/>
        <v>674448865.21</v>
      </c>
      <c r="AK1692" s="16">
        <f t="shared" si="526"/>
        <v>0.364479518214505</v>
      </c>
      <c r="AL1692" s="9">
        <f t="shared" si="527"/>
        <v>194457891.25</v>
      </c>
      <c r="AM1692" s="16">
        <f t="shared" si="528"/>
        <v>0.0066923277490322</v>
      </c>
      <c r="AN1692" s="16">
        <f t="shared" si="529"/>
        <v>0.0159693854241681</v>
      </c>
      <c r="AO1692" s="16">
        <f t="shared" si="530"/>
        <v>0.0664613305620432</v>
      </c>
      <c r="AP1692" s="16">
        <f t="shared" si="531"/>
        <v>0.0198782571848807</v>
      </c>
      <c r="AQ1692" s="12">
        <f t="shared" si="532"/>
        <v>479990973.96</v>
      </c>
      <c r="AR1692" s="12">
        <f t="shared" si="533"/>
        <v>437011408.01</v>
      </c>
      <c r="AS1692" s="12">
        <f>AR1692-VLOOKUP(A1692,[1]选股结果!$A$2:$BJ$3005,48,FALSE)*0.08</f>
        <v>-506503420.9124</v>
      </c>
      <c r="AT1692" s="12">
        <f t="shared" si="534"/>
        <v>408515025.1</v>
      </c>
      <c r="AU1692" s="12">
        <f t="shared" si="535"/>
        <v>508487356.87</v>
      </c>
      <c r="AV1692" s="12">
        <f t="shared" si="536"/>
        <v>462400285.25</v>
      </c>
      <c r="AW1692" s="12">
        <f t="shared" si="537"/>
        <v>474746130.37</v>
      </c>
      <c r="AX1692" s="12">
        <f t="shared" si="538"/>
        <v>29579265.83</v>
      </c>
      <c r="AY1692" s="21">
        <f t="shared" si="539"/>
        <v>1377695717.8</v>
      </c>
    </row>
    <row r="1693" spans="1:51">
      <c r="A1693" s="5" t="s">
        <v>3433</v>
      </c>
      <c r="B1693" s="5" t="s">
        <v>3434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40"/>
        <v>1848614036.06</v>
      </c>
      <c r="AF1693" s="9">
        <f t="shared" si="541"/>
        <v>1714389405.08</v>
      </c>
      <c r="AG1693" s="9">
        <f t="shared" si="542"/>
        <v>132539071</v>
      </c>
      <c r="AH1693" s="9">
        <f t="shared" si="543"/>
        <v>102631406.48</v>
      </c>
      <c r="AI1693" s="9">
        <f t="shared" si="544"/>
        <v>86614925.85</v>
      </c>
      <c r="AJ1693" s="12">
        <f t="shared" si="525"/>
        <v>382927705.19</v>
      </c>
      <c r="AK1693" s="16">
        <f t="shared" si="526"/>
        <v>0.20714313411043</v>
      </c>
      <c r="AL1693" s="9">
        <f t="shared" si="527"/>
        <v>215913970.61</v>
      </c>
      <c r="AM1693" s="16">
        <f t="shared" si="528"/>
        <v>0.00199021307218971</v>
      </c>
      <c r="AN1693" s="16">
        <f t="shared" si="529"/>
        <v>0.0191282847529198</v>
      </c>
      <c r="AO1693" s="16">
        <f t="shared" si="530"/>
        <v>0.0268168835695192</v>
      </c>
      <c r="AP1693" s="16">
        <f t="shared" si="531"/>
        <v>0.0526839487963506</v>
      </c>
      <c r="AQ1693" s="12">
        <f t="shared" si="532"/>
        <v>167013734.58</v>
      </c>
      <c r="AR1693" s="12">
        <f t="shared" si="533"/>
        <v>88300485.83</v>
      </c>
      <c r="AS1693" s="12">
        <f>AR1693-VLOOKUP(A1693,[1]选股结果!$A$2:$BJ$3005,48,FALSE)*0.08</f>
        <v>-46484956.218</v>
      </c>
      <c r="AT1693" s="12">
        <f t="shared" si="534"/>
        <v>150997253.95</v>
      </c>
      <c r="AU1693" s="12">
        <f t="shared" si="535"/>
        <v>104316966.46</v>
      </c>
      <c r="AV1693" s="12">
        <f t="shared" si="536"/>
        <v>130670923.28</v>
      </c>
      <c r="AW1693" s="12">
        <f t="shared" si="537"/>
        <v>132539071</v>
      </c>
      <c r="AX1693" s="12">
        <f t="shared" si="538"/>
        <v>7893050.01</v>
      </c>
      <c r="AY1693" s="21">
        <f t="shared" si="539"/>
        <v>1651692636.96</v>
      </c>
    </row>
    <row r="1694" spans="1:51">
      <c r="A1694" s="5" t="s">
        <v>3435</v>
      </c>
      <c r="B1694" s="5" t="s">
        <v>3436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40"/>
        <v>1847676820.79</v>
      </c>
      <c r="AF1694" s="9">
        <f t="shared" si="541"/>
        <v>1587173895.79</v>
      </c>
      <c r="AG1694" s="9">
        <f t="shared" si="542"/>
        <v>314575473.48</v>
      </c>
      <c r="AH1694" s="9">
        <f t="shared" si="543"/>
        <v>313437598.39</v>
      </c>
      <c r="AI1694" s="9">
        <f t="shared" si="544"/>
        <v>259887459.56</v>
      </c>
      <c r="AJ1694" s="12">
        <f t="shared" ref="AJ1694:AJ1757" si="545">C1694-G1694</f>
        <v>624706848.41</v>
      </c>
      <c r="AK1694" s="16">
        <f t="shared" ref="AK1694:AK1757" si="546">AJ1694/C1694</f>
        <v>0.338103959188543</v>
      </c>
      <c r="AL1694" s="9">
        <f t="shared" ref="AL1694:AL1757" si="547">O1694+P1694+Q1694+R1694+Y1694-AB1694+AC1694</f>
        <v>361888146.81</v>
      </c>
      <c r="AM1694" s="16">
        <f t="shared" ref="AM1694:AM1757" si="548">O1694/C1694</f>
        <v>0.010322988807017</v>
      </c>
      <c r="AN1694" s="16">
        <f t="shared" ref="AN1694:AN1757" si="549">P1694/C1694</f>
        <v>0.0924598388948543</v>
      </c>
      <c r="AO1694" s="16">
        <f t="shared" ref="AO1694:AO1757" si="550">Q1694/C1694</f>
        <v>0.028917270335813</v>
      </c>
      <c r="AP1694" s="16">
        <f t="shared" ref="AP1694:AP1757" si="551">R1694/C1694</f>
        <v>0.0658302334268577</v>
      </c>
      <c r="AQ1694" s="12">
        <f t="shared" ref="AQ1694:AQ1757" si="552">C1694-G1694-AL1694</f>
        <v>262818701.6</v>
      </c>
      <c r="AR1694" s="12">
        <f t="shared" ref="AR1694:AR1757" si="553">AQ1694-S1694-AD1694</f>
        <v>210036854.21</v>
      </c>
      <c r="AS1694" s="12">
        <f>AR1694-VLOOKUP(A1694,[1]选股结果!$A$2:$BJ$3005,48,FALSE)*0.08</f>
        <v>-27591045.1644</v>
      </c>
      <c r="AT1694" s="12">
        <f t="shared" si="534"/>
        <v>209268562.77</v>
      </c>
      <c r="AU1694" s="12">
        <f t="shared" si="535"/>
        <v>263586993.04</v>
      </c>
      <c r="AV1694" s="12">
        <f t="shared" si="536"/>
        <v>276351404.4</v>
      </c>
      <c r="AW1694" s="12">
        <f t="shared" si="537"/>
        <v>314575473.48</v>
      </c>
      <c r="AX1694" s="12">
        <f t="shared" si="538"/>
        <v>38916825.76</v>
      </c>
      <c r="AY1694" s="21">
        <f t="shared" si="539"/>
        <v>1587942187.23</v>
      </c>
    </row>
    <row r="1695" spans="1:51">
      <c r="A1695" s="5" t="s">
        <v>3437</v>
      </c>
      <c r="B1695" s="5" t="s">
        <v>3438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40"/>
        <v>1845905706.25</v>
      </c>
      <c r="AF1695" s="9">
        <f t="shared" si="541"/>
        <v>586314911.06</v>
      </c>
      <c r="AG1695" s="9">
        <f t="shared" si="542"/>
        <v>1375130301.09</v>
      </c>
      <c r="AH1695" s="9">
        <f t="shared" si="543"/>
        <v>1374494697.6</v>
      </c>
      <c r="AI1695" s="9">
        <f t="shared" si="544"/>
        <v>1177833126.65</v>
      </c>
      <c r="AJ1695" s="12">
        <f t="shared" si="545"/>
        <v>1458403372</v>
      </c>
      <c r="AK1695" s="16">
        <f t="shared" si="546"/>
        <v>0.790074686405721</v>
      </c>
      <c r="AL1695" s="9">
        <f t="shared" si="547"/>
        <v>219283897.57</v>
      </c>
      <c r="AM1695" s="16">
        <f t="shared" si="548"/>
        <v>0.0370886898546311</v>
      </c>
      <c r="AN1695" s="16">
        <f t="shared" si="549"/>
        <v>0.0272522014801047</v>
      </c>
      <c r="AO1695" s="16">
        <f t="shared" si="550"/>
        <v>0.0248629980093817</v>
      </c>
      <c r="AP1695" s="16">
        <f t="shared" si="551"/>
        <v>0.0292465240977419</v>
      </c>
      <c r="AQ1695" s="12">
        <f t="shared" si="552"/>
        <v>1239119474.43</v>
      </c>
      <c r="AR1695" s="12">
        <f t="shared" si="553"/>
        <v>1062293620.75</v>
      </c>
      <c r="AS1695" s="12">
        <f>AR1695-VLOOKUP(A1695,[1]选股结果!$A$2:$BJ$3005,48,FALSE)*0.08</f>
        <v>697764512.7012</v>
      </c>
      <c r="AT1695" s="12">
        <f t="shared" si="534"/>
        <v>1042457903.48</v>
      </c>
      <c r="AU1695" s="12">
        <f t="shared" si="535"/>
        <v>1258955191.7</v>
      </c>
      <c r="AV1695" s="12">
        <f t="shared" si="536"/>
        <v>1230796224.65</v>
      </c>
      <c r="AW1695" s="12">
        <f t="shared" si="537"/>
        <v>1375130301.09</v>
      </c>
      <c r="AX1695" s="12">
        <f t="shared" si="538"/>
        <v>18907163.05</v>
      </c>
      <c r="AY1695" s="21">
        <f t="shared" si="539"/>
        <v>606150628.33</v>
      </c>
    </row>
    <row r="1696" spans="1:51">
      <c r="A1696" s="5" t="s">
        <v>3439</v>
      </c>
      <c r="B1696" s="5" t="s">
        <v>3440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40"/>
        <v>1845721056.9</v>
      </c>
      <c r="AF1696" s="9">
        <f t="shared" si="541"/>
        <v>1816064346.42</v>
      </c>
      <c r="AG1696" s="9">
        <f t="shared" si="542"/>
        <v>15971309.9900003</v>
      </c>
      <c r="AH1696" s="9">
        <f t="shared" si="543"/>
        <v>16642298.9100003</v>
      </c>
      <c r="AI1696" s="9">
        <f t="shared" si="544"/>
        <v>13960455.8300003</v>
      </c>
      <c r="AJ1696" s="12">
        <f t="shared" si="545"/>
        <v>305065132.54</v>
      </c>
      <c r="AK1696" s="16">
        <f t="shared" si="546"/>
        <v>0.165282360191727</v>
      </c>
      <c r="AL1696" s="9">
        <f t="shared" si="547"/>
        <v>239907292.81</v>
      </c>
      <c r="AM1696" s="16">
        <f t="shared" si="548"/>
        <v>0.00802445575111757</v>
      </c>
      <c r="AN1696" s="16">
        <f t="shared" si="549"/>
        <v>0.0789723993639724</v>
      </c>
      <c r="AO1696" s="16">
        <f t="shared" si="550"/>
        <v>0.0414341496642217</v>
      </c>
      <c r="AP1696" s="16">
        <f t="shared" si="551"/>
        <v>0.00166759884896668</v>
      </c>
      <c r="AQ1696" s="12">
        <f t="shared" si="552"/>
        <v>65157839.7300002</v>
      </c>
      <c r="AR1696" s="12">
        <f t="shared" si="553"/>
        <v>27193306.7800002</v>
      </c>
      <c r="AS1696" s="12">
        <f>AR1696-VLOOKUP(A1696,[1]选股结果!$A$2:$BJ$3005,48,FALSE)*0.08</f>
        <v>-170838501.3864</v>
      </c>
      <c r="AT1696" s="12">
        <f t="shared" si="534"/>
        <v>62475996.6500002</v>
      </c>
      <c r="AU1696" s="12">
        <f t="shared" si="535"/>
        <v>29875149.8600002</v>
      </c>
      <c r="AV1696" s="12">
        <f t="shared" si="536"/>
        <v>24128028.7100002</v>
      </c>
      <c r="AW1696" s="12">
        <f t="shared" si="537"/>
        <v>15971309.9900003</v>
      </c>
      <c r="AX1696" s="12">
        <f t="shared" si="538"/>
        <v>0</v>
      </c>
      <c r="AY1696" s="21">
        <f t="shared" si="539"/>
        <v>1780781656.55</v>
      </c>
    </row>
    <row r="1697" spans="1:51">
      <c r="A1697" s="5" t="s">
        <v>3441</v>
      </c>
      <c r="B1697" s="5" t="s">
        <v>3442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40"/>
        <v>1844636330.41</v>
      </c>
      <c r="AF1697" s="9">
        <f t="shared" si="541"/>
        <v>1808758475.09</v>
      </c>
      <c r="AG1697" s="9">
        <f t="shared" si="542"/>
        <v>34410788.0599999</v>
      </c>
      <c r="AH1697" s="9">
        <f t="shared" si="543"/>
        <v>34429676.5699999</v>
      </c>
      <c r="AI1697" s="9">
        <f t="shared" si="544"/>
        <v>35992490.2499999</v>
      </c>
      <c r="AJ1697" s="12">
        <f t="shared" si="545"/>
        <v>295282955.22</v>
      </c>
      <c r="AK1697" s="16">
        <f t="shared" si="546"/>
        <v>0.160076515003024</v>
      </c>
      <c r="AL1697" s="9">
        <f t="shared" si="547"/>
        <v>227359744.87</v>
      </c>
      <c r="AM1697" s="16">
        <f t="shared" si="548"/>
        <v>0.0048711803307066</v>
      </c>
      <c r="AN1697" s="16">
        <f t="shared" si="549"/>
        <v>0.0294292517528016</v>
      </c>
      <c r="AO1697" s="16">
        <f t="shared" si="550"/>
        <v>0.0449119919272034</v>
      </c>
      <c r="AP1697" s="16">
        <f t="shared" si="551"/>
        <v>0.0437289110542841</v>
      </c>
      <c r="AQ1697" s="12">
        <f t="shared" si="552"/>
        <v>67923210.35</v>
      </c>
      <c r="AR1697" s="12">
        <f t="shared" si="553"/>
        <v>36862977.3</v>
      </c>
      <c r="AS1697" s="12">
        <f>AR1697-VLOOKUP(A1697,[1]选股结果!$A$2:$BJ$3005,48,FALSE)*0.08</f>
        <v>-87701053.2808</v>
      </c>
      <c r="AT1697" s="12">
        <f t="shared" si="534"/>
        <v>69486024.03</v>
      </c>
      <c r="AU1697" s="12">
        <f t="shared" si="535"/>
        <v>35300163.62</v>
      </c>
      <c r="AV1697" s="12">
        <f t="shared" si="536"/>
        <v>34727569.2000001</v>
      </c>
      <c r="AW1697" s="12">
        <f t="shared" si="537"/>
        <v>34410788.0599999</v>
      </c>
      <c r="AX1697" s="12">
        <f t="shared" si="538"/>
        <v>0</v>
      </c>
      <c r="AY1697" s="21">
        <f t="shared" si="539"/>
        <v>1776135428.36</v>
      </c>
    </row>
    <row r="1698" spans="1:51">
      <c r="A1698" s="5" t="s">
        <v>3443</v>
      </c>
      <c r="B1698" s="5" t="s">
        <v>3444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40"/>
        <v>1844343835.74</v>
      </c>
      <c r="AF1698" s="9">
        <f t="shared" si="541"/>
        <v>1639848072.14</v>
      </c>
      <c r="AG1698" s="9">
        <f t="shared" si="542"/>
        <v>252032931.77</v>
      </c>
      <c r="AH1698" s="9">
        <f t="shared" si="543"/>
        <v>244082464.3</v>
      </c>
      <c r="AI1698" s="9">
        <f t="shared" si="544"/>
        <v>194527528.53</v>
      </c>
      <c r="AJ1698" s="12">
        <f t="shared" si="545"/>
        <v>862398669</v>
      </c>
      <c r="AK1698" s="16">
        <f t="shared" si="546"/>
        <v>0.467591049070296</v>
      </c>
      <c r="AL1698" s="9">
        <f t="shared" si="547"/>
        <v>633757208.67</v>
      </c>
      <c r="AM1698" s="16">
        <f t="shared" si="548"/>
        <v>0.0445994317794851</v>
      </c>
      <c r="AN1698" s="16">
        <f t="shared" si="549"/>
        <v>0.151777160557313</v>
      </c>
      <c r="AO1698" s="16">
        <f t="shared" si="550"/>
        <v>0.142493238965149</v>
      </c>
      <c r="AP1698" s="16">
        <f t="shared" si="551"/>
        <v>0</v>
      </c>
      <c r="AQ1698" s="12">
        <f t="shared" si="552"/>
        <v>228641460.33</v>
      </c>
      <c r="AR1698" s="12">
        <f t="shared" si="553"/>
        <v>146176103.64</v>
      </c>
      <c r="AS1698" s="12">
        <f>AR1698-VLOOKUP(A1698,[1]选股结果!$A$2:$BJ$3005,48,FALSE)*0.08</f>
        <v>-234418385.6152</v>
      </c>
      <c r="AT1698" s="12">
        <f t="shared" si="534"/>
        <v>179086524.56</v>
      </c>
      <c r="AU1698" s="12">
        <f t="shared" si="535"/>
        <v>195731039.41</v>
      </c>
      <c r="AV1698" s="12">
        <f t="shared" si="536"/>
        <v>223516614.14</v>
      </c>
      <c r="AW1698" s="12">
        <f t="shared" si="537"/>
        <v>252032931.77</v>
      </c>
      <c r="AX1698" s="12">
        <f t="shared" si="538"/>
        <v>50789933.78</v>
      </c>
      <c r="AY1698" s="21">
        <f t="shared" si="539"/>
        <v>1606937651.22</v>
      </c>
    </row>
    <row r="1699" spans="1:51">
      <c r="A1699" s="5" t="s">
        <v>3445</v>
      </c>
      <c r="B1699" s="5" t="s">
        <v>3446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40"/>
        <v>1840354661.14</v>
      </c>
      <c r="AF1699" s="9">
        <f t="shared" si="541"/>
        <v>2124522938.5</v>
      </c>
      <c r="AG1699" s="9">
        <f t="shared" si="542"/>
        <v>-312535632.27</v>
      </c>
      <c r="AH1699" s="9">
        <f t="shared" si="543"/>
        <v>-315148916.55</v>
      </c>
      <c r="AI1699" s="9">
        <f t="shared" si="544"/>
        <v>-284799572.07</v>
      </c>
      <c r="AJ1699" s="12">
        <f t="shared" si="545"/>
        <v>149029255.31</v>
      </c>
      <c r="AK1699" s="16">
        <f t="shared" si="546"/>
        <v>0.0809785518285289</v>
      </c>
      <c r="AL1699" s="9">
        <f t="shared" si="547"/>
        <v>378207828.53</v>
      </c>
      <c r="AM1699" s="16">
        <f t="shared" si="548"/>
        <v>0.00410268328677633</v>
      </c>
      <c r="AN1699" s="16">
        <f t="shared" si="549"/>
        <v>0.048146741892192</v>
      </c>
      <c r="AO1699" s="16">
        <f t="shared" si="550"/>
        <v>0.0803878849408069</v>
      </c>
      <c r="AP1699" s="16">
        <f t="shared" si="551"/>
        <v>0.0632089878088725</v>
      </c>
      <c r="AQ1699" s="12">
        <f t="shared" si="552"/>
        <v>-229178573.22</v>
      </c>
      <c r="AR1699" s="12">
        <f t="shared" si="553"/>
        <v>-271600114.15</v>
      </c>
      <c r="AS1699" s="12">
        <f>AR1699-VLOOKUP(A1699,[1]选股结果!$A$2:$BJ$3005,48,FALSE)*0.08</f>
        <v>-337212796.0636</v>
      </c>
      <c r="AT1699" s="12">
        <f t="shared" si="534"/>
        <v>-198829228.74</v>
      </c>
      <c r="AU1699" s="12">
        <f t="shared" si="535"/>
        <v>-301949458.63</v>
      </c>
      <c r="AV1699" s="12">
        <f t="shared" si="536"/>
        <v>-304176241.65</v>
      </c>
      <c r="AW1699" s="12">
        <f t="shared" si="537"/>
        <v>-312535632.27</v>
      </c>
      <c r="AX1699" s="12">
        <f t="shared" si="538"/>
        <v>-5168962.32</v>
      </c>
      <c r="AY1699" s="21">
        <f t="shared" si="539"/>
        <v>2051752053.09</v>
      </c>
    </row>
    <row r="1700" spans="1:51">
      <c r="A1700" s="5" t="s">
        <v>3447</v>
      </c>
      <c r="B1700" s="5" t="s">
        <v>3448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40"/>
        <v>1839544707.93</v>
      </c>
      <c r="AF1700" s="9">
        <f t="shared" si="541"/>
        <v>1734898495.18</v>
      </c>
      <c r="AG1700" s="9">
        <f t="shared" si="542"/>
        <v>97257637.3700002</v>
      </c>
      <c r="AH1700" s="9">
        <f t="shared" si="543"/>
        <v>99603419.4300002</v>
      </c>
      <c r="AI1700" s="9">
        <f t="shared" si="544"/>
        <v>90741903.6800002</v>
      </c>
      <c r="AJ1700" s="12">
        <f t="shared" si="545"/>
        <v>330769851.85</v>
      </c>
      <c r="AK1700" s="16">
        <f t="shared" si="546"/>
        <v>0.179810716436573</v>
      </c>
      <c r="AL1700" s="9">
        <f t="shared" si="547"/>
        <v>184603229.36</v>
      </c>
      <c r="AM1700" s="16">
        <f t="shared" si="548"/>
        <v>0.00747712830827453</v>
      </c>
      <c r="AN1700" s="16">
        <f t="shared" si="549"/>
        <v>0.010838428478553</v>
      </c>
      <c r="AO1700" s="16">
        <f t="shared" si="550"/>
        <v>0.0281187646959697</v>
      </c>
      <c r="AP1700" s="16">
        <f t="shared" si="551"/>
        <v>0.0549859539504321</v>
      </c>
      <c r="AQ1700" s="12">
        <f t="shared" si="552"/>
        <v>146166622.49</v>
      </c>
      <c r="AR1700" s="12">
        <f t="shared" si="553"/>
        <v>97748598.5900002</v>
      </c>
      <c r="AS1700" s="12">
        <f>AR1700-VLOOKUP(A1700,[1]选股结果!$A$2:$BJ$3005,48,FALSE)*0.08</f>
        <v>-46641997.5547998</v>
      </c>
      <c r="AT1700" s="12">
        <f t="shared" si="534"/>
        <v>137305106.74</v>
      </c>
      <c r="AU1700" s="12">
        <f t="shared" si="535"/>
        <v>106610114.34</v>
      </c>
      <c r="AV1700" s="12">
        <f t="shared" si="536"/>
        <v>103288740.18</v>
      </c>
      <c r="AW1700" s="12">
        <f t="shared" si="537"/>
        <v>97257637.3700002</v>
      </c>
      <c r="AX1700" s="12">
        <f t="shared" si="538"/>
        <v>0</v>
      </c>
      <c r="AY1700" s="21">
        <f t="shared" si="539"/>
        <v>1695341987.03</v>
      </c>
    </row>
    <row r="1701" spans="1:51">
      <c r="A1701" s="5" t="s">
        <v>3449</v>
      </c>
      <c r="B1701" s="5" t="s">
        <v>3450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40"/>
        <v>1836235241.43</v>
      </c>
      <c r="AF1701" s="9">
        <f t="shared" si="541"/>
        <v>4570903810.88</v>
      </c>
      <c r="AG1701" s="9">
        <f t="shared" si="542"/>
        <v>-2039783896.99</v>
      </c>
      <c r="AH1701" s="9">
        <f t="shared" si="543"/>
        <v>-2045892619.27</v>
      </c>
      <c r="AI1701" s="9">
        <f t="shared" si="544"/>
        <v>-3313371349.93</v>
      </c>
      <c r="AJ1701" s="12">
        <f t="shared" si="545"/>
        <v>30081408.52</v>
      </c>
      <c r="AK1701" s="16">
        <f t="shared" si="546"/>
        <v>0.0163821104405847</v>
      </c>
      <c r="AL1701" s="9">
        <f t="shared" si="547"/>
        <v>2496071579.48</v>
      </c>
      <c r="AM1701" s="16">
        <f t="shared" si="548"/>
        <v>0.0342969308937538</v>
      </c>
      <c r="AN1701" s="16">
        <f t="shared" si="549"/>
        <v>0.0112038145907594</v>
      </c>
      <c r="AO1701" s="16">
        <f t="shared" si="550"/>
        <v>1.30167504440695</v>
      </c>
      <c r="AP1701" s="16">
        <f t="shared" si="551"/>
        <v>0.00883938780488696</v>
      </c>
      <c r="AQ1701" s="12">
        <f t="shared" si="552"/>
        <v>-2465990170.96</v>
      </c>
      <c r="AR1701" s="12">
        <f t="shared" si="553"/>
        <v>-4008256022.39</v>
      </c>
      <c r="AS1701" s="12">
        <f>AR1701-VLOOKUP(A1701,[1]选股结果!$A$2:$BJ$3005,48,FALSE)*0.08</f>
        <v>-7818944148.3092</v>
      </c>
      <c r="AT1701" s="12">
        <f t="shared" si="534"/>
        <v>-3733468901.62</v>
      </c>
      <c r="AU1701" s="12">
        <f t="shared" si="535"/>
        <v>-2740777291.73</v>
      </c>
      <c r="AV1701" s="12">
        <f t="shared" si="536"/>
        <v>-3334681323.35</v>
      </c>
      <c r="AW1701" s="12">
        <f t="shared" si="537"/>
        <v>-2039783896.99</v>
      </c>
      <c r="AX1701" s="12">
        <f t="shared" si="538"/>
        <v>1141121512.7</v>
      </c>
      <c r="AY1701" s="21">
        <f t="shared" si="539"/>
        <v>4296116690.11</v>
      </c>
    </row>
    <row r="1702" spans="1:51">
      <c r="A1702" s="5" t="s">
        <v>3451</v>
      </c>
      <c r="B1702" s="5" t="s">
        <v>3452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40"/>
        <v>1835451412.9</v>
      </c>
      <c r="AF1702" s="9">
        <f t="shared" si="541"/>
        <v>1669324832.28</v>
      </c>
      <c r="AG1702" s="9">
        <f t="shared" si="542"/>
        <v>151682362.71</v>
      </c>
      <c r="AH1702" s="9">
        <f t="shared" si="543"/>
        <v>151324081.15</v>
      </c>
      <c r="AI1702" s="9">
        <f t="shared" si="544"/>
        <v>132067128.52</v>
      </c>
      <c r="AJ1702" s="12">
        <f t="shared" si="545"/>
        <v>400645452.21</v>
      </c>
      <c r="AK1702" s="16">
        <f t="shared" si="546"/>
        <v>0.21828169865689</v>
      </c>
      <c r="AL1702" s="9">
        <f t="shared" si="547"/>
        <v>235372281.96</v>
      </c>
      <c r="AM1702" s="16">
        <f t="shared" si="548"/>
        <v>0.00508820046903024</v>
      </c>
      <c r="AN1702" s="16">
        <f t="shared" si="549"/>
        <v>0.0177989956805138</v>
      </c>
      <c r="AO1702" s="16">
        <f t="shared" si="550"/>
        <v>0.0635773192141468</v>
      </c>
      <c r="AP1702" s="16">
        <f t="shared" si="551"/>
        <v>0.0365725116220536</v>
      </c>
      <c r="AQ1702" s="12">
        <f t="shared" si="552"/>
        <v>165273170.25</v>
      </c>
      <c r="AR1702" s="12">
        <f t="shared" si="553"/>
        <v>137325831.05</v>
      </c>
      <c r="AS1702" s="12">
        <f>AR1702-VLOOKUP(A1702,[1]选股结果!$A$2:$BJ$3005,48,FALSE)*0.08</f>
        <v>20109515.858</v>
      </c>
      <c r="AT1702" s="12">
        <f t="shared" si="534"/>
        <v>146016217.62</v>
      </c>
      <c r="AU1702" s="12">
        <f t="shared" si="535"/>
        <v>156582783.68</v>
      </c>
      <c r="AV1702" s="12">
        <f t="shared" si="536"/>
        <v>135807592.27</v>
      </c>
      <c r="AW1702" s="12">
        <f t="shared" si="537"/>
        <v>151682362.71</v>
      </c>
      <c r="AX1702" s="12">
        <f t="shared" si="538"/>
        <v>10226523.92</v>
      </c>
      <c r="AY1702" s="21">
        <f t="shared" si="539"/>
        <v>1660634445.71</v>
      </c>
    </row>
    <row r="1703" spans="1:51">
      <c r="A1703" s="5" t="s">
        <v>3453</v>
      </c>
      <c r="B1703" s="5" t="s">
        <v>3454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40"/>
        <v>1833559943.11</v>
      </c>
      <c r="AF1703" s="9">
        <f t="shared" si="541"/>
        <v>1373500783.16</v>
      </c>
      <c r="AG1703" s="9">
        <f t="shared" si="542"/>
        <v>392773203.86</v>
      </c>
      <c r="AH1703" s="9">
        <f t="shared" si="543"/>
        <v>394119401.91</v>
      </c>
      <c r="AI1703" s="9">
        <f t="shared" si="544"/>
        <v>324257524.83</v>
      </c>
      <c r="AJ1703" s="12">
        <f t="shared" si="545"/>
        <v>695440918.57</v>
      </c>
      <c r="AK1703" s="16">
        <f t="shared" si="546"/>
        <v>0.379284528538743</v>
      </c>
      <c r="AL1703" s="9">
        <f t="shared" si="547"/>
        <v>241933791.21</v>
      </c>
      <c r="AM1703" s="16">
        <f t="shared" si="548"/>
        <v>0.00613218711624388</v>
      </c>
      <c r="AN1703" s="16">
        <f t="shared" si="549"/>
        <v>0.0185389197761072</v>
      </c>
      <c r="AO1703" s="16">
        <f t="shared" si="550"/>
        <v>0.0671878135388614</v>
      </c>
      <c r="AP1703" s="16">
        <f t="shared" si="551"/>
        <v>0.0408228553537448</v>
      </c>
      <c r="AQ1703" s="12">
        <f t="shared" si="552"/>
        <v>453507127.36</v>
      </c>
      <c r="AR1703" s="12">
        <f t="shared" si="553"/>
        <v>391543480.92</v>
      </c>
      <c r="AS1703" s="12">
        <f>AR1703-VLOOKUP(A1703,[1]选股结果!$A$2:$BJ$3005,48,FALSE)*0.08</f>
        <v>240322520.1728</v>
      </c>
      <c r="AT1703" s="12">
        <f t="shared" si="534"/>
        <v>383645250.28</v>
      </c>
      <c r="AU1703" s="12">
        <f t="shared" si="535"/>
        <v>461405358</v>
      </c>
      <c r="AV1703" s="12">
        <f t="shared" si="536"/>
        <v>382517278.4</v>
      </c>
      <c r="AW1703" s="12">
        <f t="shared" si="537"/>
        <v>392773203.86</v>
      </c>
      <c r="AX1703" s="12">
        <f t="shared" si="538"/>
        <v>0</v>
      </c>
      <c r="AY1703" s="21">
        <f t="shared" si="539"/>
        <v>1381399013.8</v>
      </c>
    </row>
    <row r="1704" spans="1:51">
      <c r="A1704" s="5" t="s">
        <v>3455</v>
      </c>
      <c r="B1704" s="5" t="s">
        <v>3456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40"/>
        <v>1832163011.19</v>
      </c>
      <c r="AF1704" s="9">
        <f t="shared" si="541"/>
        <v>1741313013.76</v>
      </c>
      <c r="AG1704" s="9">
        <f t="shared" si="542"/>
        <v>82430876.3400001</v>
      </c>
      <c r="AH1704" s="9">
        <f t="shared" si="543"/>
        <v>82867717.9800001</v>
      </c>
      <c r="AI1704" s="9">
        <f t="shared" si="544"/>
        <v>64853934.4400001</v>
      </c>
      <c r="AJ1704" s="12">
        <f t="shared" si="545"/>
        <v>388236945.36</v>
      </c>
      <c r="AK1704" s="16">
        <f t="shared" si="546"/>
        <v>0.211900875079799</v>
      </c>
      <c r="AL1704" s="9">
        <f t="shared" si="547"/>
        <v>291105535.21</v>
      </c>
      <c r="AM1704" s="16">
        <f t="shared" si="548"/>
        <v>0.00373999195385426</v>
      </c>
      <c r="AN1704" s="16">
        <f t="shared" si="549"/>
        <v>0.0575169012344349</v>
      </c>
      <c r="AO1704" s="16">
        <f t="shared" si="550"/>
        <v>0.0820850158645648</v>
      </c>
      <c r="AP1704" s="16">
        <f t="shared" si="551"/>
        <v>0.0157827840390788</v>
      </c>
      <c r="AQ1704" s="12">
        <f t="shared" si="552"/>
        <v>97131410.1500002</v>
      </c>
      <c r="AR1704" s="12">
        <f t="shared" si="553"/>
        <v>73273055.5300001</v>
      </c>
      <c r="AS1704" s="12">
        <f>AR1704-VLOOKUP(A1704,[1]选股结果!$A$2:$BJ$3005,48,FALSE)*0.08</f>
        <v>-37969084.6211999</v>
      </c>
      <c r="AT1704" s="12">
        <f t="shared" si="534"/>
        <v>79117626.6100002</v>
      </c>
      <c r="AU1704" s="12">
        <f t="shared" si="535"/>
        <v>91286839.0700002</v>
      </c>
      <c r="AV1704" s="12">
        <f t="shared" si="536"/>
        <v>86227670.2300002</v>
      </c>
      <c r="AW1704" s="12">
        <f t="shared" si="537"/>
        <v>82430876.3400001</v>
      </c>
      <c r="AX1704" s="12">
        <f t="shared" si="538"/>
        <v>0</v>
      </c>
      <c r="AY1704" s="21">
        <f t="shared" si="539"/>
        <v>1735468442.68</v>
      </c>
    </row>
    <row r="1705" spans="1:51">
      <c r="A1705" s="5" t="s">
        <v>3457</v>
      </c>
      <c r="B1705" s="5" t="s">
        <v>3458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40"/>
        <v>1831121977.25</v>
      </c>
      <c r="AF1705" s="9">
        <f t="shared" si="541"/>
        <v>1817756839.55</v>
      </c>
      <c r="AG1705" s="9">
        <f t="shared" si="542"/>
        <v>96426024.5400001</v>
      </c>
      <c r="AH1705" s="9">
        <f t="shared" si="543"/>
        <v>97208687.7600001</v>
      </c>
      <c r="AI1705" s="9">
        <f t="shared" si="544"/>
        <v>86716063.7500001</v>
      </c>
      <c r="AJ1705" s="12">
        <f t="shared" si="545"/>
        <v>555577766.42</v>
      </c>
      <c r="AK1705" s="16">
        <f t="shared" si="546"/>
        <v>0.303408387492773</v>
      </c>
      <c r="AL1705" s="9">
        <f t="shared" si="547"/>
        <v>502740627.61</v>
      </c>
      <c r="AM1705" s="16">
        <f t="shared" si="548"/>
        <v>0.00875405446450577</v>
      </c>
      <c r="AN1705" s="16">
        <f t="shared" si="549"/>
        <v>0.0807547515660729</v>
      </c>
      <c r="AO1705" s="16">
        <f t="shared" si="550"/>
        <v>0.0550212931097624</v>
      </c>
      <c r="AP1705" s="16">
        <f t="shared" si="551"/>
        <v>0.130466396721852</v>
      </c>
      <c r="AQ1705" s="12">
        <f t="shared" si="552"/>
        <v>52837138.8100001</v>
      </c>
      <c r="AR1705" s="12">
        <f t="shared" si="553"/>
        <v>3684013.32000013</v>
      </c>
      <c r="AS1705" s="12">
        <f>AR1705-VLOOKUP(A1705,[1]选股结果!$A$2:$BJ$3005,48,FALSE)*0.08</f>
        <v>-279869932.4048</v>
      </c>
      <c r="AT1705" s="12">
        <f t="shared" si="534"/>
        <v>42344514.8000001</v>
      </c>
      <c r="AU1705" s="12">
        <f t="shared" si="535"/>
        <v>14176637.3300001</v>
      </c>
      <c r="AV1705" s="12">
        <f t="shared" si="536"/>
        <v>-8503131.6499999</v>
      </c>
      <c r="AW1705" s="12">
        <f t="shared" si="537"/>
        <v>96426024.5400001</v>
      </c>
      <c r="AX1705" s="12">
        <f t="shared" si="538"/>
        <v>606628.420000002</v>
      </c>
      <c r="AY1705" s="21">
        <f t="shared" si="539"/>
        <v>1779096338.07</v>
      </c>
    </row>
    <row r="1706" spans="1:51">
      <c r="A1706" s="5" t="s">
        <v>3459</v>
      </c>
      <c r="B1706" s="5" t="s">
        <v>3460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40"/>
        <v>1830861971.36</v>
      </c>
      <c r="AF1706" s="9">
        <f t="shared" si="541"/>
        <v>1676963266.51</v>
      </c>
      <c r="AG1706" s="9">
        <f t="shared" si="542"/>
        <v>160386119.62</v>
      </c>
      <c r="AH1706" s="9">
        <f t="shared" si="543"/>
        <v>160108084.44</v>
      </c>
      <c r="AI1706" s="9">
        <f t="shared" si="544"/>
        <v>132875303.96</v>
      </c>
      <c r="AJ1706" s="12">
        <f t="shared" si="545"/>
        <v>421357834.27</v>
      </c>
      <c r="AK1706" s="16">
        <f t="shared" si="546"/>
        <v>0.230141780681046</v>
      </c>
      <c r="AL1706" s="9">
        <f t="shared" si="547"/>
        <v>268928692.27</v>
      </c>
      <c r="AM1706" s="16">
        <f t="shared" si="548"/>
        <v>0.00486122052302432</v>
      </c>
      <c r="AN1706" s="16">
        <f t="shared" si="549"/>
        <v>0.0804435551908901</v>
      </c>
      <c r="AO1706" s="16">
        <f t="shared" si="550"/>
        <v>0.0375156212180095</v>
      </c>
      <c r="AP1706" s="16">
        <f t="shared" si="551"/>
        <v>0.0234067635192438</v>
      </c>
      <c r="AQ1706" s="12">
        <f t="shared" si="552"/>
        <v>152429142</v>
      </c>
      <c r="AR1706" s="12">
        <f t="shared" si="553"/>
        <v>125458979.35</v>
      </c>
      <c r="AS1706" s="12">
        <f>AR1706-VLOOKUP(A1706,[1]选股结果!$A$2:$BJ$3005,48,FALSE)*0.08</f>
        <v>11216178.482</v>
      </c>
      <c r="AT1706" s="12">
        <f t="shared" si="534"/>
        <v>125196361.52</v>
      </c>
      <c r="AU1706" s="12">
        <f t="shared" si="535"/>
        <v>152691759.83</v>
      </c>
      <c r="AV1706" s="12">
        <f t="shared" si="536"/>
        <v>135753028.47</v>
      </c>
      <c r="AW1706" s="12">
        <f t="shared" si="537"/>
        <v>160386119.62</v>
      </c>
      <c r="AX1706" s="12">
        <f t="shared" si="538"/>
        <v>20633548.34</v>
      </c>
      <c r="AY1706" s="21">
        <f t="shared" si="539"/>
        <v>1677225884.34</v>
      </c>
    </row>
    <row r="1707" spans="1:51">
      <c r="A1707" s="5" t="s">
        <v>3461</v>
      </c>
      <c r="B1707" s="5" t="s">
        <v>3462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40"/>
        <v>1828457546.84</v>
      </c>
      <c r="AF1707" s="9">
        <f t="shared" si="541"/>
        <v>1697865043.49</v>
      </c>
      <c r="AG1707" s="9">
        <f t="shared" si="542"/>
        <v>119158003.35</v>
      </c>
      <c r="AH1707" s="9">
        <f t="shared" si="543"/>
        <v>114503412.06</v>
      </c>
      <c r="AI1707" s="9">
        <f t="shared" si="544"/>
        <v>82361483.04</v>
      </c>
      <c r="AJ1707" s="12">
        <f t="shared" si="545"/>
        <v>371224972.16</v>
      </c>
      <c r="AK1707" s="16">
        <f t="shared" si="546"/>
        <v>0.203026300939589</v>
      </c>
      <c r="AL1707" s="9">
        <f t="shared" si="547"/>
        <v>234675010.06</v>
      </c>
      <c r="AM1707" s="16">
        <f t="shared" si="548"/>
        <v>0.0161531056058938</v>
      </c>
      <c r="AN1707" s="16">
        <f t="shared" si="549"/>
        <v>0.0601254546379797</v>
      </c>
      <c r="AO1707" s="16">
        <f t="shared" si="550"/>
        <v>0.0474244872022659</v>
      </c>
      <c r="AP1707" s="16">
        <f t="shared" si="551"/>
        <v>0</v>
      </c>
      <c r="AQ1707" s="12">
        <f t="shared" si="552"/>
        <v>136549962.1</v>
      </c>
      <c r="AR1707" s="12">
        <f t="shared" si="553"/>
        <v>89961334.9399998</v>
      </c>
      <c r="AS1707" s="12">
        <f>AR1707-VLOOKUP(A1707,[1]选股结果!$A$2:$BJ$3005,48,FALSE)*0.08</f>
        <v>-110934572.3768</v>
      </c>
      <c r="AT1707" s="12">
        <f t="shared" si="534"/>
        <v>104408033.08</v>
      </c>
      <c r="AU1707" s="12">
        <f t="shared" si="535"/>
        <v>122103263.96</v>
      </c>
      <c r="AV1707" s="12">
        <f t="shared" si="536"/>
        <v>65214430.6599998</v>
      </c>
      <c r="AW1707" s="12">
        <f t="shared" si="537"/>
        <v>119158003.35</v>
      </c>
      <c r="AX1707" s="12">
        <f t="shared" si="538"/>
        <v>20509245.69</v>
      </c>
      <c r="AY1707" s="21">
        <f t="shared" si="539"/>
        <v>1683418345.35</v>
      </c>
    </row>
    <row r="1708" spans="1:51">
      <c r="A1708" s="5" t="s">
        <v>3463</v>
      </c>
      <c r="B1708" s="5" t="s">
        <v>3464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40"/>
        <v>1826969740.84</v>
      </c>
      <c r="AF1708" s="9">
        <f t="shared" si="541"/>
        <v>1785036470.35</v>
      </c>
      <c r="AG1708" s="9">
        <f t="shared" si="542"/>
        <v>59927885.97</v>
      </c>
      <c r="AH1708" s="9">
        <f t="shared" si="543"/>
        <v>69702326.95</v>
      </c>
      <c r="AI1708" s="9">
        <f t="shared" si="544"/>
        <v>45376903.04</v>
      </c>
      <c r="AJ1708" s="12">
        <f t="shared" si="545"/>
        <v>326276035.5</v>
      </c>
      <c r="AK1708" s="16">
        <f t="shared" si="546"/>
        <v>0.178588636804672</v>
      </c>
      <c r="AL1708" s="9">
        <f t="shared" si="547"/>
        <v>169225686.07</v>
      </c>
      <c r="AM1708" s="16">
        <f t="shared" si="548"/>
        <v>0.0331622248993263</v>
      </c>
      <c r="AN1708" s="16">
        <f t="shared" si="549"/>
        <v>0.0426799912592689</v>
      </c>
      <c r="AO1708" s="16">
        <f t="shared" si="550"/>
        <v>0.024134550268866</v>
      </c>
      <c r="AP1708" s="16">
        <f t="shared" si="551"/>
        <v>0</v>
      </c>
      <c r="AQ1708" s="12">
        <f t="shared" si="552"/>
        <v>157050349.43</v>
      </c>
      <c r="AR1708" s="12">
        <f t="shared" si="553"/>
        <v>31036687.56</v>
      </c>
      <c r="AS1708" s="12">
        <f>AR1708-VLOOKUP(A1708,[1]选股结果!$A$2:$BJ$3005,48,FALSE)*0.08</f>
        <v>-92403313.2616</v>
      </c>
      <c r="AT1708" s="12">
        <f t="shared" si="534"/>
        <v>132724925.52</v>
      </c>
      <c r="AU1708" s="12">
        <f t="shared" si="535"/>
        <v>55362111.47</v>
      </c>
      <c r="AV1708" s="12">
        <f t="shared" si="536"/>
        <v>145097712.92</v>
      </c>
      <c r="AW1708" s="12">
        <f t="shared" si="537"/>
        <v>59927885.97</v>
      </c>
      <c r="AX1708" s="12">
        <f t="shared" si="538"/>
        <v>11365284.36</v>
      </c>
      <c r="AY1708" s="21">
        <f t="shared" si="539"/>
        <v>1683348232.39</v>
      </c>
    </row>
    <row r="1709" spans="1:51">
      <c r="A1709" s="5" t="s">
        <v>3465</v>
      </c>
      <c r="B1709" s="5" t="s">
        <v>3466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40"/>
        <v>1826297840.33</v>
      </c>
      <c r="AF1709" s="9">
        <f t="shared" si="541"/>
        <v>1885193976.95</v>
      </c>
      <c r="AG1709" s="9">
        <f t="shared" si="542"/>
        <v>-92237174.6500001</v>
      </c>
      <c r="AH1709" s="9">
        <f t="shared" si="543"/>
        <v>-96028235.7000001</v>
      </c>
      <c r="AI1709" s="9">
        <f t="shared" si="544"/>
        <v>-87956879.7400001</v>
      </c>
      <c r="AJ1709" s="12">
        <f t="shared" si="545"/>
        <v>110503429.6</v>
      </c>
      <c r="AK1709" s="16">
        <f t="shared" si="546"/>
        <v>0.0605067953100315</v>
      </c>
      <c r="AL1709" s="9">
        <f t="shared" si="547"/>
        <v>196288776.25</v>
      </c>
      <c r="AM1709" s="16">
        <f t="shared" si="548"/>
        <v>0.00624751452257005</v>
      </c>
      <c r="AN1709" s="16">
        <f t="shared" si="549"/>
        <v>0.0057658640214442</v>
      </c>
      <c r="AO1709" s="16">
        <f t="shared" si="550"/>
        <v>0.0394959311275133</v>
      </c>
      <c r="AP1709" s="16">
        <f t="shared" si="551"/>
        <v>0.0312013932019454</v>
      </c>
      <c r="AQ1709" s="12">
        <f t="shared" si="552"/>
        <v>-85785346.6500001</v>
      </c>
      <c r="AR1709" s="12">
        <f t="shared" si="553"/>
        <v>-96059178.8800001</v>
      </c>
      <c r="AS1709" s="12">
        <f>AR1709-VLOOKUP(A1709,[1]选股结果!$A$2:$BJ$3005,48,FALSE)*0.08</f>
        <v>-397568057.1264</v>
      </c>
      <c r="AT1709" s="12">
        <f t="shared" si="534"/>
        <v>-77713990.6900001</v>
      </c>
      <c r="AU1709" s="12">
        <f t="shared" si="535"/>
        <v>-104130534.84</v>
      </c>
      <c r="AV1709" s="12">
        <f t="shared" si="536"/>
        <v>-129734602.66</v>
      </c>
      <c r="AW1709" s="12">
        <f t="shared" si="537"/>
        <v>-92237174.6500001</v>
      </c>
      <c r="AX1709" s="12">
        <f t="shared" si="538"/>
        <v>47731753.82</v>
      </c>
      <c r="AY1709" s="21">
        <f t="shared" si="539"/>
        <v>1866848788.76</v>
      </c>
    </row>
    <row r="1710" spans="1:51">
      <c r="A1710" s="5" t="s">
        <v>3467</v>
      </c>
      <c r="B1710" s="5" t="s">
        <v>3468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40"/>
        <v>1825974014.36</v>
      </c>
      <c r="AF1710" s="9">
        <f t="shared" si="541"/>
        <v>1778721367.21</v>
      </c>
      <c r="AG1710" s="9">
        <f t="shared" si="542"/>
        <v>25451057.1499998</v>
      </c>
      <c r="AH1710" s="9">
        <f t="shared" si="543"/>
        <v>24797306.1099998</v>
      </c>
      <c r="AI1710" s="9">
        <f t="shared" si="544"/>
        <v>14059917.4699998</v>
      </c>
      <c r="AJ1710" s="12">
        <f t="shared" si="545"/>
        <v>374039380.01</v>
      </c>
      <c r="AK1710" s="16">
        <f t="shared" si="546"/>
        <v>0.204843758491875</v>
      </c>
      <c r="AL1710" s="9">
        <f t="shared" si="547"/>
        <v>276556366.42</v>
      </c>
      <c r="AM1710" s="16">
        <f t="shared" si="548"/>
        <v>0.00417996117687095</v>
      </c>
      <c r="AN1710" s="16">
        <f t="shared" si="549"/>
        <v>0.0501718366140659</v>
      </c>
      <c r="AO1710" s="16">
        <f t="shared" si="550"/>
        <v>0.0819171779574459</v>
      </c>
      <c r="AP1710" s="16">
        <f t="shared" si="551"/>
        <v>0.0141531707607887</v>
      </c>
      <c r="AQ1710" s="12">
        <f t="shared" si="552"/>
        <v>97483013.5899999</v>
      </c>
      <c r="AR1710" s="12">
        <f t="shared" si="553"/>
        <v>34625822.7999999</v>
      </c>
      <c r="AS1710" s="12">
        <f>AR1710-VLOOKUP(A1710,[1]选股结果!$A$2:$BJ$3005,48,FALSE)*0.08</f>
        <v>-94871347.4544001</v>
      </c>
      <c r="AT1710" s="12">
        <f t="shared" si="534"/>
        <v>86745624.9499999</v>
      </c>
      <c r="AU1710" s="12">
        <f t="shared" si="535"/>
        <v>45363211.4399999</v>
      </c>
      <c r="AV1710" s="12">
        <f t="shared" si="536"/>
        <v>25021357.1</v>
      </c>
      <c r="AW1710" s="12">
        <f t="shared" si="537"/>
        <v>25451057.1499998</v>
      </c>
      <c r="AX1710" s="12">
        <f t="shared" si="538"/>
        <v>0</v>
      </c>
      <c r="AY1710" s="21">
        <f t="shared" si="539"/>
        <v>1726601565.06</v>
      </c>
    </row>
    <row r="1711" spans="1:51">
      <c r="A1711" s="5" t="s">
        <v>3469</v>
      </c>
      <c r="B1711" s="5" t="s">
        <v>3470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40"/>
        <v>1823582996.89</v>
      </c>
      <c r="AF1711" s="9">
        <f t="shared" si="541"/>
        <v>1500319429.75</v>
      </c>
      <c r="AG1711" s="9">
        <f t="shared" si="542"/>
        <v>353468749.39</v>
      </c>
      <c r="AH1711" s="9">
        <f t="shared" si="543"/>
        <v>352504125.93</v>
      </c>
      <c r="AI1711" s="9">
        <f t="shared" si="544"/>
        <v>300648016.3</v>
      </c>
      <c r="AJ1711" s="12">
        <f t="shared" si="545"/>
        <v>1221140082.74</v>
      </c>
      <c r="AK1711" s="16">
        <f t="shared" si="546"/>
        <v>0.669637787159989</v>
      </c>
      <c r="AL1711" s="9">
        <f t="shared" si="547"/>
        <v>896154405.62</v>
      </c>
      <c r="AM1711" s="16">
        <f t="shared" si="548"/>
        <v>0.0101878902916316</v>
      </c>
      <c r="AN1711" s="16">
        <f t="shared" si="549"/>
        <v>0.378479833841987</v>
      </c>
      <c r="AO1711" s="16">
        <f t="shared" si="550"/>
        <v>0.0542388733491609</v>
      </c>
      <c r="AP1711" s="16">
        <f t="shared" si="551"/>
        <v>0.0477988783996421</v>
      </c>
      <c r="AQ1711" s="12">
        <f t="shared" si="552"/>
        <v>324985677.12</v>
      </c>
      <c r="AR1711" s="12">
        <f t="shared" si="553"/>
        <v>270095214.19</v>
      </c>
      <c r="AS1711" s="12">
        <f>AR1711-VLOOKUP(A1711,[1]选股结果!$A$2:$BJ$3005,48,FALSE)*0.08</f>
        <v>-30534995.354</v>
      </c>
      <c r="AT1711" s="12">
        <f t="shared" si="534"/>
        <v>273129567.49</v>
      </c>
      <c r="AU1711" s="12">
        <f t="shared" si="535"/>
        <v>321951323.82</v>
      </c>
      <c r="AV1711" s="12">
        <f t="shared" si="536"/>
        <v>319723559.62</v>
      </c>
      <c r="AW1711" s="12">
        <f t="shared" si="537"/>
        <v>353468749.39</v>
      </c>
      <c r="AX1711" s="12">
        <f t="shared" si="538"/>
        <v>14494523.85</v>
      </c>
      <c r="AY1711" s="21">
        <f t="shared" si="539"/>
        <v>1497285076.45</v>
      </c>
    </row>
    <row r="1712" spans="1:51">
      <c r="A1712" s="5" t="s">
        <v>3471</v>
      </c>
      <c r="B1712" s="5" t="s">
        <v>3472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40"/>
        <v>1823470147.01</v>
      </c>
      <c r="AF1712" s="9">
        <f t="shared" si="541"/>
        <v>1555075895.73</v>
      </c>
      <c r="AG1712" s="9">
        <f t="shared" si="542"/>
        <v>271258089.05</v>
      </c>
      <c r="AH1712" s="9">
        <f t="shared" si="543"/>
        <v>280374070.89</v>
      </c>
      <c r="AI1712" s="9">
        <f t="shared" si="544"/>
        <v>245146893.91</v>
      </c>
      <c r="AJ1712" s="12">
        <f t="shared" si="545"/>
        <v>472876724.48</v>
      </c>
      <c r="AK1712" s="16">
        <f t="shared" si="546"/>
        <v>0.259327922234093</v>
      </c>
      <c r="AL1712" s="9">
        <f t="shared" si="547"/>
        <v>193637910.14</v>
      </c>
      <c r="AM1712" s="16">
        <f t="shared" si="548"/>
        <v>0.00742053552244187</v>
      </c>
      <c r="AN1712" s="16">
        <f t="shared" si="549"/>
        <v>0.0130308384642119</v>
      </c>
      <c r="AO1712" s="16">
        <f t="shared" si="550"/>
        <v>0.0488092202474165</v>
      </c>
      <c r="AP1712" s="16">
        <f t="shared" si="551"/>
        <v>0.041024070617587</v>
      </c>
      <c r="AQ1712" s="12">
        <f t="shared" si="552"/>
        <v>279238814.34</v>
      </c>
      <c r="AR1712" s="12">
        <f t="shared" si="553"/>
        <v>240629958.19</v>
      </c>
      <c r="AS1712" s="12">
        <f>AR1712-VLOOKUP(A1712,[1]选股结果!$A$2:$BJ$3005,48,FALSE)*0.08</f>
        <v>86414738.5868</v>
      </c>
      <c r="AT1712" s="12">
        <f t="shared" si="534"/>
        <v>244011637.36</v>
      </c>
      <c r="AU1712" s="12">
        <f t="shared" si="535"/>
        <v>275857135.17</v>
      </c>
      <c r="AV1712" s="12">
        <f t="shared" si="536"/>
        <v>266640917.26</v>
      </c>
      <c r="AW1712" s="12">
        <f t="shared" si="537"/>
        <v>271258089.05</v>
      </c>
      <c r="AX1712" s="12">
        <f t="shared" si="538"/>
        <v>4059609.33</v>
      </c>
      <c r="AY1712" s="21">
        <f t="shared" si="539"/>
        <v>1551694216.56</v>
      </c>
    </row>
    <row r="1713" spans="1:51">
      <c r="A1713" s="5" t="s">
        <v>3473</v>
      </c>
      <c r="B1713" s="5" t="s">
        <v>3474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40"/>
        <v>1820709789.3</v>
      </c>
      <c r="AF1713" s="9">
        <f t="shared" si="541"/>
        <v>1676191879.48</v>
      </c>
      <c r="AG1713" s="9">
        <f t="shared" si="542"/>
        <v>151436524.34</v>
      </c>
      <c r="AH1713" s="9">
        <f t="shared" si="543"/>
        <v>162717314.82</v>
      </c>
      <c r="AI1713" s="9">
        <f t="shared" si="544"/>
        <v>143788660.57</v>
      </c>
      <c r="AJ1713" s="12">
        <f t="shared" si="545"/>
        <v>385163270.9</v>
      </c>
      <c r="AK1713" s="16">
        <f t="shared" si="546"/>
        <v>0.211545669256868</v>
      </c>
      <c r="AL1713" s="9">
        <f t="shared" si="547"/>
        <v>223521301.71</v>
      </c>
      <c r="AM1713" s="16">
        <f t="shared" si="548"/>
        <v>0.00481051426288391</v>
      </c>
      <c r="AN1713" s="16">
        <f t="shared" si="549"/>
        <v>0.0168635095831524</v>
      </c>
      <c r="AO1713" s="16">
        <f t="shared" si="550"/>
        <v>0.0529553469897412</v>
      </c>
      <c r="AP1713" s="16">
        <f t="shared" si="551"/>
        <v>0.0547043782569506</v>
      </c>
      <c r="AQ1713" s="12">
        <f t="shared" si="552"/>
        <v>161641969.19</v>
      </c>
      <c r="AR1713" s="12">
        <f t="shared" si="553"/>
        <v>137547176.92</v>
      </c>
      <c r="AS1713" s="12">
        <f>AR1713-VLOOKUP(A1713,[1]选股结果!$A$2:$BJ$3005,48,FALSE)*0.08</f>
        <v>-91619268.6536</v>
      </c>
      <c r="AT1713" s="12">
        <f t="shared" si="534"/>
        <v>142713314.94</v>
      </c>
      <c r="AU1713" s="12">
        <f t="shared" si="535"/>
        <v>156475831.17</v>
      </c>
      <c r="AV1713" s="12">
        <f t="shared" si="536"/>
        <v>118847355.45</v>
      </c>
      <c r="AW1713" s="12">
        <f t="shared" si="537"/>
        <v>151436524.34</v>
      </c>
      <c r="AX1713" s="12">
        <f t="shared" si="538"/>
        <v>6242790.14</v>
      </c>
      <c r="AY1713" s="21">
        <f t="shared" si="539"/>
        <v>1671025741.46</v>
      </c>
    </row>
    <row r="1714" spans="1:51">
      <c r="A1714" s="5" t="s">
        <v>3475</v>
      </c>
      <c r="B1714" s="5" t="s">
        <v>3476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40"/>
        <v>1820238383.82</v>
      </c>
      <c r="AF1714" s="9">
        <f t="shared" si="541"/>
        <v>1665853252.43</v>
      </c>
      <c r="AG1714" s="9">
        <f t="shared" si="542"/>
        <v>113943321.38</v>
      </c>
      <c r="AH1714" s="9">
        <f t="shared" si="543"/>
        <v>114424306.09</v>
      </c>
      <c r="AI1714" s="9">
        <f t="shared" si="544"/>
        <v>97105122.98</v>
      </c>
      <c r="AJ1714" s="12">
        <f t="shared" si="545"/>
        <v>585535336.66</v>
      </c>
      <c r="AK1714" s="16">
        <f t="shared" si="546"/>
        <v>0.321680578689468</v>
      </c>
      <c r="AL1714" s="9">
        <f t="shared" si="547"/>
        <v>338912462.03</v>
      </c>
      <c r="AM1714" s="16">
        <f t="shared" si="548"/>
        <v>0.00951193919648282</v>
      </c>
      <c r="AN1714" s="16">
        <f t="shared" si="549"/>
        <v>0.0169776970943472</v>
      </c>
      <c r="AO1714" s="16">
        <f t="shared" si="550"/>
        <v>0.0768925546863101</v>
      </c>
      <c r="AP1714" s="16">
        <f t="shared" si="551"/>
        <v>0.0790341854060287</v>
      </c>
      <c r="AQ1714" s="12">
        <f t="shared" si="552"/>
        <v>246622874.63</v>
      </c>
      <c r="AR1714" s="12">
        <f t="shared" si="553"/>
        <v>130194776.38</v>
      </c>
      <c r="AS1714" s="12">
        <f>AR1714-VLOOKUP(A1714,[1]选股结果!$A$2:$BJ$3005,48,FALSE)*0.08</f>
        <v>-76279315.3544</v>
      </c>
      <c r="AT1714" s="12">
        <f t="shared" si="534"/>
        <v>229303691.52</v>
      </c>
      <c r="AU1714" s="12">
        <f t="shared" si="535"/>
        <v>147513959.49</v>
      </c>
      <c r="AV1714" s="12">
        <f t="shared" si="536"/>
        <v>134322605.21</v>
      </c>
      <c r="AW1714" s="12">
        <f t="shared" si="537"/>
        <v>113943321.38</v>
      </c>
      <c r="AX1714" s="12">
        <f t="shared" si="538"/>
        <v>3870364.78</v>
      </c>
      <c r="AY1714" s="21">
        <f t="shared" si="539"/>
        <v>1566744337.29</v>
      </c>
    </row>
    <row r="1715" spans="1:51">
      <c r="A1715" s="5" t="s">
        <v>3477</v>
      </c>
      <c r="B1715" s="5" t="s">
        <v>3478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40"/>
        <v>1818892739.09</v>
      </c>
      <c r="AF1715" s="9">
        <f t="shared" si="541"/>
        <v>1733237720.78</v>
      </c>
      <c r="AG1715" s="9">
        <f t="shared" si="542"/>
        <v>109514830.88</v>
      </c>
      <c r="AH1715" s="9">
        <f t="shared" si="543"/>
        <v>114496595.37</v>
      </c>
      <c r="AI1715" s="9">
        <f t="shared" si="544"/>
        <v>97989205.4</v>
      </c>
      <c r="AJ1715" s="12">
        <f t="shared" si="545"/>
        <v>343176049.59</v>
      </c>
      <c r="AK1715" s="16">
        <f t="shared" si="546"/>
        <v>0.18867305488376</v>
      </c>
      <c r="AL1715" s="9">
        <f t="shared" si="547"/>
        <v>249478099.12</v>
      </c>
      <c r="AM1715" s="16">
        <f t="shared" si="548"/>
        <v>0.00562283025282556</v>
      </c>
      <c r="AN1715" s="16">
        <f t="shared" si="549"/>
        <v>0.0480059103120536</v>
      </c>
      <c r="AO1715" s="16">
        <f t="shared" si="550"/>
        <v>0.0485118957944413</v>
      </c>
      <c r="AP1715" s="16">
        <f t="shared" si="551"/>
        <v>0.0360001943065429</v>
      </c>
      <c r="AQ1715" s="12">
        <f t="shared" si="552"/>
        <v>93697950.4699999</v>
      </c>
      <c r="AR1715" s="12">
        <f t="shared" si="553"/>
        <v>70932883.0899999</v>
      </c>
      <c r="AS1715" s="12">
        <f>AR1715-VLOOKUP(A1715,[1]选股结果!$A$2:$BJ$3005,48,FALSE)*0.08</f>
        <v>-49966407.5788001</v>
      </c>
      <c r="AT1715" s="12">
        <f t="shared" si="534"/>
        <v>77190560.4999999</v>
      </c>
      <c r="AU1715" s="12">
        <f t="shared" si="535"/>
        <v>87440273.0599999</v>
      </c>
      <c r="AV1715" s="12">
        <f t="shared" si="536"/>
        <v>93047513.36</v>
      </c>
      <c r="AW1715" s="12">
        <f t="shared" si="537"/>
        <v>109514830.88</v>
      </c>
      <c r="AX1715" s="12">
        <f t="shared" si="538"/>
        <v>19438908.61</v>
      </c>
      <c r="AY1715" s="21">
        <f t="shared" si="539"/>
        <v>1726980043.37</v>
      </c>
    </row>
    <row r="1716" spans="1:51">
      <c r="A1716" s="5" t="s">
        <v>3479</v>
      </c>
      <c r="B1716" s="5" t="s">
        <v>3480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40"/>
        <v>1815242811.96</v>
      </c>
      <c r="AF1716" s="9">
        <f t="shared" si="541"/>
        <v>1317522069.47</v>
      </c>
      <c r="AG1716" s="9">
        <f t="shared" si="542"/>
        <v>487988691.26</v>
      </c>
      <c r="AH1716" s="9">
        <f t="shared" si="543"/>
        <v>487996161.27</v>
      </c>
      <c r="AI1716" s="9">
        <f t="shared" si="544"/>
        <v>426538265.75</v>
      </c>
      <c r="AJ1716" s="12">
        <f t="shared" si="545"/>
        <v>727742305.65</v>
      </c>
      <c r="AK1716" s="16">
        <f t="shared" si="546"/>
        <v>0.400906314491461</v>
      </c>
      <c r="AL1716" s="9">
        <f t="shared" si="547"/>
        <v>173068594.62</v>
      </c>
      <c r="AM1716" s="16">
        <f t="shared" si="548"/>
        <v>0.00338234268140173</v>
      </c>
      <c r="AN1716" s="16">
        <f t="shared" si="549"/>
        <v>0.0190983360196134</v>
      </c>
      <c r="AO1716" s="16">
        <f t="shared" si="550"/>
        <v>0.0462624910930376</v>
      </c>
      <c r="AP1716" s="16">
        <f t="shared" si="551"/>
        <v>0.0266027880522819</v>
      </c>
      <c r="AQ1716" s="12">
        <f t="shared" si="552"/>
        <v>554673711.03</v>
      </c>
      <c r="AR1716" s="12">
        <f t="shared" si="553"/>
        <v>436270316.98</v>
      </c>
      <c r="AS1716" s="12">
        <f>AR1716-VLOOKUP(A1716,[1]选股结果!$A$2:$BJ$3005,48,FALSE)*0.08</f>
        <v>18504592.9384</v>
      </c>
      <c r="AT1716" s="12">
        <f t="shared" si="534"/>
        <v>493215815.51</v>
      </c>
      <c r="AU1716" s="12">
        <f t="shared" si="535"/>
        <v>497728212.5</v>
      </c>
      <c r="AV1716" s="12">
        <f t="shared" si="536"/>
        <v>544934189.79</v>
      </c>
      <c r="AW1716" s="12">
        <f t="shared" si="537"/>
        <v>487988691.26</v>
      </c>
      <c r="AX1716" s="12">
        <f t="shared" si="538"/>
        <v>0</v>
      </c>
      <c r="AY1716" s="21">
        <f t="shared" si="539"/>
        <v>1260576570.94</v>
      </c>
    </row>
    <row r="1717" spans="1:51">
      <c r="A1717" s="5" t="s">
        <v>3481</v>
      </c>
      <c r="B1717" s="5" t="s">
        <v>3482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40"/>
        <v>1813470016.42</v>
      </c>
      <c r="AF1717" s="9">
        <f t="shared" si="541"/>
        <v>1841233530.79</v>
      </c>
      <c r="AG1717" s="9">
        <f t="shared" si="542"/>
        <v>54738481.2600001</v>
      </c>
      <c r="AH1717" s="9">
        <f t="shared" si="543"/>
        <v>57043444.0500001</v>
      </c>
      <c r="AI1717" s="9">
        <f t="shared" si="544"/>
        <v>27048276.4500001</v>
      </c>
      <c r="AJ1717" s="12">
        <f t="shared" si="545"/>
        <v>239947335.28</v>
      </c>
      <c r="AK1717" s="16">
        <f t="shared" si="546"/>
        <v>0.13231392474505</v>
      </c>
      <c r="AL1717" s="9">
        <f t="shared" si="547"/>
        <v>237960584.08</v>
      </c>
      <c r="AM1717" s="16">
        <f t="shared" si="548"/>
        <v>0.00485260656659344</v>
      </c>
      <c r="AN1717" s="16">
        <f t="shared" si="549"/>
        <v>0.0106612211809088</v>
      </c>
      <c r="AO1717" s="16">
        <f t="shared" si="550"/>
        <v>0.0688009361722491</v>
      </c>
      <c r="AP1717" s="16">
        <f t="shared" si="551"/>
        <v>0.03445347975664</v>
      </c>
      <c r="AQ1717" s="12">
        <f t="shared" si="552"/>
        <v>1986751.19999999</v>
      </c>
      <c r="AR1717" s="12">
        <f t="shared" si="553"/>
        <v>-80336617.24</v>
      </c>
      <c r="AS1717" s="12">
        <f>AR1717-VLOOKUP(A1717,[1]选股结果!$A$2:$BJ$3005,48,FALSE)*0.08</f>
        <v>-246496245.8672</v>
      </c>
      <c r="AT1717" s="12">
        <f t="shared" si="534"/>
        <v>-28008416.4</v>
      </c>
      <c r="AU1717" s="12">
        <f t="shared" si="535"/>
        <v>-50341449.64</v>
      </c>
      <c r="AV1717" s="12">
        <f t="shared" si="536"/>
        <v>23805679.27</v>
      </c>
      <c r="AW1717" s="12">
        <f t="shared" si="537"/>
        <v>54738481.2600001</v>
      </c>
      <c r="AX1717" s="12">
        <f t="shared" si="538"/>
        <v>0</v>
      </c>
      <c r="AY1717" s="21">
        <f t="shared" si="539"/>
        <v>1788905329.95</v>
      </c>
    </row>
    <row r="1718" spans="1:51">
      <c r="A1718" s="5" t="s">
        <v>3483</v>
      </c>
      <c r="B1718" s="5" t="s">
        <v>3484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40"/>
        <v>1809586753.36</v>
      </c>
      <c r="AF1718" s="9">
        <f t="shared" si="541"/>
        <v>1368119179.06</v>
      </c>
      <c r="AG1718" s="9">
        <f t="shared" si="542"/>
        <v>373245371.77</v>
      </c>
      <c r="AH1718" s="9">
        <f t="shared" si="543"/>
        <v>376083980.73</v>
      </c>
      <c r="AI1718" s="9">
        <f t="shared" si="544"/>
        <v>331709060.79</v>
      </c>
      <c r="AJ1718" s="12">
        <f t="shared" si="545"/>
        <v>744630589.81</v>
      </c>
      <c r="AK1718" s="16">
        <f t="shared" si="546"/>
        <v>0.411492064929955</v>
      </c>
      <c r="AL1718" s="9">
        <f t="shared" si="547"/>
        <v>159491405.91</v>
      </c>
      <c r="AM1718" s="16">
        <f t="shared" si="548"/>
        <v>0.00196372365867615</v>
      </c>
      <c r="AN1718" s="16">
        <f t="shared" si="549"/>
        <v>0.0162861173277704</v>
      </c>
      <c r="AO1718" s="16">
        <f t="shared" si="550"/>
        <v>0.0663298781708761</v>
      </c>
      <c r="AP1718" s="16">
        <f t="shared" si="551"/>
        <v>0.0028763458067625</v>
      </c>
      <c r="AQ1718" s="12">
        <f t="shared" si="552"/>
        <v>585139183.9</v>
      </c>
      <c r="AR1718" s="12">
        <f t="shared" si="553"/>
        <v>395860585.11</v>
      </c>
      <c r="AS1718" s="12">
        <f>AR1718-VLOOKUP(A1718,[1]选股结果!$A$2:$BJ$3005,48,FALSE)*0.08</f>
        <v>-66110699.6404</v>
      </c>
      <c r="AT1718" s="12">
        <f t="shared" si="534"/>
        <v>540764263.96</v>
      </c>
      <c r="AU1718" s="12">
        <f t="shared" si="535"/>
        <v>440235505.05</v>
      </c>
      <c r="AV1718" s="12">
        <f t="shared" si="536"/>
        <v>364144048.65</v>
      </c>
      <c r="AW1718" s="12">
        <f t="shared" si="537"/>
        <v>373245371.77</v>
      </c>
      <c r="AX1718" s="12">
        <f t="shared" si="538"/>
        <v>-3605160.77</v>
      </c>
      <c r="AY1718" s="21">
        <f t="shared" si="539"/>
        <v>1223215500.21</v>
      </c>
    </row>
    <row r="1719" spans="1:51">
      <c r="A1719" s="5" t="s">
        <v>3485</v>
      </c>
      <c r="B1719" s="5" t="s">
        <v>3486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40"/>
        <v>1809197451.13</v>
      </c>
      <c r="AF1719" s="9">
        <f t="shared" si="541"/>
        <v>1675147741.54</v>
      </c>
      <c r="AG1719" s="9">
        <f t="shared" si="542"/>
        <v>131538483.74</v>
      </c>
      <c r="AH1719" s="9">
        <f t="shared" si="543"/>
        <v>131483481.97</v>
      </c>
      <c r="AI1719" s="9">
        <f t="shared" si="544"/>
        <v>119100613.03</v>
      </c>
      <c r="AJ1719" s="12">
        <f t="shared" si="545"/>
        <v>418218106.16</v>
      </c>
      <c r="AK1719" s="16">
        <f t="shared" si="546"/>
        <v>0.231162223835097</v>
      </c>
      <c r="AL1719" s="9">
        <f t="shared" si="547"/>
        <v>299698719.86</v>
      </c>
      <c r="AM1719" s="16">
        <f t="shared" si="548"/>
        <v>0.0121100620202154</v>
      </c>
      <c r="AN1719" s="16">
        <f t="shared" si="549"/>
        <v>0.0103853664497839</v>
      </c>
      <c r="AO1719" s="16">
        <f t="shared" si="550"/>
        <v>0.0740835314057543</v>
      </c>
      <c r="AP1719" s="16">
        <f t="shared" si="551"/>
        <v>0.0497716784885796</v>
      </c>
      <c r="AQ1719" s="12">
        <f t="shared" si="552"/>
        <v>118519386.3</v>
      </c>
      <c r="AR1719" s="12">
        <f t="shared" si="553"/>
        <v>86745322.6900001</v>
      </c>
      <c r="AS1719" s="12">
        <f>AR1719-VLOOKUP(A1719,[1]选股结果!$A$2:$BJ$3005,48,FALSE)*0.08</f>
        <v>-110362301.746</v>
      </c>
      <c r="AT1719" s="12">
        <f t="shared" si="534"/>
        <v>106136517.36</v>
      </c>
      <c r="AU1719" s="12">
        <f t="shared" si="535"/>
        <v>99128191.6300001</v>
      </c>
      <c r="AV1719" s="12">
        <f t="shared" si="536"/>
        <v>92130398.9300001</v>
      </c>
      <c r="AW1719" s="12">
        <f t="shared" si="537"/>
        <v>131538483.74</v>
      </c>
      <c r="AX1719" s="12">
        <f t="shared" si="538"/>
        <v>5666894.96</v>
      </c>
      <c r="AY1719" s="21">
        <f t="shared" si="539"/>
        <v>1655756546.87</v>
      </c>
    </row>
    <row r="1720" spans="1:51">
      <c r="A1720" s="5" t="s">
        <v>3487</v>
      </c>
      <c r="B1720" s="5" t="s">
        <v>3488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40"/>
        <v>1807917194.16</v>
      </c>
      <c r="AF1720" s="9">
        <f t="shared" si="541"/>
        <v>1759223356.13</v>
      </c>
      <c r="AG1720" s="9">
        <f t="shared" si="542"/>
        <v>41408597.5699997</v>
      </c>
      <c r="AH1720" s="9">
        <f t="shared" si="543"/>
        <v>42455522.6899997</v>
      </c>
      <c r="AI1720" s="9">
        <f t="shared" si="544"/>
        <v>30460090.9599997</v>
      </c>
      <c r="AJ1720" s="12">
        <f t="shared" si="545"/>
        <v>168159268.46</v>
      </c>
      <c r="AK1720" s="16">
        <f t="shared" si="546"/>
        <v>0.0930127048977653</v>
      </c>
      <c r="AL1720" s="9">
        <f t="shared" si="547"/>
        <v>109015513.31</v>
      </c>
      <c r="AM1720" s="16">
        <f t="shared" si="548"/>
        <v>0.00202065100757966</v>
      </c>
      <c r="AN1720" s="16">
        <f t="shared" si="549"/>
        <v>0.0273075790414939</v>
      </c>
      <c r="AO1720" s="16">
        <f t="shared" si="550"/>
        <v>0.024264542835095</v>
      </c>
      <c r="AP1720" s="16">
        <f t="shared" si="551"/>
        <v>0.00749399045695505</v>
      </c>
      <c r="AQ1720" s="12">
        <f t="shared" si="552"/>
        <v>59143755.15</v>
      </c>
      <c r="AR1720" s="12">
        <f t="shared" si="553"/>
        <v>38122702.77</v>
      </c>
      <c r="AS1720" s="12">
        <f>AR1720-VLOOKUP(A1720,[1]选股结果!$A$2:$BJ$3005,48,FALSE)*0.08</f>
        <v>-74012983.0116</v>
      </c>
      <c r="AT1720" s="12">
        <f t="shared" si="534"/>
        <v>47148323.42</v>
      </c>
      <c r="AU1720" s="12">
        <f t="shared" si="535"/>
        <v>50118134.5</v>
      </c>
      <c r="AV1720" s="12">
        <f t="shared" si="536"/>
        <v>50308598.8</v>
      </c>
      <c r="AW1720" s="12">
        <f t="shared" si="537"/>
        <v>41408597.5699997</v>
      </c>
      <c r="AX1720" s="12">
        <f t="shared" si="538"/>
        <v>125619.42</v>
      </c>
      <c r="AY1720" s="21">
        <f t="shared" si="539"/>
        <v>1750197735.48</v>
      </c>
    </row>
    <row r="1721" spans="1:51">
      <c r="A1721" s="5" t="s">
        <v>3489</v>
      </c>
      <c r="B1721" s="5" t="s">
        <v>3490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40"/>
        <v>1807109739.75</v>
      </c>
      <c r="AF1721" s="9">
        <f t="shared" si="541"/>
        <v>1703880951.23</v>
      </c>
      <c r="AG1721" s="9">
        <f t="shared" si="542"/>
        <v>283838781.43</v>
      </c>
      <c r="AH1721" s="9">
        <f t="shared" si="543"/>
        <v>284374658.09</v>
      </c>
      <c r="AI1721" s="9">
        <f t="shared" si="544"/>
        <v>249520943.7</v>
      </c>
      <c r="AJ1721" s="12">
        <f t="shared" si="545"/>
        <v>432440537.21</v>
      </c>
      <c r="AK1721" s="16">
        <f t="shared" si="546"/>
        <v>0.239299544293212</v>
      </c>
      <c r="AL1721" s="9">
        <f t="shared" si="547"/>
        <v>285068367.09</v>
      </c>
      <c r="AM1721" s="16">
        <f t="shared" si="548"/>
        <v>0.012580217570597</v>
      </c>
      <c r="AN1721" s="16">
        <f t="shared" si="549"/>
        <v>0.011619938926844</v>
      </c>
      <c r="AO1721" s="16">
        <f t="shared" si="550"/>
        <v>0.0962034899186869</v>
      </c>
      <c r="AP1721" s="16">
        <f t="shared" si="551"/>
        <v>0.0351093942135342</v>
      </c>
      <c r="AQ1721" s="12">
        <f t="shared" si="552"/>
        <v>147372170.12</v>
      </c>
      <c r="AR1721" s="12">
        <f t="shared" si="553"/>
        <v>64335837.4200001</v>
      </c>
      <c r="AS1721" s="12">
        <f>AR1721-VLOOKUP(A1721,[1]选股结果!$A$2:$BJ$3005,48,FALSE)*0.08</f>
        <v>-252569912.6264</v>
      </c>
      <c r="AT1721" s="12">
        <f t="shared" si="534"/>
        <v>112518455.73</v>
      </c>
      <c r="AU1721" s="12">
        <f t="shared" si="535"/>
        <v>99189551.8100001</v>
      </c>
      <c r="AV1721" s="12">
        <f t="shared" si="536"/>
        <v>91535379.49</v>
      </c>
      <c r="AW1721" s="12">
        <f t="shared" si="537"/>
        <v>283838781.43</v>
      </c>
      <c r="AX1721" s="12">
        <f t="shared" si="538"/>
        <v>442978.030000001</v>
      </c>
      <c r="AY1721" s="21">
        <f t="shared" si="539"/>
        <v>1655698332.92</v>
      </c>
    </row>
    <row r="1722" spans="1:51">
      <c r="A1722" s="5" t="s">
        <v>3491</v>
      </c>
      <c r="B1722" s="5" t="s">
        <v>3492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40"/>
        <v>1806468320.66</v>
      </c>
      <c r="AF1722" s="9">
        <f t="shared" si="541"/>
        <v>1609818566.76</v>
      </c>
      <c r="AG1722" s="9">
        <f t="shared" si="542"/>
        <v>176676619.97</v>
      </c>
      <c r="AH1722" s="9">
        <f t="shared" si="543"/>
        <v>177093382.36</v>
      </c>
      <c r="AI1722" s="9">
        <f t="shared" si="544"/>
        <v>140670322.7</v>
      </c>
      <c r="AJ1722" s="12">
        <f t="shared" si="545"/>
        <v>505732639.11</v>
      </c>
      <c r="AK1722" s="16">
        <f t="shared" si="546"/>
        <v>0.279956550206886</v>
      </c>
      <c r="AL1722" s="9">
        <f t="shared" si="547"/>
        <v>325162254.72</v>
      </c>
      <c r="AM1722" s="16">
        <f t="shared" si="548"/>
        <v>0.00759682630636229</v>
      </c>
      <c r="AN1722" s="16">
        <f t="shared" si="549"/>
        <v>0.107995040620875</v>
      </c>
      <c r="AO1722" s="16">
        <f t="shared" si="550"/>
        <v>0.0410297130828845</v>
      </c>
      <c r="AP1722" s="16">
        <f t="shared" si="551"/>
        <v>0.0225976445825995</v>
      </c>
      <c r="AQ1722" s="12">
        <f t="shared" si="552"/>
        <v>180570384.39</v>
      </c>
      <c r="AR1722" s="12">
        <f t="shared" si="553"/>
        <v>158818291.2</v>
      </c>
      <c r="AS1722" s="12">
        <f>AR1722-VLOOKUP(A1722,[1]选股结果!$A$2:$BJ$3005,48,FALSE)*0.08</f>
        <v>19762977.6744</v>
      </c>
      <c r="AT1722" s="12">
        <f t="shared" si="534"/>
        <v>144147324.73</v>
      </c>
      <c r="AU1722" s="12">
        <f t="shared" si="535"/>
        <v>195241350.86</v>
      </c>
      <c r="AV1722" s="12">
        <f t="shared" si="536"/>
        <v>161762942.08</v>
      </c>
      <c r="AW1722" s="12">
        <f t="shared" si="537"/>
        <v>176676619.97</v>
      </c>
      <c r="AX1722" s="12">
        <f t="shared" si="538"/>
        <v>-177465.01</v>
      </c>
      <c r="AY1722" s="21">
        <f t="shared" si="539"/>
        <v>1624489533.23</v>
      </c>
    </row>
    <row r="1723" spans="1:51">
      <c r="A1723" s="5" t="s">
        <v>3493</v>
      </c>
      <c r="B1723" s="5" t="s">
        <v>3494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40"/>
        <v>1793342232.33</v>
      </c>
      <c r="AF1723" s="9">
        <f t="shared" si="541"/>
        <v>1297400508.5</v>
      </c>
      <c r="AG1723" s="9">
        <f t="shared" si="542"/>
        <v>460741723.69</v>
      </c>
      <c r="AH1723" s="9">
        <f t="shared" si="543"/>
        <v>461098569.65</v>
      </c>
      <c r="AI1723" s="9">
        <f t="shared" si="544"/>
        <v>385216360.97</v>
      </c>
      <c r="AJ1723" s="12">
        <f t="shared" si="545"/>
        <v>926067908.38</v>
      </c>
      <c r="AK1723" s="16">
        <f t="shared" si="546"/>
        <v>0.516392181974551</v>
      </c>
      <c r="AL1723" s="9">
        <f t="shared" si="547"/>
        <v>304800792.36</v>
      </c>
      <c r="AM1723" s="16">
        <f t="shared" si="548"/>
        <v>0.00322243525291418</v>
      </c>
      <c r="AN1723" s="16">
        <f t="shared" si="549"/>
        <v>0.0872763137500232</v>
      </c>
      <c r="AO1723" s="16">
        <f t="shared" si="550"/>
        <v>0.0588185674593481</v>
      </c>
      <c r="AP1723" s="16">
        <f t="shared" si="551"/>
        <v>0.0208440910028831</v>
      </c>
      <c r="AQ1723" s="12">
        <f t="shared" si="552"/>
        <v>621267116.02</v>
      </c>
      <c r="AR1723" s="12">
        <f t="shared" si="553"/>
        <v>420416361.11</v>
      </c>
      <c r="AS1723" s="12">
        <f>AR1723-VLOOKUP(A1723,[1]选股结果!$A$2:$BJ$3005,48,FALSE)*0.08</f>
        <v>129487237.098</v>
      </c>
      <c r="AT1723" s="12">
        <f t="shared" si="534"/>
        <v>545384907.34</v>
      </c>
      <c r="AU1723" s="12">
        <f t="shared" si="535"/>
        <v>496298569.79</v>
      </c>
      <c r="AV1723" s="12">
        <f t="shared" si="536"/>
        <v>455584707.71</v>
      </c>
      <c r="AW1723" s="12">
        <f t="shared" si="537"/>
        <v>460741723.69</v>
      </c>
      <c r="AX1723" s="12">
        <f t="shared" si="538"/>
        <v>1501414.48</v>
      </c>
      <c r="AY1723" s="21">
        <f t="shared" si="539"/>
        <v>1172431962.27</v>
      </c>
    </row>
    <row r="1724" spans="1:51">
      <c r="A1724" s="5" t="s">
        <v>3495</v>
      </c>
      <c r="B1724" s="5" t="s">
        <v>3496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40"/>
        <v>1791532008.21</v>
      </c>
      <c r="AF1724" s="9">
        <f t="shared" si="541"/>
        <v>1161832937.38</v>
      </c>
      <c r="AG1724" s="9">
        <f t="shared" si="542"/>
        <v>616258516.46</v>
      </c>
      <c r="AH1724" s="9">
        <f t="shared" si="543"/>
        <v>615453842.32</v>
      </c>
      <c r="AI1724" s="9">
        <f t="shared" si="544"/>
        <v>530220602.76</v>
      </c>
      <c r="AJ1724" s="12">
        <f t="shared" si="545"/>
        <v>1019850738.66</v>
      </c>
      <c r="AK1724" s="16">
        <f t="shared" si="546"/>
        <v>0.569261801623616</v>
      </c>
      <c r="AL1724" s="9">
        <f t="shared" si="547"/>
        <v>66567750.52</v>
      </c>
      <c r="AM1724" s="16">
        <f t="shared" si="548"/>
        <v>0.0118891554894861</v>
      </c>
      <c r="AN1724" s="16">
        <f t="shared" si="549"/>
        <v>0</v>
      </c>
      <c r="AO1724" s="16">
        <f t="shared" si="550"/>
        <v>0.0248185762611215</v>
      </c>
      <c r="AP1724" s="16">
        <f t="shared" si="551"/>
        <v>0</v>
      </c>
      <c r="AQ1724" s="12">
        <f t="shared" si="552"/>
        <v>953282988.14</v>
      </c>
      <c r="AR1724" s="12">
        <f t="shared" si="553"/>
        <v>543661157.13</v>
      </c>
      <c r="AS1724" s="12">
        <f>AR1724-VLOOKUP(A1724,[1]选股结果!$A$2:$BJ$3005,48,FALSE)*0.08</f>
        <v>272969641.082</v>
      </c>
      <c r="AT1724" s="12">
        <f t="shared" si="534"/>
        <v>868049748.58</v>
      </c>
      <c r="AU1724" s="12">
        <f t="shared" si="535"/>
        <v>628894396.69</v>
      </c>
      <c r="AV1724" s="12">
        <f t="shared" si="536"/>
        <v>608751950.99</v>
      </c>
      <c r="AW1724" s="12">
        <f t="shared" si="537"/>
        <v>616258516.46</v>
      </c>
      <c r="AX1724" s="12">
        <f t="shared" si="538"/>
        <v>-248184.51</v>
      </c>
      <c r="AY1724" s="21">
        <f t="shared" si="539"/>
        <v>837444345.93</v>
      </c>
    </row>
    <row r="1725" spans="1:51">
      <c r="A1725" s="5" t="s">
        <v>3497</v>
      </c>
      <c r="B1725" s="5" t="s">
        <v>3498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40"/>
        <v>1791431423.53</v>
      </c>
      <c r="AF1725" s="9">
        <f t="shared" si="541"/>
        <v>1500498661.54</v>
      </c>
      <c r="AG1725" s="9">
        <f t="shared" si="542"/>
        <v>283942746.18</v>
      </c>
      <c r="AH1725" s="9">
        <f t="shared" si="543"/>
        <v>281632552.87</v>
      </c>
      <c r="AI1725" s="9">
        <f t="shared" si="544"/>
        <v>231519928.8</v>
      </c>
      <c r="AJ1725" s="12">
        <f t="shared" si="545"/>
        <v>607781020.96</v>
      </c>
      <c r="AK1725" s="16">
        <f t="shared" si="546"/>
        <v>0.339271162142714</v>
      </c>
      <c r="AL1725" s="9">
        <f t="shared" si="547"/>
        <v>292312338.69</v>
      </c>
      <c r="AM1725" s="16">
        <f t="shared" si="548"/>
        <v>0.00654423298375489</v>
      </c>
      <c r="AN1725" s="16">
        <f t="shared" si="549"/>
        <v>0.0420486238940525</v>
      </c>
      <c r="AO1725" s="16">
        <f t="shared" si="550"/>
        <v>0.0635512058037166</v>
      </c>
      <c r="AP1725" s="16">
        <f t="shared" si="551"/>
        <v>0.0529328383796836</v>
      </c>
      <c r="AQ1725" s="12">
        <f t="shared" si="552"/>
        <v>315468682.27</v>
      </c>
      <c r="AR1725" s="12">
        <f t="shared" si="553"/>
        <v>244231747.09</v>
      </c>
      <c r="AS1725" s="12">
        <f>AR1725-VLOOKUP(A1725,[1]选股结果!$A$2:$BJ$3005,48,FALSE)*0.08</f>
        <v>47397651.2652</v>
      </c>
      <c r="AT1725" s="12">
        <f t="shared" si="534"/>
        <v>265356058.2</v>
      </c>
      <c r="AU1725" s="12">
        <f t="shared" si="535"/>
        <v>294344371.16</v>
      </c>
      <c r="AV1725" s="12">
        <f t="shared" si="536"/>
        <v>272690293.7</v>
      </c>
      <c r="AW1725" s="12">
        <f t="shared" si="537"/>
        <v>283942746.18</v>
      </c>
      <c r="AX1725" s="12">
        <f t="shared" si="538"/>
        <v>5775806.87</v>
      </c>
      <c r="AY1725" s="21">
        <f t="shared" si="539"/>
        <v>1479374350.43</v>
      </c>
    </row>
    <row r="1726" spans="1:51">
      <c r="A1726" s="5" t="s">
        <v>3499</v>
      </c>
      <c r="B1726" s="5" t="s">
        <v>3500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40"/>
        <v>1791189626.72</v>
      </c>
      <c r="AF1726" s="9">
        <f t="shared" si="541"/>
        <v>1719760175.98</v>
      </c>
      <c r="AG1726" s="9">
        <f t="shared" si="542"/>
        <v>84469556.0999998</v>
      </c>
      <c r="AH1726" s="9">
        <f t="shared" si="543"/>
        <v>85169026.2799998</v>
      </c>
      <c r="AI1726" s="9">
        <f t="shared" si="544"/>
        <v>65401043.1699998</v>
      </c>
      <c r="AJ1726" s="12">
        <f t="shared" si="545"/>
        <v>674733124.58</v>
      </c>
      <c r="AK1726" s="16">
        <f t="shared" si="546"/>
        <v>0.376695529336869</v>
      </c>
      <c r="AL1726" s="9">
        <f t="shared" si="547"/>
        <v>601299113.43</v>
      </c>
      <c r="AM1726" s="16">
        <f t="shared" si="548"/>
        <v>0.0108240559239408</v>
      </c>
      <c r="AN1726" s="16">
        <f t="shared" si="549"/>
        <v>0.0103989384217843</v>
      </c>
      <c r="AO1726" s="16">
        <f t="shared" si="550"/>
        <v>0.244570214088494</v>
      </c>
      <c r="AP1726" s="16">
        <f t="shared" si="551"/>
        <v>0.0699182288975912</v>
      </c>
      <c r="AQ1726" s="12">
        <f t="shared" si="552"/>
        <v>73434011.1499999</v>
      </c>
      <c r="AR1726" s="12">
        <f t="shared" si="553"/>
        <v>51685198.3199999</v>
      </c>
      <c r="AS1726" s="12">
        <f>AR1726-VLOOKUP(A1726,[1]选股结果!$A$2:$BJ$3005,48,FALSE)*0.08</f>
        <v>-433511875.4568</v>
      </c>
      <c r="AT1726" s="12">
        <f t="shared" si="534"/>
        <v>53666028.0399999</v>
      </c>
      <c r="AU1726" s="12">
        <f t="shared" si="535"/>
        <v>71453181.4299999</v>
      </c>
      <c r="AV1726" s="12">
        <f t="shared" si="536"/>
        <v>56977568.3999999</v>
      </c>
      <c r="AW1726" s="12">
        <f t="shared" si="537"/>
        <v>84469556.0999998</v>
      </c>
      <c r="AX1726" s="12">
        <f t="shared" si="538"/>
        <v>19458699.92</v>
      </c>
      <c r="AY1726" s="21">
        <f t="shared" si="539"/>
        <v>1717779346.26</v>
      </c>
    </row>
    <row r="1727" spans="1:51">
      <c r="A1727" s="5" t="s">
        <v>3501</v>
      </c>
      <c r="B1727" s="5" t="s">
        <v>3502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40"/>
        <v>1790547286.76</v>
      </c>
      <c r="AF1727" s="9">
        <f t="shared" si="541"/>
        <v>1361217065.21</v>
      </c>
      <c r="AG1727" s="9">
        <f t="shared" si="542"/>
        <v>423806813.16</v>
      </c>
      <c r="AH1727" s="9">
        <f t="shared" si="543"/>
        <v>423784699.26</v>
      </c>
      <c r="AI1727" s="9">
        <f t="shared" si="544"/>
        <v>360934853.77</v>
      </c>
      <c r="AJ1727" s="12">
        <f t="shared" si="545"/>
        <v>530038781.03</v>
      </c>
      <c r="AK1727" s="16">
        <f t="shared" si="546"/>
        <v>0.296020543522817</v>
      </c>
      <c r="AL1727" s="9">
        <f t="shared" si="547"/>
        <v>116214810.29</v>
      </c>
      <c r="AM1727" s="16">
        <f t="shared" si="548"/>
        <v>0.000673425621828675</v>
      </c>
      <c r="AN1727" s="16">
        <f t="shared" si="549"/>
        <v>0</v>
      </c>
      <c r="AO1727" s="16">
        <f t="shared" si="550"/>
        <v>0.0337756554530504</v>
      </c>
      <c r="AP1727" s="16">
        <f t="shared" si="551"/>
        <v>0.0297161279310753</v>
      </c>
      <c r="AQ1727" s="12">
        <f t="shared" si="552"/>
        <v>413823970.74</v>
      </c>
      <c r="AR1727" s="12">
        <f t="shared" si="553"/>
        <v>365156406.66</v>
      </c>
      <c r="AS1727" s="12">
        <f>AR1727-VLOOKUP(A1727,[1]选股结果!$A$2:$BJ$3005,48,FALSE)*0.08</f>
        <v>86221321.388</v>
      </c>
      <c r="AT1727" s="12">
        <f t="shared" si="534"/>
        <v>350974125.25</v>
      </c>
      <c r="AU1727" s="12">
        <f t="shared" si="535"/>
        <v>428006252.15</v>
      </c>
      <c r="AV1727" s="12">
        <f t="shared" si="536"/>
        <v>408002253.89</v>
      </c>
      <c r="AW1727" s="12">
        <f t="shared" si="537"/>
        <v>423806813.16</v>
      </c>
      <c r="AX1727" s="12">
        <f t="shared" si="538"/>
        <v>633500</v>
      </c>
      <c r="AY1727" s="21">
        <f t="shared" si="539"/>
        <v>1375399346.62</v>
      </c>
    </row>
    <row r="1728" spans="1:51">
      <c r="A1728" s="5" t="s">
        <v>3503</v>
      </c>
      <c r="B1728" s="5" t="s">
        <v>3504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40"/>
        <v>1789651999.87</v>
      </c>
      <c r="AF1728" s="9">
        <f t="shared" si="541"/>
        <v>1842094776.8</v>
      </c>
      <c r="AG1728" s="9">
        <f t="shared" si="542"/>
        <v>-28729941.6799998</v>
      </c>
      <c r="AH1728" s="9">
        <f t="shared" si="543"/>
        <v>-30619876.0099998</v>
      </c>
      <c r="AI1728" s="9">
        <f t="shared" si="544"/>
        <v>-24970677.5499998</v>
      </c>
      <c r="AJ1728" s="12">
        <f t="shared" si="545"/>
        <v>314690172.5</v>
      </c>
      <c r="AK1728" s="16">
        <f t="shared" si="546"/>
        <v>0.17583875106605</v>
      </c>
      <c r="AL1728" s="9">
        <f t="shared" si="547"/>
        <v>269297539.9</v>
      </c>
      <c r="AM1728" s="16">
        <f t="shared" si="548"/>
        <v>0.00833132319639968</v>
      </c>
      <c r="AN1728" s="16">
        <f t="shared" si="549"/>
        <v>0.0235714949627438</v>
      </c>
      <c r="AO1728" s="16">
        <f t="shared" si="550"/>
        <v>0.105783941220836</v>
      </c>
      <c r="AP1728" s="16">
        <f t="shared" si="551"/>
        <v>0.0117320134258086</v>
      </c>
      <c r="AQ1728" s="12">
        <f t="shared" si="552"/>
        <v>45392632.6</v>
      </c>
      <c r="AR1728" s="12">
        <f t="shared" si="553"/>
        <v>-48683512.8</v>
      </c>
      <c r="AS1728" s="12">
        <f>AR1728-VLOOKUP(A1728,[1]选股结果!$A$2:$BJ$3005,48,FALSE)*0.08</f>
        <v>-163310486.9744</v>
      </c>
      <c r="AT1728" s="12">
        <f t="shared" si="534"/>
        <v>51041831.06</v>
      </c>
      <c r="AU1728" s="12">
        <f t="shared" si="535"/>
        <v>-54332711.26</v>
      </c>
      <c r="AV1728" s="12">
        <f t="shared" si="536"/>
        <v>-20660242.09</v>
      </c>
      <c r="AW1728" s="12">
        <f t="shared" si="537"/>
        <v>-28729941.6799998</v>
      </c>
      <c r="AX1728" s="12">
        <f t="shared" si="538"/>
        <v>0</v>
      </c>
      <c r="AY1728" s="21">
        <f t="shared" si="539"/>
        <v>1742369432.94</v>
      </c>
    </row>
    <row r="1729" spans="1:51">
      <c r="A1729" s="5" t="s">
        <v>3505</v>
      </c>
      <c r="B1729" s="5" t="s">
        <v>3506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40"/>
        <v>1788463839.91</v>
      </c>
      <c r="AF1729" s="9">
        <f t="shared" si="541"/>
        <v>1694812366.55</v>
      </c>
      <c r="AG1729" s="9">
        <f t="shared" si="542"/>
        <v>412475205.65</v>
      </c>
      <c r="AH1729" s="9">
        <f t="shared" si="543"/>
        <v>412538511.5</v>
      </c>
      <c r="AI1729" s="9">
        <f t="shared" si="544"/>
        <v>329755533.25</v>
      </c>
      <c r="AJ1729" s="12">
        <f t="shared" si="545"/>
        <v>226077565.9</v>
      </c>
      <c r="AK1729" s="16">
        <f t="shared" si="546"/>
        <v>0.126408798911683</v>
      </c>
      <c r="AL1729" s="9">
        <f t="shared" si="547"/>
        <v>50752767.55</v>
      </c>
      <c r="AM1729" s="16">
        <f t="shared" si="548"/>
        <v>0.00436606651236122</v>
      </c>
      <c r="AN1729" s="16">
        <f t="shared" si="549"/>
        <v>0.000553692256953785</v>
      </c>
      <c r="AO1729" s="16">
        <f t="shared" si="550"/>
        <v>0.019167840598737</v>
      </c>
      <c r="AP1729" s="16">
        <f t="shared" si="551"/>
        <v>0.00432565242157164</v>
      </c>
      <c r="AQ1729" s="12">
        <f t="shared" si="552"/>
        <v>175324798.35</v>
      </c>
      <c r="AR1729" s="12">
        <f t="shared" si="553"/>
        <v>10931800.9600001</v>
      </c>
      <c r="AS1729" s="12">
        <f>AR1729-VLOOKUP(A1729,[1]选股结果!$A$2:$BJ$3005,48,FALSE)*0.08</f>
        <v>-387047171.0144</v>
      </c>
      <c r="AT1729" s="12">
        <f t="shared" si="534"/>
        <v>92541820.1000001</v>
      </c>
      <c r="AU1729" s="12">
        <f t="shared" si="535"/>
        <v>93714779.2100001</v>
      </c>
      <c r="AV1729" s="12">
        <f t="shared" si="536"/>
        <v>95710600.5600001</v>
      </c>
      <c r="AW1729" s="12">
        <f t="shared" si="537"/>
        <v>412475205.65</v>
      </c>
      <c r="AX1729" s="12">
        <f t="shared" si="538"/>
        <v>316099647.25</v>
      </c>
      <c r="AY1729" s="21">
        <f t="shared" si="539"/>
        <v>1613202347.41</v>
      </c>
    </row>
    <row r="1730" spans="1:51">
      <c r="A1730" s="5" t="s">
        <v>3507</v>
      </c>
      <c r="B1730" s="5" t="s">
        <v>3508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40"/>
        <v>1788384080.34</v>
      </c>
      <c r="AF1730" s="9">
        <f t="shared" si="541"/>
        <v>1749669875.72</v>
      </c>
      <c r="AG1730" s="9">
        <f t="shared" si="542"/>
        <v>7808505.62999988</v>
      </c>
      <c r="AH1730" s="9">
        <f t="shared" si="543"/>
        <v>7381922.75999988</v>
      </c>
      <c r="AI1730" s="9">
        <f t="shared" si="544"/>
        <v>-20641317.9800001</v>
      </c>
      <c r="AJ1730" s="12">
        <f t="shared" si="545"/>
        <v>326326002.35</v>
      </c>
      <c r="AK1730" s="16">
        <f t="shared" si="546"/>
        <v>0.182469753526301</v>
      </c>
      <c r="AL1730" s="9">
        <f t="shared" si="547"/>
        <v>164938740.08</v>
      </c>
      <c r="AM1730" s="16">
        <f t="shared" si="548"/>
        <v>0.0134708906072458</v>
      </c>
      <c r="AN1730" s="16">
        <f t="shared" si="549"/>
        <v>0.00228763142938636</v>
      </c>
      <c r="AO1730" s="16">
        <f t="shared" si="550"/>
        <v>0.0742242427000154</v>
      </c>
      <c r="AP1730" s="16">
        <f t="shared" si="551"/>
        <v>0.00113262103049749</v>
      </c>
      <c r="AQ1730" s="12">
        <f t="shared" si="552"/>
        <v>161387262.27</v>
      </c>
      <c r="AR1730" s="12">
        <f t="shared" si="553"/>
        <v>8701529.17999993</v>
      </c>
      <c r="AS1730" s="12">
        <f>AR1730-VLOOKUP(A1730,[1]选股结果!$A$2:$BJ$3005,48,FALSE)*0.08</f>
        <v>-202442604.1968</v>
      </c>
      <c r="AT1730" s="12">
        <f t="shared" si="534"/>
        <v>133364021.53</v>
      </c>
      <c r="AU1730" s="12">
        <f t="shared" si="535"/>
        <v>36724769.9199999</v>
      </c>
      <c r="AV1730" s="12">
        <f t="shared" si="536"/>
        <v>-787870.27000007</v>
      </c>
      <c r="AW1730" s="12">
        <f t="shared" si="537"/>
        <v>7808505.62999988</v>
      </c>
      <c r="AX1730" s="12">
        <f t="shared" si="538"/>
        <v>10974760.05</v>
      </c>
      <c r="AY1730" s="21">
        <f t="shared" si="539"/>
        <v>1625007383.37</v>
      </c>
    </row>
    <row r="1731" spans="1:51">
      <c r="A1731" s="5" t="s">
        <v>3509</v>
      </c>
      <c r="B1731" s="5" t="s">
        <v>3510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40"/>
        <v>1787750232.97</v>
      </c>
      <c r="AF1731" s="9">
        <f t="shared" si="541"/>
        <v>1756475308.08</v>
      </c>
      <c r="AG1731" s="9">
        <f t="shared" si="542"/>
        <v>38941290.7200001</v>
      </c>
      <c r="AH1731" s="9">
        <f t="shared" si="543"/>
        <v>53313252.3400001</v>
      </c>
      <c r="AI1731" s="9">
        <f t="shared" si="544"/>
        <v>29593890.6100001</v>
      </c>
      <c r="AJ1731" s="12">
        <f t="shared" si="545"/>
        <v>571236190.64</v>
      </c>
      <c r="AK1731" s="16">
        <f t="shared" si="546"/>
        <v>0.319527963193719</v>
      </c>
      <c r="AL1731" s="9">
        <f t="shared" si="547"/>
        <v>553478439.31</v>
      </c>
      <c r="AM1731" s="16">
        <f t="shared" si="548"/>
        <v>0.00502125996375168</v>
      </c>
      <c r="AN1731" s="16">
        <f t="shared" si="549"/>
        <v>0.190436461123769</v>
      </c>
      <c r="AO1731" s="16">
        <f t="shared" si="550"/>
        <v>0.0977884265127844</v>
      </c>
      <c r="AP1731" s="16">
        <f t="shared" si="551"/>
        <v>0.0165660066176017</v>
      </c>
      <c r="AQ1731" s="12">
        <f t="shared" si="552"/>
        <v>17757751.33</v>
      </c>
      <c r="AR1731" s="12">
        <f t="shared" si="553"/>
        <v>7943874.73000005</v>
      </c>
      <c r="AS1731" s="12">
        <f>AR1731-VLOOKUP(A1731,[1]选股结果!$A$2:$BJ$3005,48,FALSE)*0.08</f>
        <v>-256447089.2092</v>
      </c>
      <c r="AT1731" s="12">
        <f t="shared" ref="AT1731:AT1794" si="554">AQ1731-AD1731</f>
        <v>-5961610.39999996</v>
      </c>
      <c r="AU1731" s="12">
        <f t="shared" ref="AU1731:AU1794" si="555">AQ1731-S1731</f>
        <v>31663236.46</v>
      </c>
      <c r="AV1731" s="12">
        <f t="shared" ref="AV1731:AV1794" si="556">AJ1731-O1731-P1731-Q1731-R1731-X1731-Y1731+Z1731-H1731</f>
        <v>-3713199.95999986</v>
      </c>
      <c r="AW1731" s="12">
        <f t="shared" ref="AW1731:AW1794" si="557">AG1731</f>
        <v>38941290.7200001</v>
      </c>
      <c r="AX1731" s="12">
        <f t="shared" ref="AX1731:AX1794" si="558">T1731-U1731+V1731+W1731+AA1731</f>
        <v>25812377.66</v>
      </c>
      <c r="AY1731" s="21">
        <f t="shared" ref="AY1731:AY1794" si="559">AF1731-S1731</f>
        <v>1770380793.21</v>
      </c>
    </row>
    <row r="1732" spans="1:51">
      <c r="A1732" s="5" t="s">
        <v>3511</v>
      </c>
      <c r="B1732" s="5" t="s">
        <v>3512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40"/>
        <v>1783370519.11</v>
      </c>
      <c r="AF1732" s="9">
        <f t="shared" si="541"/>
        <v>1706921257.66</v>
      </c>
      <c r="AG1732" s="9">
        <f t="shared" si="542"/>
        <v>151051244.04</v>
      </c>
      <c r="AH1732" s="9">
        <f t="shared" si="543"/>
        <v>152635849.84</v>
      </c>
      <c r="AI1732" s="9">
        <f t="shared" si="544"/>
        <v>136603138.52</v>
      </c>
      <c r="AJ1732" s="12">
        <f t="shared" si="545"/>
        <v>589811380.51</v>
      </c>
      <c r="AK1732" s="16">
        <f t="shared" si="546"/>
        <v>0.330728457261001</v>
      </c>
      <c r="AL1732" s="9">
        <f t="shared" si="547"/>
        <v>525201165.98</v>
      </c>
      <c r="AM1732" s="16">
        <f t="shared" si="548"/>
        <v>0.00609336504868494</v>
      </c>
      <c r="AN1732" s="16">
        <f t="shared" si="549"/>
        <v>0.11022536840415</v>
      </c>
      <c r="AO1732" s="16">
        <f t="shared" si="550"/>
        <v>0.0675769360985868</v>
      </c>
      <c r="AP1732" s="16">
        <f t="shared" si="551"/>
        <v>0.0988434628200374</v>
      </c>
      <c r="AQ1732" s="12">
        <f t="shared" si="552"/>
        <v>64610214.53</v>
      </c>
      <c r="AR1732" s="12">
        <f t="shared" si="553"/>
        <v>39444017.42</v>
      </c>
      <c r="AS1732" s="12">
        <f>AR1732-VLOOKUP(A1732,[1]选股结果!$A$2:$BJ$3005,48,FALSE)*0.08</f>
        <v>-385830342.4896</v>
      </c>
      <c r="AT1732" s="12">
        <f t="shared" si="554"/>
        <v>48577503.21</v>
      </c>
      <c r="AU1732" s="12">
        <f t="shared" si="555"/>
        <v>55476728.74</v>
      </c>
      <c r="AV1732" s="12">
        <f t="shared" si="556"/>
        <v>53193534.9799999</v>
      </c>
      <c r="AW1732" s="12">
        <f t="shared" si="557"/>
        <v>151051244.04</v>
      </c>
      <c r="AX1732" s="12">
        <f t="shared" si="558"/>
        <v>95984122.67</v>
      </c>
      <c r="AY1732" s="21">
        <f t="shared" si="559"/>
        <v>1697787771.87</v>
      </c>
    </row>
    <row r="1733" spans="1:51">
      <c r="A1733" s="5" t="s">
        <v>3513</v>
      </c>
      <c r="B1733" s="5" t="s">
        <v>3514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40"/>
        <v>1780637520.21</v>
      </c>
      <c r="AF1733" s="9">
        <f t="shared" si="541"/>
        <v>1653265124.83</v>
      </c>
      <c r="AG1733" s="9">
        <f t="shared" si="542"/>
        <v>117192613.71</v>
      </c>
      <c r="AH1733" s="9">
        <f t="shared" si="543"/>
        <v>119448588.49</v>
      </c>
      <c r="AI1733" s="9">
        <f t="shared" si="544"/>
        <v>102762453.9</v>
      </c>
      <c r="AJ1733" s="12">
        <f t="shared" si="545"/>
        <v>367462114.76</v>
      </c>
      <c r="AK1733" s="16">
        <f t="shared" si="546"/>
        <v>0.206365478986798</v>
      </c>
      <c r="AL1733" s="9">
        <f t="shared" si="547"/>
        <v>224621551.04</v>
      </c>
      <c r="AM1733" s="16">
        <f t="shared" si="548"/>
        <v>0.004140812134033</v>
      </c>
      <c r="AN1733" s="16">
        <f t="shared" si="549"/>
        <v>0.0718585920928532</v>
      </c>
      <c r="AO1733" s="16">
        <f t="shared" si="550"/>
        <v>0.0193543507473299</v>
      </c>
      <c r="AP1733" s="16">
        <f t="shared" si="551"/>
        <v>0.03154035829447</v>
      </c>
      <c r="AQ1733" s="12">
        <f t="shared" si="552"/>
        <v>142840563.72</v>
      </c>
      <c r="AR1733" s="12">
        <f t="shared" si="553"/>
        <v>112017128.93</v>
      </c>
      <c r="AS1733" s="12">
        <f>AR1733-VLOOKUP(A1733,[1]选股结果!$A$2:$BJ$3005,48,FALSE)*0.08</f>
        <v>3445111.7508</v>
      </c>
      <c r="AT1733" s="12">
        <f t="shared" si="554"/>
        <v>126154429.13</v>
      </c>
      <c r="AU1733" s="12">
        <f t="shared" si="555"/>
        <v>128703263.52</v>
      </c>
      <c r="AV1733" s="12">
        <f t="shared" si="556"/>
        <v>118633869.63</v>
      </c>
      <c r="AW1733" s="12">
        <f t="shared" si="557"/>
        <v>117192613.71</v>
      </c>
      <c r="AX1733" s="12">
        <f t="shared" si="558"/>
        <v>-2966125</v>
      </c>
      <c r="AY1733" s="21">
        <f t="shared" si="559"/>
        <v>1639127824.63</v>
      </c>
    </row>
    <row r="1734" spans="1:51">
      <c r="A1734" s="5" t="s">
        <v>3515</v>
      </c>
      <c r="B1734" s="5" t="s">
        <v>3516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40"/>
        <v>1779945292.18</v>
      </c>
      <c r="AF1734" s="9">
        <f t="shared" si="541"/>
        <v>1540585688.82</v>
      </c>
      <c r="AG1734" s="9">
        <f t="shared" si="542"/>
        <v>225666355.5</v>
      </c>
      <c r="AH1734" s="9">
        <f t="shared" si="543"/>
        <v>-166022242.3</v>
      </c>
      <c r="AI1734" s="9">
        <f t="shared" si="544"/>
        <v>-175301549.94</v>
      </c>
      <c r="AJ1734" s="12">
        <f t="shared" si="545"/>
        <v>1046313159.03</v>
      </c>
      <c r="AK1734" s="16">
        <f t="shared" si="546"/>
        <v>0.587834448410783</v>
      </c>
      <c r="AL1734" s="9">
        <f t="shared" si="547"/>
        <v>968054198.62</v>
      </c>
      <c r="AM1734" s="16">
        <f t="shared" si="548"/>
        <v>0.239980486460257</v>
      </c>
      <c r="AN1734" s="16">
        <f t="shared" si="549"/>
        <v>0.00455048573997459</v>
      </c>
      <c r="AO1734" s="16">
        <f t="shared" si="550"/>
        <v>0.078307864995833</v>
      </c>
      <c r="AP1734" s="16">
        <f t="shared" si="551"/>
        <v>0.000972014380217837</v>
      </c>
      <c r="AQ1734" s="12">
        <f t="shared" si="552"/>
        <v>78258960.4100002</v>
      </c>
      <c r="AR1734" s="12">
        <f t="shared" si="553"/>
        <v>-161608302.08</v>
      </c>
      <c r="AS1734" s="12">
        <f>AR1734-VLOOKUP(A1734,[1]选股结果!$A$2:$BJ$3005,48,FALSE)*0.08</f>
        <v>-565889376.244</v>
      </c>
      <c r="AT1734" s="12">
        <f t="shared" si="554"/>
        <v>68979652.7700002</v>
      </c>
      <c r="AU1734" s="12">
        <f t="shared" si="555"/>
        <v>-152328994.44</v>
      </c>
      <c r="AV1734" s="12">
        <f t="shared" si="556"/>
        <v>228757983.15</v>
      </c>
      <c r="AW1734" s="12">
        <f t="shared" si="557"/>
        <v>225666355.5</v>
      </c>
      <c r="AX1734" s="12">
        <f t="shared" si="558"/>
        <v>-8838955.07</v>
      </c>
      <c r="AY1734" s="21">
        <f t="shared" si="559"/>
        <v>1309997733.97</v>
      </c>
    </row>
    <row r="1735" spans="1:51">
      <c r="A1735" s="5" t="s">
        <v>3517</v>
      </c>
      <c r="B1735" s="5" t="s">
        <v>3518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40"/>
        <v>1772714680.61</v>
      </c>
      <c r="AF1735" s="9">
        <f t="shared" si="541"/>
        <v>1524405814.44</v>
      </c>
      <c r="AG1735" s="9">
        <f t="shared" si="542"/>
        <v>396212951.5</v>
      </c>
      <c r="AH1735" s="9">
        <f t="shared" si="543"/>
        <v>396776825.15</v>
      </c>
      <c r="AI1735" s="9">
        <f t="shared" si="544"/>
        <v>340437601.92</v>
      </c>
      <c r="AJ1735" s="12">
        <f t="shared" si="545"/>
        <v>370073692.91</v>
      </c>
      <c r="AK1735" s="16">
        <f t="shared" si="546"/>
        <v>0.208761001958113</v>
      </c>
      <c r="AL1735" s="9">
        <f t="shared" si="547"/>
        <v>121081431.62</v>
      </c>
      <c r="AM1735" s="16">
        <f t="shared" si="548"/>
        <v>0.00404369946749318</v>
      </c>
      <c r="AN1735" s="16">
        <f t="shared" si="549"/>
        <v>0.00453693571671244</v>
      </c>
      <c r="AO1735" s="16">
        <f t="shared" si="550"/>
        <v>0.0211493180149549</v>
      </c>
      <c r="AP1735" s="16">
        <f t="shared" si="551"/>
        <v>0.0383187981309127</v>
      </c>
      <c r="AQ1735" s="12">
        <f t="shared" si="552"/>
        <v>248992261.29</v>
      </c>
      <c r="AR1735" s="12">
        <f t="shared" si="553"/>
        <v>191519231.8</v>
      </c>
      <c r="AS1735" s="12">
        <f>AR1735-VLOOKUP(A1735,[1]选股结果!$A$2:$BJ$3005,48,FALSE)*0.08</f>
        <v>17767868.2144</v>
      </c>
      <c r="AT1735" s="12">
        <f t="shared" si="554"/>
        <v>192653038.06</v>
      </c>
      <c r="AU1735" s="12">
        <f t="shared" si="555"/>
        <v>247858455.03</v>
      </c>
      <c r="AV1735" s="12">
        <f t="shared" si="556"/>
        <v>374346197.52</v>
      </c>
      <c r="AW1735" s="12">
        <f t="shared" si="557"/>
        <v>396212951.5</v>
      </c>
      <c r="AX1735" s="12">
        <f t="shared" si="558"/>
        <v>21654812.44</v>
      </c>
      <c r="AY1735" s="21">
        <f t="shared" si="559"/>
        <v>1523272008.18</v>
      </c>
    </row>
    <row r="1736" spans="1:51">
      <c r="A1736" s="5" t="s">
        <v>3519</v>
      </c>
      <c r="B1736" s="5" t="s">
        <v>3520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40"/>
        <v>1771676237.84</v>
      </c>
      <c r="AF1736" s="9">
        <f t="shared" si="541"/>
        <v>1712654341.17</v>
      </c>
      <c r="AG1736" s="9">
        <f t="shared" si="542"/>
        <v>49888585.7699998</v>
      </c>
      <c r="AH1736" s="9">
        <f t="shared" si="543"/>
        <v>48039674.5899998</v>
      </c>
      <c r="AI1736" s="9">
        <f t="shared" si="544"/>
        <v>43766931.8099998</v>
      </c>
      <c r="AJ1736" s="12">
        <f t="shared" si="545"/>
        <v>199271291.64</v>
      </c>
      <c r="AK1736" s="16">
        <f t="shared" si="546"/>
        <v>0.112476132706362</v>
      </c>
      <c r="AL1736" s="9">
        <f t="shared" si="547"/>
        <v>130008360.03</v>
      </c>
      <c r="AM1736" s="16">
        <f t="shared" si="548"/>
        <v>0.00284726963214797</v>
      </c>
      <c r="AN1736" s="16">
        <f t="shared" si="549"/>
        <v>0.0111256805724456</v>
      </c>
      <c r="AO1736" s="16">
        <f t="shared" si="550"/>
        <v>0.0249836264350221</v>
      </c>
      <c r="AP1736" s="16">
        <f t="shared" si="551"/>
        <v>0.0335432363321943</v>
      </c>
      <c r="AQ1736" s="12">
        <f t="shared" si="552"/>
        <v>69262931.6099999</v>
      </c>
      <c r="AR1736" s="12">
        <f t="shared" si="553"/>
        <v>53186989.7499999</v>
      </c>
      <c r="AS1736" s="12">
        <f>AR1736-VLOOKUP(A1736,[1]选股结果!$A$2:$BJ$3005,48,FALSE)*0.08</f>
        <v>-136169820.2108</v>
      </c>
      <c r="AT1736" s="12">
        <f t="shared" si="554"/>
        <v>64990188.8299999</v>
      </c>
      <c r="AU1736" s="12">
        <f t="shared" si="555"/>
        <v>57459732.5299999</v>
      </c>
      <c r="AV1736" s="12">
        <f t="shared" si="556"/>
        <v>37291823.3199999</v>
      </c>
      <c r="AW1736" s="12">
        <f t="shared" si="557"/>
        <v>49888585.7699998</v>
      </c>
      <c r="AX1736" s="12">
        <f t="shared" si="558"/>
        <v>7202873.27</v>
      </c>
      <c r="AY1736" s="21">
        <f t="shared" si="559"/>
        <v>1700851142.09</v>
      </c>
    </row>
    <row r="1737" spans="1:51">
      <c r="A1737" s="5" t="s">
        <v>3521</v>
      </c>
      <c r="B1737" s="5" t="s">
        <v>3522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40"/>
        <v>1770013722.99</v>
      </c>
      <c r="AF1737" s="9">
        <f t="shared" si="541"/>
        <v>1727542957.28</v>
      </c>
      <c r="AG1737" s="9">
        <f t="shared" si="542"/>
        <v>16655647.16</v>
      </c>
      <c r="AH1737" s="9">
        <f t="shared" si="543"/>
        <v>12240979.75</v>
      </c>
      <c r="AI1737" s="9">
        <f t="shared" si="544"/>
        <v>9135590.22</v>
      </c>
      <c r="AJ1737" s="12">
        <f t="shared" si="545"/>
        <v>299503061.8</v>
      </c>
      <c r="AK1737" s="16">
        <f t="shared" si="546"/>
        <v>0.169209457480399</v>
      </c>
      <c r="AL1737" s="9">
        <f t="shared" si="547"/>
        <v>242859671.19</v>
      </c>
      <c r="AM1737" s="16">
        <f t="shared" si="548"/>
        <v>0.00639323074901602</v>
      </c>
      <c r="AN1737" s="16">
        <f t="shared" si="549"/>
        <v>0.0494592302324735</v>
      </c>
      <c r="AO1737" s="16">
        <f t="shared" si="550"/>
        <v>0.0358146285571811</v>
      </c>
      <c r="AP1737" s="16">
        <f t="shared" si="551"/>
        <v>0.0404847039371823</v>
      </c>
      <c r="AQ1737" s="12">
        <f t="shared" si="552"/>
        <v>56643390.6099999</v>
      </c>
      <c r="AR1737" s="12">
        <f t="shared" si="553"/>
        <v>30416192.9599999</v>
      </c>
      <c r="AS1737" s="12">
        <f>AR1737-VLOOKUP(A1737,[1]选股结果!$A$2:$BJ$3005,48,FALSE)*0.08</f>
        <v>-88608285.0632001</v>
      </c>
      <c r="AT1737" s="12">
        <f t="shared" si="554"/>
        <v>53538001.0799999</v>
      </c>
      <c r="AU1737" s="12">
        <f t="shared" si="555"/>
        <v>33521582.4899999</v>
      </c>
      <c r="AV1737" s="12">
        <f t="shared" si="556"/>
        <v>23124172.0699999</v>
      </c>
      <c r="AW1737" s="12">
        <f t="shared" si="557"/>
        <v>16655647.16</v>
      </c>
      <c r="AX1737" s="12">
        <f t="shared" si="558"/>
        <v>-1284837.73</v>
      </c>
      <c r="AY1737" s="21">
        <f t="shared" si="559"/>
        <v>1704421149.16</v>
      </c>
    </row>
    <row r="1738" spans="1:51">
      <c r="A1738" s="5" t="s">
        <v>3523</v>
      </c>
      <c r="B1738" s="5" t="s">
        <v>3524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40"/>
        <v>1769520698.83</v>
      </c>
      <c r="AF1738" s="9">
        <f t="shared" si="541"/>
        <v>1469814595.02</v>
      </c>
      <c r="AG1738" s="9">
        <f t="shared" si="542"/>
        <v>327488738.32</v>
      </c>
      <c r="AH1738" s="9">
        <f t="shared" si="543"/>
        <v>327651540.57</v>
      </c>
      <c r="AI1738" s="9">
        <f t="shared" si="544"/>
        <v>258472770.91</v>
      </c>
      <c r="AJ1738" s="12">
        <f t="shared" si="545"/>
        <v>480291404.95</v>
      </c>
      <c r="AK1738" s="16">
        <f t="shared" si="546"/>
        <v>0.27142457574391</v>
      </c>
      <c r="AL1738" s="9">
        <f t="shared" si="547"/>
        <v>182282238.89</v>
      </c>
      <c r="AM1738" s="16">
        <f t="shared" si="548"/>
        <v>0.00640055952862753</v>
      </c>
      <c r="AN1738" s="16">
        <f t="shared" si="549"/>
        <v>0.00856609110027497</v>
      </c>
      <c r="AO1738" s="16">
        <f t="shared" si="550"/>
        <v>0.0510985811976008</v>
      </c>
      <c r="AP1738" s="16">
        <f t="shared" si="551"/>
        <v>0.0367446783431193</v>
      </c>
      <c r="AQ1738" s="12">
        <f t="shared" si="552"/>
        <v>298009166.06</v>
      </c>
      <c r="AR1738" s="12">
        <f t="shared" si="553"/>
        <v>230169359.35</v>
      </c>
      <c r="AS1738" s="12">
        <f>AR1738-VLOOKUP(A1738,[1]选股结果!$A$2:$BJ$3005,48,FALSE)*0.08</f>
        <v>40351793.5516</v>
      </c>
      <c r="AT1738" s="12">
        <f t="shared" si="554"/>
        <v>228830396.4</v>
      </c>
      <c r="AU1738" s="12">
        <f t="shared" si="555"/>
        <v>299348129.01</v>
      </c>
      <c r="AV1738" s="12">
        <f t="shared" si="556"/>
        <v>316178093.44</v>
      </c>
      <c r="AW1738" s="12">
        <f t="shared" si="557"/>
        <v>327488738.32</v>
      </c>
      <c r="AX1738" s="12">
        <f t="shared" si="558"/>
        <v>4592335.88</v>
      </c>
      <c r="AY1738" s="21">
        <f t="shared" si="559"/>
        <v>1471153557.97</v>
      </c>
    </row>
    <row r="1739" spans="1:51">
      <c r="A1739" s="5" t="s">
        <v>3525</v>
      </c>
      <c r="B1739" s="5" t="s">
        <v>3526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60">C1739</f>
        <v>1767064407.61</v>
      </c>
      <c r="AF1739" s="9">
        <f t="shared" ref="AF1739:AF1802" si="561">(G1739+O1739+P1739+Q1739+R1739)+S1739</f>
        <v>1727111332.54</v>
      </c>
      <c r="AG1739" s="9">
        <f t="shared" ref="AG1739:AG1802" si="562">AE1739-AF1739+T1739+V1739+W1739-X1739-Y1739+Z1739+AA1739</f>
        <v>42966926.5499999</v>
      </c>
      <c r="AH1739" s="9">
        <f t="shared" ref="AH1739:AH1802" si="563">AG1739+AB1739-AC1739</f>
        <v>42004620.6399999</v>
      </c>
      <c r="AI1739" s="9">
        <f t="shared" ref="AI1739:AI1802" si="564">AH1739-AD1739</f>
        <v>37805273.3599999</v>
      </c>
      <c r="AJ1739" s="12">
        <f t="shared" si="545"/>
        <v>145477645.58</v>
      </c>
      <c r="AK1739" s="16">
        <f t="shared" si="546"/>
        <v>0.0823273022497025</v>
      </c>
      <c r="AL1739" s="9">
        <f t="shared" si="547"/>
        <v>109219718.23</v>
      </c>
      <c r="AM1739" s="16">
        <f t="shared" si="548"/>
        <v>0.0063214370069896</v>
      </c>
      <c r="AN1739" s="16">
        <f t="shared" si="549"/>
        <v>0.0135295878786533</v>
      </c>
      <c r="AO1739" s="16">
        <f t="shared" si="550"/>
        <v>0.0378572117586131</v>
      </c>
      <c r="AP1739" s="16">
        <f t="shared" si="551"/>
        <v>0.00273431486095915</v>
      </c>
      <c r="AQ1739" s="12">
        <f t="shared" si="552"/>
        <v>36257927.3499999</v>
      </c>
      <c r="AR1739" s="12">
        <f t="shared" si="553"/>
        <v>33339891.0299999</v>
      </c>
      <c r="AS1739" s="12">
        <f>AR1739-VLOOKUP(A1739,[1]选股结果!$A$2:$BJ$3005,48,FALSE)*0.08</f>
        <v>-136979007.5668</v>
      </c>
      <c r="AT1739" s="12">
        <f t="shared" si="554"/>
        <v>32058580.0699999</v>
      </c>
      <c r="AU1739" s="12">
        <f t="shared" si="555"/>
        <v>37539238.3099999</v>
      </c>
      <c r="AV1739" s="12">
        <f t="shared" si="556"/>
        <v>26826647.9699999</v>
      </c>
      <c r="AW1739" s="12">
        <f t="shared" si="557"/>
        <v>42966926.5499999</v>
      </c>
      <c r="AX1739" s="12">
        <f t="shared" si="558"/>
        <v>7947263.08</v>
      </c>
      <c r="AY1739" s="21">
        <f t="shared" si="559"/>
        <v>1728392643.5</v>
      </c>
    </row>
    <row r="1740" spans="1:51">
      <c r="A1740" s="5" t="s">
        <v>3527</v>
      </c>
      <c r="B1740" s="5" t="s">
        <v>3528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60"/>
        <v>1765549904</v>
      </c>
      <c r="AF1740" s="9">
        <f t="shared" si="561"/>
        <v>1632183820.83</v>
      </c>
      <c r="AG1740" s="9">
        <f t="shared" si="562"/>
        <v>136697021.64</v>
      </c>
      <c r="AH1740" s="9">
        <f t="shared" si="563"/>
        <v>137776564.36</v>
      </c>
      <c r="AI1740" s="9">
        <f t="shared" si="564"/>
        <v>111757688.4</v>
      </c>
      <c r="AJ1740" s="12">
        <f t="shared" si="545"/>
        <v>361227826.82</v>
      </c>
      <c r="AK1740" s="16">
        <f t="shared" si="546"/>
        <v>0.204597913659426</v>
      </c>
      <c r="AL1740" s="9">
        <f t="shared" si="547"/>
        <v>194016435.1</v>
      </c>
      <c r="AM1740" s="16">
        <f t="shared" si="548"/>
        <v>0.00651660199121735</v>
      </c>
      <c r="AN1740" s="16">
        <f t="shared" si="549"/>
        <v>0.0158579759861605</v>
      </c>
      <c r="AO1740" s="16">
        <f t="shared" si="550"/>
        <v>0.0572923854493325</v>
      </c>
      <c r="AP1740" s="16">
        <f t="shared" si="551"/>
        <v>0.029252085054629</v>
      </c>
      <c r="AQ1740" s="12">
        <f t="shared" si="552"/>
        <v>167211391.72</v>
      </c>
      <c r="AR1740" s="12">
        <f t="shared" si="553"/>
        <v>105632787.7</v>
      </c>
      <c r="AS1740" s="12">
        <f>AR1740-VLOOKUP(A1740,[1]选股结果!$A$2:$BJ$3005,48,FALSE)*0.08</f>
        <v>-47880834.0536</v>
      </c>
      <c r="AT1740" s="12">
        <f t="shared" si="554"/>
        <v>141192515.76</v>
      </c>
      <c r="AU1740" s="12">
        <f t="shared" si="555"/>
        <v>131651663.66</v>
      </c>
      <c r="AV1740" s="12">
        <f t="shared" si="556"/>
        <v>129322235.13</v>
      </c>
      <c r="AW1740" s="12">
        <f t="shared" si="557"/>
        <v>136697021.64</v>
      </c>
      <c r="AX1740" s="12">
        <f t="shared" si="558"/>
        <v>9373059.67</v>
      </c>
      <c r="AY1740" s="21">
        <f t="shared" si="559"/>
        <v>1596624092.77</v>
      </c>
    </row>
    <row r="1741" spans="1:51">
      <c r="A1741" s="5" t="s">
        <v>3529</v>
      </c>
      <c r="B1741" s="5" t="s">
        <v>3530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60"/>
        <v>1765263918.74</v>
      </c>
      <c r="AF1741" s="9">
        <f t="shared" si="561"/>
        <v>1656844074.8</v>
      </c>
      <c r="AG1741" s="9">
        <f t="shared" si="562"/>
        <v>118469002.25</v>
      </c>
      <c r="AH1741" s="9">
        <f t="shared" si="563"/>
        <v>118765373.51</v>
      </c>
      <c r="AI1741" s="9">
        <f t="shared" si="564"/>
        <v>94030771.78</v>
      </c>
      <c r="AJ1741" s="12">
        <f t="shared" si="545"/>
        <v>430070404.59</v>
      </c>
      <c r="AK1741" s="16">
        <f t="shared" si="546"/>
        <v>0.24362952192269</v>
      </c>
      <c r="AL1741" s="9">
        <f t="shared" si="547"/>
        <v>308526810.43</v>
      </c>
      <c r="AM1741" s="16">
        <f t="shared" si="548"/>
        <v>0.0061495698772048</v>
      </c>
      <c r="AN1741" s="16">
        <f t="shared" si="549"/>
        <v>0.0557241784900993</v>
      </c>
      <c r="AO1741" s="16">
        <f t="shared" si="550"/>
        <v>0.071181308095669</v>
      </c>
      <c r="AP1741" s="16">
        <f t="shared" si="551"/>
        <v>0.0418979974353022</v>
      </c>
      <c r="AQ1741" s="12">
        <f t="shared" si="552"/>
        <v>121543594.16</v>
      </c>
      <c r="AR1741" s="12">
        <f t="shared" si="553"/>
        <v>83996745.2999999</v>
      </c>
      <c r="AS1741" s="12">
        <f>AR1741-VLOOKUP(A1741,[1]选股结果!$A$2:$BJ$3005,48,FALSE)*0.08</f>
        <v>-65706789.8264001</v>
      </c>
      <c r="AT1741" s="12">
        <f t="shared" si="554"/>
        <v>96808992.4299999</v>
      </c>
      <c r="AU1741" s="12">
        <f t="shared" si="555"/>
        <v>108731347.03</v>
      </c>
      <c r="AV1741" s="12">
        <f t="shared" si="556"/>
        <v>101925263.35</v>
      </c>
      <c r="AW1741" s="12">
        <f t="shared" si="557"/>
        <v>118469002.25</v>
      </c>
      <c r="AX1741" s="12">
        <f t="shared" si="558"/>
        <v>-98825</v>
      </c>
      <c r="AY1741" s="21">
        <f t="shared" si="559"/>
        <v>1644031827.67</v>
      </c>
    </row>
    <row r="1742" spans="1:51">
      <c r="A1742" s="5" t="s">
        <v>3531</v>
      </c>
      <c r="B1742" s="5" t="s">
        <v>3532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60"/>
        <v>1764965526.13</v>
      </c>
      <c r="AF1742" s="9">
        <f t="shared" si="561"/>
        <v>1552000535</v>
      </c>
      <c r="AG1742" s="9">
        <f t="shared" si="562"/>
        <v>213385962.14</v>
      </c>
      <c r="AH1742" s="9">
        <f t="shared" si="563"/>
        <v>211946634.41</v>
      </c>
      <c r="AI1742" s="9">
        <f t="shared" si="564"/>
        <v>174424244.61</v>
      </c>
      <c r="AJ1742" s="12">
        <f t="shared" si="545"/>
        <v>499648241.59</v>
      </c>
      <c r="AK1742" s="16">
        <f t="shared" si="546"/>
        <v>0.283092351772767</v>
      </c>
      <c r="AL1742" s="9">
        <f t="shared" si="547"/>
        <v>337004492.73</v>
      </c>
      <c r="AM1742" s="16">
        <f t="shared" si="548"/>
        <v>0.00462525647053274</v>
      </c>
      <c r="AN1742" s="16">
        <f t="shared" si="549"/>
        <v>0.0420249469929515</v>
      </c>
      <c r="AO1742" s="16">
        <f t="shared" si="550"/>
        <v>0.071049283656526</v>
      </c>
      <c r="AP1742" s="16">
        <f t="shared" si="551"/>
        <v>0.0724261329173319</v>
      </c>
      <c r="AQ1742" s="12">
        <f t="shared" si="552"/>
        <v>162643748.86</v>
      </c>
      <c r="AR1742" s="12">
        <f t="shared" si="553"/>
        <v>174003273.6</v>
      </c>
      <c r="AS1742" s="12">
        <f>AR1742-VLOOKUP(A1742,[1]选股结果!$A$2:$BJ$3005,48,FALSE)*0.08</f>
        <v>-119291991.8464</v>
      </c>
      <c r="AT1742" s="12">
        <f t="shared" si="554"/>
        <v>125121359.06</v>
      </c>
      <c r="AU1742" s="12">
        <f t="shared" si="555"/>
        <v>211525663.4</v>
      </c>
      <c r="AV1742" s="12">
        <f t="shared" si="556"/>
        <v>140182788.32</v>
      </c>
      <c r="AW1742" s="12">
        <f t="shared" si="557"/>
        <v>213385962.14</v>
      </c>
      <c r="AX1742" s="12">
        <f t="shared" si="558"/>
        <v>16661354.2</v>
      </c>
      <c r="AY1742" s="21">
        <f t="shared" si="559"/>
        <v>1600882449.54</v>
      </c>
    </row>
    <row r="1743" spans="1:51">
      <c r="A1743" s="5" t="s">
        <v>3533</v>
      </c>
      <c r="B1743" s="5" t="s">
        <v>3534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60"/>
        <v>1764192648.54</v>
      </c>
      <c r="AF1743" s="9">
        <f t="shared" si="561"/>
        <v>1461792574.95</v>
      </c>
      <c r="AG1743" s="9">
        <f t="shared" si="562"/>
        <v>282224542.76</v>
      </c>
      <c r="AH1743" s="9">
        <f t="shared" si="563"/>
        <v>280889036.72</v>
      </c>
      <c r="AI1743" s="9">
        <f t="shared" si="564"/>
        <v>261473611.74</v>
      </c>
      <c r="AJ1743" s="12">
        <f t="shared" si="545"/>
        <v>442677646.1</v>
      </c>
      <c r="AK1743" s="16">
        <f t="shared" si="546"/>
        <v>0.250923642872193</v>
      </c>
      <c r="AL1743" s="9">
        <f t="shared" si="547"/>
        <v>147567783.01</v>
      </c>
      <c r="AM1743" s="16">
        <f t="shared" si="548"/>
        <v>0.00367692151725511</v>
      </c>
      <c r="AN1743" s="16">
        <f t="shared" si="549"/>
        <v>0.00760354393898035</v>
      </c>
      <c r="AO1743" s="16">
        <f t="shared" si="550"/>
        <v>0.0288607634898245</v>
      </c>
      <c r="AP1743" s="16">
        <f t="shared" si="551"/>
        <v>0.0392617681166069</v>
      </c>
      <c r="AQ1743" s="12">
        <f t="shared" si="552"/>
        <v>295109863.09</v>
      </c>
      <c r="AR1743" s="12">
        <f t="shared" si="553"/>
        <v>275499049.29</v>
      </c>
      <c r="AS1743" s="12">
        <f>AR1743-VLOOKUP(A1743,[1]选股结果!$A$2:$BJ$3005,48,FALSE)*0.08</f>
        <v>111082549.8092</v>
      </c>
      <c r="AT1743" s="12">
        <f t="shared" si="554"/>
        <v>275694438.11</v>
      </c>
      <c r="AU1743" s="12">
        <f t="shared" si="555"/>
        <v>294914474.27</v>
      </c>
      <c r="AV1743" s="12">
        <f t="shared" si="556"/>
        <v>267334536.77</v>
      </c>
      <c r="AW1743" s="12">
        <f t="shared" si="557"/>
        <v>282224542.76</v>
      </c>
      <c r="AX1743" s="12">
        <f t="shared" si="558"/>
        <v>-7780574.62</v>
      </c>
      <c r="AY1743" s="21">
        <f t="shared" si="559"/>
        <v>1461597186.13</v>
      </c>
    </row>
    <row r="1744" spans="1:51">
      <c r="A1744" s="5" t="s">
        <v>3535</v>
      </c>
      <c r="B1744" s="5" t="s">
        <v>3536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60"/>
        <v>1763478405.58</v>
      </c>
      <c r="AF1744" s="9">
        <f t="shared" si="561"/>
        <v>1669446372.55</v>
      </c>
      <c r="AG1744" s="9">
        <f t="shared" si="562"/>
        <v>64282480.3299997</v>
      </c>
      <c r="AH1744" s="9">
        <f t="shared" si="563"/>
        <v>63827440.9599997</v>
      </c>
      <c r="AI1744" s="9">
        <f t="shared" si="564"/>
        <v>61927185.2899997</v>
      </c>
      <c r="AJ1744" s="12">
        <f t="shared" si="545"/>
        <v>242986680.12</v>
      </c>
      <c r="AK1744" s="16">
        <f t="shared" si="546"/>
        <v>0.137788293494914</v>
      </c>
      <c r="AL1744" s="9">
        <f t="shared" si="547"/>
        <v>124839793.82</v>
      </c>
      <c r="AM1744" s="16">
        <f t="shared" si="548"/>
        <v>0.00320043819200822</v>
      </c>
      <c r="AN1744" s="16">
        <f t="shared" si="549"/>
        <v>0.0126626292271811</v>
      </c>
      <c r="AO1744" s="16">
        <f t="shared" si="550"/>
        <v>0.0145726333584152</v>
      </c>
      <c r="AP1744" s="16">
        <f t="shared" si="551"/>
        <v>0.0301286851099973</v>
      </c>
      <c r="AQ1744" s="12">
        <f t="shared" si="552"/>
        <v>118146886.3</v>
      </c>
      <c r="AR1744" s="12">
        <f t="shared" si="553"/>
        <v>74095970.1999999</v>
      </c>
      <c r="AS1744" s="12">
        <f>AR1744-VLOOKUP(A1744,[1]选股结果!$A$2:$BJ$3005,48,FALSE)*0.08</f>
        <v>-66843512.9720001</v>
      </c>
      <c r="AT1744" s="12">
        <f t="shared" si="554"/>
        <v>116246630.63</v>
      </c>
      <c r="AU1744" s="12">
        <f t="shared" si="555"/>
        <v>75996225.8699999</v>
      </c>
      <c r="AV1744" s="12">
        <f t="shared" si="556"/>
        <v>65298628.9399999</v>
      </c>
      <c r="AW1744" s="12">
        <f t="shared" si="557"/>
        <v>64282480.3299997</v>
      </c>
      <c r="AX1744" s="12">
        <f t="shared" si="558"/>
        <v>1792752.98</v>
      </c>
      <c r="AY1744" s="21">
        <f t="shared" si="559"/>
        <v>1627295712.12</v>
      </c>
    </row>
    <row r="1745" spans="1:51">
      <c r="A1745" s="5" t="s">
        <v>3537</v>
      </c>
      <c r="B1745" s="5" t="s">
        <v>3538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60"/>
        <v>1759812103.27</v>
      </c>
      <c r="AF1745" s="9">
        <f t="shared" si="561"/>
        <v>1621563023.05</v>
      </c>
      <c r="AG1745" s="9">
        <f t="shared" si="562"/>
        <v>124486797.87</v>
      </c>
      <c r="AH1745" s="9">
        <f t="shared" si="563"/>
        <v>123754516.72</v>
      </c>
      <c r="AI1745" s="9">
        <f t="shared" si="564"/>
        <v>105456293.28</v>
      </c>
      <c r="AJ1745" s="12">
        <f t="shared" si="545"/>
        <v>371267390.28</v>
      </c>
      <c r="AK1745" s="16">
        <f t="shared" si="546"/>
        <v>0.210969903883561</v>
      </c>
      <c r="AL1745" s="9">
        <f t="shared" si="547"/>
        <v>212626965.99</v>
      </c>
      <c r="AM1745" s="16">
        <f t="shared" si="548"/>
        <v>0.00767634876751804</v>
      </c>
      <c r="AN1745" s="16">
        <f t="shared" si="549"/>
        <v>0.0111858157376133</v>
      </c>
      <c r="AO1745" s="16">
        <f t="shared" si="550"/>
        <v>0.0515044979924733</v>
      </c>
      <c r="AP1745" s="16">
        <f t="shared" si="551"/>
        <v>0.0405281350875318</v>
      </c>
      <c r="AQ1745" s="12">
        <f t="shared" si="552"/>
        <v>158640424.29</v>
      </c>
      <c r="AR1745" s="12">
        <f t="shared" si="553"/>
        <v>102477897.77</v>
      </c>
      <c r="AS1745" s="12">
        <f>AR1745-VLOOKUP(A1745,[1]选股结果!$A$2:$BJ$3005,48,FALSE)*0.08</f>
        <v>-104981905.2532</v>
      </c>
      <c r="AT1745" s="12">
        <f t="shared" si="554"/>
        <v>140342200.85</v>
      </c>
      <c r="AU1745" s="12">
        <f t="shared" si="555"/>
        <v>120776121.21</v>
      </c>
      <c r="AV1745" s="12">
        <f t="shared" si="556"/>
        <v>127474174.46</v>
      </c>
      <c r="AW1745" s="12">
        <f t="shared" si="557"/>
        <v>124486797.87</v>
      </c>
      <c r="AX1745" s="12">
        <f t="shared" si="558"/>
        <v>0</v>
      </c>
      <c r="AY1745" s="21">
        <f t="shared" si="559"/>
        <v>1583698719.97</v>
      </c>
    </row>
    <row r="1746" spans="1:51">
      <c r="A1746" s="5" t="s">
        <v>3539</v>
      </c>
      <c r="B1746" s="5" t="s">
        <v>3540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60"/>
        <v>1758290455.08</v>
      </c>
      <c r="AF1746" s="9">
        <f t="shared" si="561"/>
        <v>1577485636.77</v>
      </c>
      <c r="AG1746" s="9">
        <f t="shared" si="562"/>
        <v>202337662.41</v>
      </c>
      <c r="AH1746" s="9">
        <f t="shared" si="563"/>
        <v>202446586.09</v>
      </c>
      <c r="AI1746" s="9">
        <f t="shared" si="564"/>
        <v>224269996.25</v>
      </c>
      <c r="AJ1746" s="12">
        <f t="shared" si="545"/>
        <v>801913302.09</v>
      </c>
      <c r="AK1746" s="16">
        <f t="shared" si="546"/>
        <v>0.456075558945984</v>
      </c>
      <c r="AL1746" s="9">
        <f t="shared" si="547"/>
        <v>616899677.12</v>
      </c>
      <c r="AM1746" s="16">
        <f t="shared" si="548"/>
        <v>0.0037753253001069</v>
      </c>
      <c r="AN1746" s="16">
        <f t="shared" si="549"/>
        <v>0.0263868665589094</v>
      </c>
      <c r="AO1746" s="16">
        <f t="shared" si="550"/>
        <v>0.0625949307192209</v>
      </c>
      <c r="AP1746" s="16">
        <f t="shared" si="551"/>
        <v>0.257421518954561</v>
      </c>
      <c r="AQ1746" s="12">
        <f t="shared" si="552"/>
        <v>185013624.97</v>
      </c>
      <c r="AR1746" s="12">
        <f t="shared" si="553"/>
        <v>201444314.33</v>
      </c>
      <c r="AS1746" s="12">
        <f>AR1746-VLOOKUP(A1746,[1]选股结果!$A$2:$BJ$3005,48,FALSE)*0.08</f>
        <v>-52338117.5924</v>
      </c>
      <c r="AT1746" s="12">
        <f t="shared" si="554"/>
        <v>206837035.13</v>
      </c>
      <c r="AU1746" s="12">
        <f t="shared" si="555"/>
        <v>179620904.17</v>
      </c>
      <c r="AV1746" s="12">
        <f t="shared" si="556"/>
        <v>182483593.52</v>
      </c>
      <c r="AW1746" s="12">
        <f t="shared" si="557"/>
        <v>202337662.41</v>
      </c>
      <c r="AX1746" s="12">
        <f t="shared" si="558"/>
        <v>16746516.56</v>
      </c>
      <c r="AY1746" s="21">
        <f t="shared" si="559"/>
        <v>1572092915.97</v>
      </c>
    </row>
    <row r="1747" spans="1:51">
      <c r="A1747" s="5" t="s">
        <v>3541</v>
      </c>
      <c r="B1747" s="5" t="s">
        <v>3542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60"/>
        <v>1756639207</v>
      </c>
      <c r="AF1747" s="9">
        <f t="shared" si="561"/>
        <v>1808882259.35</v>
      </c>
      <c r="AG1747" s="9">
        <f t="shared" si="562"/>
        <v>-1657076.2299999</v>
      </c>
      <c r="AH1747" s="9">
        <f t="shared" si="563"/>
        <v>3963857.4700001</v>
      </c>
      <c r="AI1747" s="9">
        <f t="shared" si="564"/>
        <v>-7188880.2899999</v>
      </c>
      <c r="AJ1747" s="12">
        <f t="shared" si="545"/>
        <v>574618032.72</v>
      </c>
      <c r="AK1747" s="16">
        <f t="shared" si="546"/>
        <v>0.327112152814428</v>
      </c>
      <c r="AL1747" s="9">
        <f t="shared" si="547"/>
        <v>617434334.68</v>
      </c>
      <c r="AM1747" s="16">
        <f t="shared" si="548"/>
        <v>0.00718832229161329</v>
      </c>
      <c r="AN1747" s="16">
        <f t="shared" si="549"/>
        <v>0.13595436109949</v>
      </c>
      <c r="AO1747" s="16">
        <f t="shared" si="550"/>
        <v>0.11633601647148</v>
      </c>
      <c r="AP1747" s="16">
        <f t="shared" si="551"/>
        <v>0.094832796465074</v>
      </c>
      <c r="AQ1747" s="12">
        <f t="shared" si="552"/>
        <v>-42816301.96</v>
      </c>
      <c r="AR1747" s="12">
        <f t="shared" si="553"/>
        <v>-58432658.85</v>
      </c>
      <c r="AS1747" s="12">
        <f>AR1747-VLOOKUP(A1747,[1]选股结果!$A$2:$BJ$3005,48,FALSE)*0.08</f>
        <v>-197302790.1644</v>
      </c>
      <c r="AT1747" s="12">
        <f t="shared" si="554"/>
        <v>-53969039.72</v>
      </c>
      <c r="AU1747" s="12">
        <f t="shared" si="555"/>
        <v>-47279921.09</v>
      </c>
      <c r="AV1747" s="12">
        <f t="shared" si="556"/>
        <v>-52801079.2699999</v>
      </c>
      <c r="AW1747" s="12">
        <f t="shared" si="557"/>
        <v>-1657076.2299999</v>
      </c>
      <c r="AX1747" s="12">
        <f t="shared" si="558"/>
        <v>-2958845.78</v>
      </c>
      <c r="AY1747" s="21">
        <f t="shared" si="559"/>
        <v>1804418640.22</v>
      </c>
    </row>
    <row r="1748" spans="1:51">
      <c r="A1748" s="5" t="s">
        <v>3543</v>
      </c>
      <c r="B1748" s="5" t="s">
        <v>3544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60"/>
        <v>1754725952</v>
      </c>
      <c r="AF1748" s="9">
        <f t="shared" si="561"/>
        <v>1601329875.13</v>
      </c>
      <c r="AG1748" s="9">
        <f t="shared" si="562"/>
        <v>129948149.25</v>
      </c>
      <c r="AH1748" s="9">
        <f t="shared" si="563"/>
        <v>129844934.85</v>
      </c>
      <c r="AI1748" s="9">
        <f t="shared" si="564"/>
        <v>109509534.59</v>
      </c>
      <c r="AJ1748" s="12">
        <f t="shared" si="545"/>
        <v>266857766.84</v>
      </c>
      <c r="AK1748" s="16">
        <f t="shared" si="546"/>
        <v>0.152079455219683</v>
      </c>
      <c r="AL1748" s="9">
        <f t="shared" si="547"/>
        <v>133380872.74</v>
      </c>
      <c r="AM1748" s="16">
        <f t="shared" si="548"/>
        <v>0.00617258151203317</v>
      </c>
      <c r="AN1748" s="16">
        <f t="shared" si="549"/>
        <v>0.00819002186844046</v>
      </c>
      <c r="AO1748" s="16">
        <f t="shared" si="550"/>
        <v>0.0244828134735423</v>
      </c>
      <c r="AP1748" s="16">
        <f t="shared" si="551"/>
        <v>0.0303437407130797</v>
      </c>
      <c r="AQ1748" s="12">
        <f t="shared" si="552"/>
        <v>133476894.1</v>
      </c>
      <c r="AR1748" s="12">
        <f t="shared" si="553"/>
        <v>121087814.25</v>
      </c>
      <c r="AS1748" s="12">
        <f>AR1748-VLOOKUP(A1748,[1]选股结果!$A$2:$BJ$3005,48,FALSE)*0.08</f>
        <v>-13555473.2924</v>
      </c>
      <c r="AT1748" s="12">
        <f t="shared" si="554"/>
        <v>113141493.84</v>
      </c>
      <c r="AU1748" s="12">
        <f t="shared" si="555"/>
        <v>141423214.51</v>
      </c>
      <c r="AV1748" s="12">
        <f t="shared" si="556"/>
        <v>106365126.63</v>
      </c>
      <c r="AW1748" s="12">
        <f t="shared" si="557"/>
        <v>129948149.25</v>
      </c>
      <c r="AX1748" s="12">
        <f t="shared" si="558"/>
        <v>8403874.07</v>
      </c>
      <c r="AY1748" s="21">
        <f t="shared" si="559"/>
        <v>1609276195.54</v>
      </c>
    </row>
    <row r="1749" spans="1:51">
      <c r="A1749" s="5" t="s">
        <v>3545</v>
      </c>
      <c r="B1749" s="5" t="s">
        <v>3546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60"/>
        <v>1754569653.31</v>
      </c>
      <c r="AF1749" s="9">
        <f t="shared" si="561"/>
        <v>1619056256.31</v>
      </c>
      <c r="AG1749" s="9">
        <f t="shared" si="562"/>
        <v>138680886.3</v>
      </c>
      <c r="AH1749" s="9">
        <f t="shared" si="563"/>
        <v>135440038.51</v>
      </c>
      <c r="AI1749" s="9">
        <f t="shared" si="564"/>
        <v>103077123.94</v>
      </c>
      <c r="AJ1749" s="12">
        <f t="shared" si="545"/>
        <v>238880596.79</v>
      </c>
      <c r="AK1749" s="16">
        <f t="shared" si="546"/>
        <v>0.136147685182718</v>
      </c>
      <c r="AL1749" s="9">
        <f t="shared" si="547"/>
        <v>115351423.52</v>
      </c>
      <c r="AM1749" s="16">
        <f t="shared" si="548"/>
        <v>0.00327836190438414</v>
      </c>
      <c r="AN1749" s="16">
        <f t="shared" si="549"/>
        <v>0.0194109339778844</v>
      </c>
      <c r="AO1749" s="16">
        <f t="shared" si="550"/>
        <v>0.027854529518279</v>
      </c>
      <c r="AP1749" s="16">
        <f t="shared" si="551"/>
        <v>0.0105538623759203</v>
      </c>
      <c r="AQ1749" s="12">
        <f t="shared" si="552"/>
        <v>123529173.27</v>
      </c>
      <c r="AR1749" s="12">
        <f t="shared" si="553"/>
        <v>94999207.7699999</v>
      </c>
      <c r="AS1749" s="12">
        <f>AR1749-VLOOKUP(A1749,[1]选股结果!$A$2:$BJ$3005,48,FALSE)*0.08</f>
        <v>-58271518.1204001</v>
      </c>
      <c r="AT1749" s="12">
        <f t="shared" si="554"/>
        <v>91166258.6999999</v>
      </c>
      <c r="AU1749" s="12">
        <f t="shared" si="555"/>
        <v>127362122.34</v>
      </c>
      <c r="AV1749" s="12">
        <f t="shared" si="556"/>
        <v>124052206.67</v>
      </c>
      <c r="AW1749" s="12">
        <f t="shared" si="557"/>
        <v>138680886.3</v>
      </c>
      <c r="AX1749" s="12">
        <f t="shared" si="558"/>
        <v>10194044.01</v>
      </c>
      <c r="AY1749" s="21">
        <f t="shared" si="559"/>
        <v>1622889205.38</v>
      </c>
    </row>
    <row r="1750" spans="1:51">
      <c r="A1750" s="5" t="s">
        <v>3547</v>
      </c>
      <c r="B1750" s="5" t="s">
        <v>3548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60"/>
        <v>1753244590.48</v>
      </c>
      <c r="AF1750" s="9">
        <f t="shared" si="561"/>
        <v>1293372810.28</v>
      </c>
      <c r="AG1750" s="9">
        <f t="shared" si="562"/>
        <v>428607168.51</v>
      </c>
      <c r="AH1750" s="9">
        <f t="shared" si="563"/>
        <v>429658943.98</v>
      </c>
      <c r="AI1750" s="9">
        <f t="shared" si="564"/>
        <v>378035514.48</v>
      </c>
      <c r="AJ1750" s="12">
        <f t="shared" si="545"/>
        <v>772612378.82</v>
      </c>
      <c r="AK1750" s="16">
        <f t="shared" si="546"/>
        <v>0.440675752268242</v>
      </c>
      <c r="AL1750" s="9">
        <f t="shared" si="547"/>
        <v>253915760.43</v>
      </c>
      <c r="AM1750" s="16">
        <f t="shared" si="548"/>
        <v>0.0102918160466475</v>
      </c>
      <c r="AN1750" s="16">
        <f t="shared" si="549"/>
        <v>0.00713100894073035</v>
      </c>
      <c r="AO1750" s="16">
        <f t="shared" si="550"/>
        <v>0.0282539337973592</v>
      </c>
      <c r="AP1750" s="16">
        <f t="shared" si="551"/>
        <v>0.082075546715706</v>
      </c>
      <c r="AQ1750" s="12">
        <f t="shared" si="552"/>
        <v>518696618.39</v>
      </c>
      <c r="AR1750" s="12">
        <f t="shared" si="553"/>
        <v>378313628.81</v>
      </c>
      <c r="AS1750" s="12">
        <f>AR1750-VLOOKUP(A1750,[1]选股结果!$A$2:$BJ$3005,48,FALSE)*0.08</f>
        <v>200481597.6884</v>
      </c>
      <c r="AT1750" s="12">
        <f t="shared" si="554"/>
        <v>467073188.89</v>
      </c>
      <c r="AU1750" s="12">
        <f t="shared" si="555"/>
        <v>429937058.31</v>
      </c>
      <c r="AV1750" s="12">
        <f t="shared" si="556"/>
        <v>423420673.79</v>
      </c>
      <c r="AW1750" s="12">
        <f t="shared" si="557"/>
        <v>428607168.51</v>
      </c>
      <c r="AX1750" s="12">
        <f t="shared" si="558"/>
        <v>0</v>
      </c>
      <c r="AY1750" s="21">
        <f t="shared" si="559"/>
        <v>1204613250.2</v>
      </c>
    </row>
    <row r="1751" spans="1:51">
      <c r="A1751" s="5" t="s">
        <v>3549</v>
      </c>
      <c r="B1751" s="5" t="s">
        <v>3550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60"/>
        <v>1751913803.14</v>
      </c>
      <c r="AF1751" s="9">
        <f t="shared" si="561"/>
        <v>1818095119.51</v>
      </c>
      <c r="AG1751" s="9">
        <f t="shared" si="562"/>
        <v>-57379202.4799996</v>
      </c>
      <c r="AH1751" s="9">
        <f t="shared" si="563"/>
        <v>-50836332.4199996</v>
      </c>
      <c r="AI1751" s="9">
        <f t="shared" si="564"/>
        <v>-49390703.4699996</v>
      </c>
      <c r="AJ1751" s="12">
        <f t="shared" si="545"/>
        <v>214227688.11</v>
      </c>
      <c r="AK1751" s="16">
        <f t="shared" si="546"/>
        <v>0.122282093859889</v>
      </c>
      <c r="AL1751" s="9">
        <f t="shared" si="547"/>
        <v>271005714.72</v>
      </c>
      <c r="AM1751" s="16">
        <f t="shared" si="548"/>
        <v>0.00843815661107538</v>
      </c>
      <c r="AN1751" s="16">
        <f t="shared" si="549"/>
        <v>0.0520112662830127</v>
      </c>
      <c r="AO1751" s="16">
        <f t="shared" si="550"/>
        <v>0.062217197207213</v>
      </c>
      <c r="AP1751" s="16">
        <f t="shared" si="551"/>
        <v>0.0310451544205646</v>
      </c>
      <c r="AQ1751" s="12">
        <f t="shared" si="552"/>
        <v>-56778026.6099999</v>
      </c>
      <c r="AR1751" s="12">
        <f t="shared" si="553"/>
        <v>-66451622.6499999</v>
      </c>
      <c r="AS1751" s="12">
        <f>AR1751-VLOOKUP(A1751,[1]选股结果!$A$2:$BJ$3005,48,FALSE)*0.08</f>
        <v>-331211947.3196</v>
      </c>
      <c r="AT1751" s="12">
        <f t="shared" si="554"/>
        <v>-55332397.6599999</v>
      </c>
      <c r="AU1751" s="12">
        <f t="shared" si="555"/>
        <v>-67897251.5999999</v>
      </c>
      <c r="AV1751" s="12">
        <f t="shared" si="556"/>
        <v>-83997307.0699999</v>
      </c>
      <c r="AW1751" s="12">
        <f t="shared" si="557"/>
        <v>-57379202.4799996</v>
      </c>
      <c r="AX1751" s="12">
        <f t="shared" si="558"/>
        <v>13338739.6</v>
      </c>
      <c r="AY1751" s="21">
        <f t="shared" si="559"/>
        <v>1806975894.52</v>
      </c>
    </row>
    <row r="1752" spans="1:51">
      <c r="A1752" s="5" t="s">
        <v>3551</v>
      </c>
      <c r="B1752" s="5" t="s">
        <v>3552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60"/>
        <v>1750633605.91</v>
      </c>
      <c r="AF1752" s="9">
        <f t="shared" si="561"/>
        <v>1416840213.58</v>
      </c>
      <c r="AG1752" s="9">
        <f t="shared" si="562"/>
        <v>282877309.24</v>
      </c>
      <c r="AH1752" s="9">
        <f t="shared" si="563"/>
        <v>283957274.29</v>
      </c>
      <c r="AI1752" s="9">
        <f t="shared" si="564"/>
        <v>284383111.78</v>
      </c>
      <c r="AJ1752" s="12">
        <f t="shared" si="545"/>
        <v>534181639.37</v>
      </c>
      <c r="AK1752" s="16">
        <f t="shared" si="546"/>
        <v>0.305136173306993</v>
      </c>
      <c r="AL1752" s="9">
        <f t="shared" si="547"/>
        <v>324068934.47</v>
      </c>
      <c r="AM1752" s="16">
        <f t="shared" si="548"/>
        <v>0.00378095266631154</v>
      </c>
      <c r="AN1752" s="16">
        <f t="shared" si="549"/>
        <v>0.0575265811589689</v>
      </c>
      <c r="AO1752" s="16">
        <f t="shared" si="550"/>
        <v>0.0954826042500828</v>
      </c>
      <c r="AP1752" s="16">
        <f t="shared" si="551"/>
        <v>0.00161624096581262</v>
      </c>
      <c r="AQ1752" s="12">
        <f t="shared" si="552"/>
        <v>210112704.9</v>
      </c>
      <c r="AR1752" s="12">
        <f t="shared" si="553"/>
        <v>287461825.89</v>
      </c>
      <c r="AS1752" s="12">
        <f>AR1752-VLOOKUP(A1752,[1]选股结果!$A$2:$BJ$3005,48,FALSE)*0.08</f>
        <v>-59305914.1884</v>
      </c>
      <c r="AT1752" s="12">
        <f t="shared" si="554"/>
        <v>210538542.39</v>
      </c>
      <c r="AU1752" s="12">
        <f t="shared" si="555"/>
        <v>287035988.4</v>
      </c>
      <c r="AV1752" s="12">
        <f t="shared" si="556"/>
        <v>202194382.84</v>
      </c>
      <c r="AW1752" s="12">
        <f t="shared" si="557"/>
        <v>282877309.24</v>
      </c>
      <c r="AX1752" s="12">
        <f t="shared" si="558"/>
        <v>3354729.18</v>
      </c>
      <c r="AY1752" s="21">
        <f t="shared" si="559"/>
        <v>1493763497.08</v>
      </c>
    </row>
    <row r="1753" spans="1:51">
      <c r="A1753" s="5" t="s">
        <v>3553</v>
      </c>
      <c r="B1753" s="5" t="s">
        <v>3554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60"/>
        <v>1749189164.31</v>
      </c>
      <c r="AF1753" s="9">
        <f t="shared" si="561"/>
        <v>1604233632.54</v>
      </c>
      <c r="AG1753" s="9">
        <f t="shared" si="562"/>
        <v>152758319.37</v>
      </c>
      <c r="AH1753" s="9">
        <f t="shared" si="563"/>
        <v>152268111.41</v>
      </c>
      <c r="AI1753" s="9">
        <f t="shared" si="564"/>
        <v>127470810.61</v>
      </c>
      <c r="AJ1753" s="12">
        <f t="shared" si="545"/>
        <v>439904253.76</v>
      </c>
      <c r="AK1753" s="16">
        <f t="shared" si="546"/>
        <v>0.251490383507794</v>
      </c>
      <c r="AL1753" s="9">
        <f t="shared" si="547"/>
        <v>324817085.37</v>
      </c>
      <c r="AM1753" s="16">
        <f t="shared" si="548"/>
        <v>0.00694356400543509</v>
      </c>
      <c r="AN1753" s="16">
        <f t="shared" si="549"/>
        <v>0.0308514747639015</v>
      </c>
      <c r="AO1753" s="16">
        <f t="shared" si="550"/>
        <v>0.0972229484151211</v>
      </c>
      <c r="AP1753" s="16">
        <f t="shared" si="551"/>
        <v>0.0424651040811249</v>
      </c>
      <c r="AQ1753" s="12">
        <f t="shared" si="552"/>
        <v>115087168.39</v>
      </c>
      <c r="AR1753" s="12">
        <f t="shared" si="553"/>
        <v>105792645.69</v>
      </c>
      <c r="AS1753" s="12">
        <f>AR1753-VLOOKUP(A1753,[1]选股结果!$A$2:$BJ$3005,48,FALSE)*0.08</f>
        <v>-108196326.822</v>
      </c>
      <c r="AT1753" s="12">
        <f t="shared" si="554"/>
        <v>90289867.59</v>
      </c>
      <c r="AU1753" s="12">
        <f t="shared" si="555"/>
        <v>130589946.49</v>
      </c>
      <c r="AV1753" s="12">
        <f t="shared" si="556"/>
        <v>112134189.72</v>
      </c>
      <c r="AW1753" s="12">
        <f t="shared" si="557"/>
        <v>152758319.37</v>
      </c>
      <c r="AX1753" s="12">
        <f t="shared" si="558"/>
        <v>24093190.27</v>
      </c>
      <c r="AY1753" s="21">
        <f t="shared" si="559"/>
        <v>1619736410.64</v>
      </c>
    </row>
    <row r="1754" spans="1:51">
      <c r="A1754" s="5" t="s">
        <v>3555</v>
      </c>
      <c r="B1754" s="5" t="s">
        <v>3556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60"/>
        <v>1748909955.02</v>
      </c>
      <c r="AF1754" s="9">
        <f t="shared" si="561"/>
        <v>1432983529.68</v>
      </c>
      <c r="AG1754" s="9">
        <f t="shared" si="562"/>
        <v>308031570.32</v>
      </c>
      <c r="AH1754" s="9">
        <f t="shared" si="563"/>
        <v>306596962.31</v>
      </c>
      <c r="AI1754" s="9">
        <f t="shared" si="564"/>
        <v>297476183.65</v>
      </c>
      <c r="AJ1754" s="12">
        <f t="shared" si="545"/>
        <v>518204113.58</v>
      </c>
      <c r="AK1754" s="16">
        <f t="shared" si="546"/>
        <v>0.296301197264369</v>
      </c>
      <c r="AL1754" s="9">
        <f t="shared" si="547"/>
        <v>217151371.64</v>
      </c>
      <c r="AM1754" s="16">
        <f t="shared" si="548"/>
        <v>0.0052147295598736</v>
      </c>
      <c r="AN1754" s="16">
        <f t="shared" si="549"/>
        <v>0.039735110507279</v>
      </c>
      <c r="AO1754" s="16">
        <f t="shared" si="550"/>
        <v>0.0382494446829511</v>
      </c>
      <c r="AP1754" s="16">
        <f t="shared" si="551"/>
        <v>0.0365025896597804</v>
      </c>
      <c r="AQ1754" s="12">
        <f t="shared" si="552"/>
        <v>301052741.94</v>
      </c>
      <c r="AR1754" s="12">
        <f t="shared" si="553"/>
        <v>299002074.83</v>
      </c>
      <c r="AS1754" s="12">
        <f>AR1754-VLOOKUP(A1754,[1]选股结果!$A$2:$BJ$3005,48,FALSE)*0.08</f>
        <v>142885342.4244</v>
      </c>
      <c r="AT1754" s="12">
        <f t="shared" si="554"/>
        <v>291931963.28</v>
      </c>
      <c r="AU1754" s="12">
        <f t="shared" si="555"/>
        <v>308122853.49</v>
      </c>
      <c r="AV1754" s="12">
        <f t="shared" si="556"/>
        <v>295084821.23</v>
      </c>
      <c r="AW1754" s="12">
        <f t="shared" si="557"/>
        <v>308031570.32</v>
      </c>
      <c r="AX1754" s="12">
        <f t="shared" si="558"/>
        <v>5340014.61</v>
      </c>
      <c r="AY1754" s="21">
        <f t="shared" si="559"/>
        <v>1440053641.23</v>
      </c>
    </row>
    <row r="1755" spans="1:51">
      <c r="A1755" s="5" t="s">
        <v>3557</v>
      </c>
      <c r="B1755" s="5" t="s">
        <v>3558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60"/>
        <v>1744033656.85</v>
      </c>
      <c r="AF1755" s="9">
        <f t="shared" si="561"/>
        <v>1647657755.13</v>
      </c>
      <c r="AG1755" s="9">
        <f t="shared" si="562"/>
        <v>76953654.0299998</v>
      </c>
      <c r="AH1755" s="9">
        <f t="shared" si="563"/>
        <v>87652350.7699998</v>
      </c>
      <c r="AI1755" s="9">
        <f t="shared" si="564"/>
        <v>79460374.4599998</v>
      </c>
      <c r="AJ1755" s="12">
        <f t="shared" si="545"/>
        <v>241435277.29</v>
      </c>
      <c r="AK1755" s="16">
        <f t="shared" si="546"/>
        <v>0.138434987387841</v>
      </c>
      <c r="AL1755" s="9">
        <f t="shared" si="547"/>
        <v>112431999.88</v>
      </c>
      <c r="AM1755" s="16">
        <f t="shared" si="548"/>
        <v>0.0039631004899778</v>
      </c>
      <c r="AN1755" s="16">
        <f t="shared" si="549"/>
        <v>0.00666726693853024</v>
      </c>
      <c r="AO1755" s="16">
        <f t="shared" si="550"/>
        <v>0.0133856355972882</v>
      </c>
      <c r="AP1755" s="16">
        <f t="shared" si="551"/>
        <v>0.0465850981263418</v>
      </c>
      <c r="AQ1755" s="12">
        <f t="shared" si="552"/>
        <v>129003277.41</v>
      </c>
      <c r="AR1755" s="12">
        <f t="shared" si="553"/>
        <v>98882622.1499999</v>
      </c>
      <c r="AS1755" s="12">
        <f>AR1755-VLOOKUP(A1755,[1]选股结果!$A$2:$BJ$3005,48,FALSE)*0.08</f>
        <v>25569126.4819999</v>
      </c>
      <c r="AT1755" s="12">
        <f t="shared" si="554"/>
        <v>120811301.1</v>
      </c>
      <c r="AU1755" s="12">
        <f t="shared" si="555"/>
        <v>107074598.46</v>
      </c>
      <c r="AV1755" s="12">
        <f t="shared" si="556"/>
        <v>89002175.53</v>
      </c>
      <c r="AW1755" s="12">
        <f t="shared" si="557"/>
        <v>76953654.0299998</v>
      </c>
      <c r="AX1755" s="12">
        <f t="shared" si="558"/>
        <v>0</v>
      </c>
      <c r="AY1755" s="21">
        <f t="shared" si="559"/>
        <v>1625729076.18</v>
      </c>
    </row>
    <row r="1756" spans="1:51">
      <c r="A1756" s="5" t="s">
        <v>3559</v>
      </c>
      <c r="B1756" s="5" t="s">
        <v>3560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60"/>
        <v>1742869957.08</v>
      </c>
      <c r="AF1756" s="9">
        <f t="shared" si="561"/>
        <v>1726141488.06</v>
      </c>
      <c r="AG1756" s="9">
        <f t="shared" si="562"/>
        <v>25139721.09</v>
      </c>
      <c r="AH1756" s="9">
        <f t="shared" si="563"/>
        <v>25093221.34</v>
      </c>
      <c r="AI1756" s="9">
        <f t="shared" si="564"/>
        <v>19810914.24</v>
      </c>
      <c r="AJ1756" s="12">
        <f t="shared" si="545"/>
        <v>216936209</v>
      </c>
      <c r="AK1756" s="16">
        <f t="shared" si="546"/>
        <v>0.124470680166783</v>
      </c>
      <c r="AL1756" s="9">
        <f t="shared" si="547"/>
        <v>190005982.19</v>
      </c>
      <c r="AM1756" s="16">
        <f t="shared" si="548"/>
        <v>0.00513570939337108</v>
      </c>
      <c r="AN1756" s="16">
        <f t="shared" si="549"/>
        <v>0.0644751330605683</v>
      </c>
      <c r="AO1756" s="16">
        <f t="shared" si="550"/>
        <v>0.0210266631145549</v>
      </c>
      <c r="AP1756" s="16">
        <f t="shared" si="551"/>
        <v>0.0204973949575976</v>
      </c>
      <c r="AQ1756" s="12">
        <f t="shared" si="552"/>
        <v>26930226.81</v>
      </c>
      <c r="AR1756" s="12">
        <f t="shared" si="553"/>
        <v>15133859.04</v>
      </c>
      <c r="AS1756" s="12">
        <f>AR1756-VLOOKUP(A1756,[1]选股结果!$A$2:$BJ$3005,48,FALSE)*0.08</f>
        <v>-101009702.268</v>
      </c>
      <c r="AT1756" s="12">
        <f t="shared" si="554"/>
        <v>21647919.71</v>
      </c>
      <c r="AU1756" s="12">
        <f t="shared" si="555"/>
        <v>20416166.14</v>
      </c>
      <c r="AV1756" s="12">
        <f t="shared" si="556"/>
        <v>18225155.73</v>
      </c>
      <c r="AW1756" s="12">
        <f t="shared" si="557"/>
        <v>25139721.09</v>
      </c>
      <c r="AX1756" s="12">
        <f t="shared" si="558"/>
        <v>5090534.5</v>
      </c>
      <c r="AY1756" s="21">
        <f t="shared" si="559"/>
        <v>1719627427.39</v>
      </c>
    </row>
    <row r="1757" spans="1:51">
      <c r="A1757" s="5" t="s">
        <v>3561</v>
      </c>
      <c r="B1757" s="5" t="s">
        <v>3562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60"/>
        <v>1738356376.42</v>
      </c>
      <c r="AF1757" s="9">
        <f t="shared" si="561"/>
        <v>1696723396.58</v>
      </c>
      <c r="AG1757" s="9">
        <f t="shared" si="562"/>
        <v>40276443.4600004</v>
      </c>
      <c r="AH1757" s="9">
        <f t="shared" si="563"/>
        <v>69423900.9600004</v>
      </c>
      <c r="AI1757" s="9">
        <f t="shared" si="564"/>
        <v>58476274.7300004</v>
      </c>
      <c r="AJ1757" s="12">
        <f t="shared" si="545"/>
        <v>400037727.12</v>
      </c>
      <c r="AK1757" s="16">
        <f t="shared" si="546"/>
        <v>0.230124117555138</v>
      </c>
      <c r="AL1757" s="9">
        <f t="shared" si="547"/>
        <v>240741314.15</v>
      </c>
      <c r="AM1757" s="16">
        <f t="shared" si="548"/>
        <v>0.00428886684636791</v>
      </c>
      <c r="AN1757" s="16">
        <f t="shared" si="549"/>
        <v>0.0345791308361024</v>
      </c>
      <c r="AO1757" s="16">
        <f t="shared" si="550"/>
        <v>0.0821485661611527</v>
      </c>
      <c r="AP1757" s="16">
        <f t="shared" si="551"/>
        <v>0.0345548618021044</v>
      </c>
      <c r="AQ1757" s="12">
        <f t="shared" si="552"/>
        <v>159296412.97</v>
      </c>
      <c r="AR1757" s="12">
        <f t="shared" si="553"/>
        <v>60382619.2200001</v>
      </c>
      <c r="AS1757" s="12">
        <f>AR1757-VLOOKUP(A1757,[1]选股结果!$A$2:$BJ$3005,48,FALSE)*0.08</f>
        <v>-266506110.9736</v>
      </c>
      <c r="AT1757" s="12">
        <f t="shared" si="554"/>
        <v>148348786.74</v>
      </c>
      <c r="AU1757" s="12">
        <f t="shared" si="555"/>
        <v>71330245.4500001</v>
      </c>
      <c r="AV1757" s="12">
        <f t="shared" si="556"/>
        <v>15222593.6700002</v>
      </c>
      <c r="AW1757" s="12">
        <f t="shared" si="557"/>
        <v>40276443.4600004</v>
      </c>
      <c r="AX1757" s="12">
        <f t="shared" si="558"/>
        <v>126593.3</v>
      </c>
      <c r="AY1757" s="21">
        <f t="shared" si="559"/>
        <v>1608757229.06</v>
      </c>
    </row>
    <row r="1758" spans="1:51">
      <c r="A1758" s="5" t="s">
        <v>3563</v>
      </c>
      <c r="B1758" s="5" t="s">
        <v>3564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60"/>
        <v>1737482679.68</v>
      </c>
      <c r="AF1758" s="9">
        <f t="shared" si="561"/>
        <v>1617187993.27</v>
      </c>
      <c r="AG1758" s="9">
        <f t="shared" si="562"/>
        <v>122076387.72</v>
      </c>
      <c r="AH1758" s="9">
        <f t="shared" si="563"/>
        <v>121354368.65</v>
      </c>
      <c r="AI1758" s="9">
        <f t="shared" si="564"/>
        <v>101097055.12</v>
      </c>
      <c r="AJ1758" s="12">
        <f t="shared" ref="AJ1758:AJ1821" si="565">C1758-G1758</f>
        <v>333782616.12</v>
      </c>
      <c r="AK1758" s="16">
        <f t="shared" ref="AK1758:AK1821" si="566">AJ1758/C1758</f>
        <v>0.192107017827351</v>
      </c>
      <c r="AL1758" s="9">
        <f t="shared" ref="AL1758:AL1821" si="567">O1758+P1758+Q1758+R1758+Y1758-AB1758+AC1758</f>
        <v>204449374.89</v>
      </c>
      <c r="AM1758" s="16">
        <f t="shared" ref="AM1758:AM1821" si="568">O1758/C1758</f>
        <v>0.0027409790702933</v>
      </c>
      <c r="AN1758" s="16">
        <f t="shared" ref="AN1758:AN1821" si="569">P1758/C1758</f>
        <v>0.0494032851917747</v>
      </c>
      <c r="AO1758" s="16">
        <f t="shared" ref="AO1758:AO1821" si="570">Q1758/C1758</f>
        <v>0.0370529523620097</v>
      </c>
      <c r="AP1758" s="16">
        <f t="shared" ref="AP1758:AP1821" si="571">R1758/C1758</f>
        <v>0.030375166755458</v>
      </c>
      <c r="AQ1758" s="12">
        <f t="shared" ref="AQ1758:AQ1821" si="572">C1758-G1758-AL1758</f>
        <v>129333241.23</v>
      </c>
      <c r="AR1758" s="12">
        <f t="shared" ref="AR1758:AR1821" si="573">AQ1758-S1758-AD1758</f>
        <v>103342943.08</v>
      </c>
      <c r="AS1758" s="12">
        <f>AR1758-VLOOKUP(A1758,[1]选股结果!$A$2:$BJ$3005,48,FALSE)*0.08</f>
        <v>13567488.5296</v>
      </c>
      <c r="AT1758" s="12">
        <f t="shared" si="554"/>
        <v>109075927.7</v>
      </c>
      <c r="AU1758" s="12">
        <f t="shared" si="555"/>
        <v>123600256.61</v>
      </c>
      <c r="AV1758" s="12">
        <f t="shared" si="556"/>
        <v>120389132.42</v>
      </c>
      <c r="AW1758" s="12">
        <f t="shared" si="557"/>
        <v>122076387.72</v>
      </c>
      <c r="AX1758" s="12">
        <f t="shared" si="558"/>
        <v>649615.83</v>
      </c>
      <c r="AY1758" s="21">
        <f t="shared" si="559"/>
        <v>1611455008.65</v>
      </c>
    </row>
    <row r="1759" spans="1:51">
      <c r="A1759" s="5" t="s">
        <v>3565</v>
      </c>
      <c r="B1759" s="5" t="s">
        <v>3566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60"/>
        <v>1731186157.46</v>
      </c>
      <c r="AF1759" s="9">
        <f t="shared" si="561"/>
        <v>1678885095.68</v>
      </c>
      <c r="AG1759" s="9">
        <f t="shared" si="562"/>
        <v>58414452.4800002</v>
      </c>
      <c r="AH1759" s="9">
        <f t="shared" si="563"/>
        <v>58293532.7300002</v>
      </c>
      <c r="AI1759" s="9">
        <f t="shared" si="564"/>
        <v>53117207.7600002</v>
      </c>
      <c r="AJ1759" s="12">
        <f t="shared" si="565"/>
        <v>268517256.45</v>
      </c>
      <c r="AK1759" s="16">
        <f t="shared" si="566"/>
        <v>0.155105940105233</v>
      </c>
      <c r="AL1759" s="9">
        <f t="shared" si="567"/>
        <v>201387029.08</v>
      </c>
      <c r="AM1759" s="16">
        <f t="shared" si="568"/>
        <v>0.00486805364269135</v>
      </c>
      <c r="AN1759" s="16">
        <f t="shared" si="569"/>
        <v>0.0514336146209957</v>
      </c>
      <c r="AO1759" s="16">
        <f t="shared" si="570"/>
        <v>0.0474997352166039</v>
      </c>
      <c r="AP1759" s="16">
        <f t="shared" si="571"/>
        <v>0.012457676147112</v>
      </c>
      <c r="AQ1759" s="12">
        <f t="shared" si="572"/>
        <v>67130227.3700001</v>
      </c>
      <c r="AR1759" s="12">
        <f t="shared" si="573"/>
        <v>47003817.0600001</v>
      </c>
      <c r="AS1759" s="12">
        <f>AR1759-VLOOKUP(A1759,[1]选股结果!$A$2:$BJ$3005,48,FALSE)*0.08</f>
        <v>-116346312.9456</v>
      </c>
      <c r="AT1759" s="12">
        <f t="shared" si="554"/>
        <v>61953902.4000001</v>
      </c>
      <c r="AU1759" s="12">
        <f t="shared" si="555"/>
        <v>52180142.0300001</v>
      </c>
      <c r="AV1759" s="12">
        <f t="shared" si="556"/>
        <v>50725837.57</v>
      </c>
      <c r="AW1759" s="12">
        <f t="shared" si="557"/>
        <v>58414452.4800002</v>
      </c>
      <c r="AX1759" s="12">
        <f t="shared" si="558"/>
        <v>0</v>
      </c>
      <c r="AY1759" s="21">
        <f t="shared" si="559"/>
        <v>1663935010.34</v>
      </c>
    </row>
    <row r="1760" spans="1:51">
      <c r="A1760" s="5" t="s">
        <v>3567</v>
      </c>
      <c r="B1760" s="5" t="s">
        <v>3568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60"/>
        <v>1730022307.79</v>
      </c>
      <c r="AF1760" s="9">
        <f t="shared" si="561"/>
        <v>1391467706.01</v>
      </c>
      <c r="AG1760" s="9">
        <f t="shared" si="562"/>
        <v>367346818.94</v>
      </c>
      <c r="AH1760" s="9">
        <f t="shared" si="563"/>
        <v>369318517.45</v>
      </c>
      <c r="AI1760" s="9">
        <f t="shared" si="564"/>
        <v>332701720.71</v>
      </c>
      <c r="AJ1760" s="12">
        <f t="shared" si="565"/>
        <v>502446980.9</v>
      </c>
      <c r="AK1760" s="16">
        <f t="shared" si="566"/>
        <v>0.290428035891541</v>
      </c>
      <c r="AL1760" s="9">
        <f t="shared" si="567"/>
        <v>138073894.53</v>
      </c>
      <c r="AM1760" s="16">
        <f t="shared" si="568"/>
        <v>0.00732834036469485</v>
      </c>
      <c r="AN1760" s="16">
        <f t="shared" si="569"/>
        <v>0.00665442603148065</v>
      </c>
      <c r="AO1760" s="16">
        <f t="shared" si="570"/>
        <v>0.031147966264572</v>
      </c>
      <c r="AP1760" s="16">
        <f t="shared" si="571"/>
        <v>0.0365357855244908</v>
      </c>
      <c r="AQ1760" s="12">
        <f t="shared" si="572"/>
        <v>364373086.37</v>
      </c>
      <c r="AR1760" s="12">
        <f t="shared" si="573"/>
        <v>305148808.77</v>
      </c>
      <c r="AS1760" s="12">
        <f>AR1760-VLOOKUP(A1760,[1]选股结果!$A$2:$BJ$3005,48,FALSE)*0.08</f>
        <v>46454193.0636</v>
      </c>
      <c r="AT1760" s="12">
        <f t="shared" si="554"/>
        <v>327756289.63</v>
      </c>
      <c r="AU1760" s="12">
        <f t="shared" si="555"/>
        <v>341765605.51</v>
      </c>
      <c r="AV1760" s="12">
        <f t="shared" si="556"/>
        <v>346656768.2</v>
      </c>
      <c r="AW1760" s="12">
        <f t="shared" si="557"/>
        <v>367346818.94</v>
      </c>
      <c r="AX1760" s="12">
        <f t="shared" si="558"/>
        <v>32955406.31</v>
      </c>
      <c r="AY1760" s="21">
        <f t="shared" si="559"/>
        <v>1368860225.15</v>
      </c>
    </row>
    <row r="1761" spans="1:51">
      <c r="A1761" s="5" t="s">
        <v>3569</v>
      </c>
      <c r="B1761" s="5" t="s">
        <v>3570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60"/>
        <v>1728341429.93</v>
      </c>
      <c r="AF1761" s="9">
        <f t="shared" si="561"/>
        <v>1680455052.97</v>
      </c>
      <c r="AG1761" s="9">
        <f t="shared" si="562"/>
        <v>58256633.2799998</v>
      </c>
      <c r="AH1761" s="9">
        <f t="shared" si="563"/>
        <v>59165469.5899998</v>
      </c>
      <c r="AI1761" s="9">
        <f t="shared" si="564"/>
        <v>48588171.6499998</v>
      </c>
      <c r="AJ1761" s="12">
        <f t="shared" si="565"/>
        <v>278672800.77</v>
      </c>
      <c r="AK1761" s="16">
        <f t="shared" si="566"/>
        <v>0.161237123605425</v>
      </c>
      <c r="AL1761" s="9">
        <f t="shared" si="567"/>
        <v>231406157.75</v>
      </c>
      <c r="AM1761" s="16">
        <f t="shared" si="568"/>
        <v>0.00542987108188461</v>
      </c>
      <c r="AN1761" s="16">
        <f t="shared" si="569"/>
        <v>0.0351461427806312</v>
      </c>
      <c r="AO1761" s="16">
        <f t="shared" si="570"/>
        <v>0.0480051314301714</v>
      </c>
      <c r="AP1761" s="16">
        <f t="shared" si="571"/>
        <v>0.0458338435729151</v>
      </c>
      <c r="AQ1761" s="12">
        <f t="shared" si="572"/>
        <v>47266643.02</v>
      </c>
      <c r="AR1761" s="12">
        <f t="shared" si="573"/>
        <v>38217915.33</v>
      </c>
      <c r="AS1761" s="12">
        <f>AR1761-VLOOKUP(A1761,[1]选股结果!$A$2:$BJ$3005,48,FALSE)*0.08</f>
        <v>-170580690.7364</v>
      </c>
      <c r="AT1761" s="12">
        <f t="shared" si="554"/>
        <v>36689345.08</v>
      </c>
      <c r="AU1761" s="12">
        <f t="shared" si="555"/>
        <v>48795213.27</v>
      </c>
      <c r="AV1761" s="12">
        <f t="shared" si="556"/>
        <v>40953136.84</v>
      </c>
      <c r="AW1761" s="12">
        <f t="shared" si="557"/>
        <v>58256633.2799998</v>
      </c>
      <c r="AX1761" s="12">
        <f t="shared" si="558"/>
        <v>12771397.34</v>
      </c>
      <c r="AY1761" s="21">
        <f t="shared" si="559"/>
        <v>1681983623.22</v>
      </c>
    </row>
    <row r="1762" spans="1:51">
      <c r="A1762" s="5" t="s">
        <v>3571</v>
      </c>
      <c r="B1762" s="5" t="s">
        <v>3572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60"/>
        <v>1726079600.03</v>
      </c>
      <c r="AF1762" s="9">
        <f t="shared" si="561"/>
        <v>1643424946.24</v>
      </c>
      <c r="AG1762" s="9">
        <f t="shared" si="562"/>
        <v>80578894.8800002</v>
      </c>
      <c r="AH1762" s="9">
        <f t="shared" si="563"/>
        <v>74871676.6400002</v>
      </c>
      <c r="AI1762" s="9">
        <f t="shared" si="564"/>
        <v>62459411.9200002</v>
      </c>
      <c r="AJ1762" s="12">
        <f t="shared" si="565"/>
        <v>619663873.42</v>
      </c>
      <c r="AK1762" s="16">
        <f t="shared" si="566"/>
        <v>0.359000751419129</v>
      </c>
      <c r="AL1762" s="9">
        <f t="shared" si="567"/>
        <v>486808412.73</v>
      </c>
      <c r="AM1762" s="16">
        <f t="shared" si="568"/>
        <v>0.0325691673483789</v>
      </c>
      <c r="AN1762" s="16">
        <f t="shared" si="569"/>
        <v>0.168972404867615</v>
      </c>
      <c r="AO1762" s="16">
        <f t="shared" si="570"/>
        <v>0.0771837859897565</v>
      </c>
      <c r="AP1762" s="16">
        <f t="shared" si="571"/>
        <v>0</v>
      </c>
      <c r="AQ1762" s="12">
        <f t="shared" si="572"/>
        <v>132855460.69</v>
      </c>
      <c r="AR1762" s="12">
        <f t="shared" si="573"/>
        <v>64536131.1500001</v>
      </c>
      <c r="AS1762" s="12">
        <f>AR1762-VLOOKUP(A1762,[1]选股结果!$A$2:$BJ$3005,48,FALSE)*0.08</f>
        <v>-52814481.0835999</v>
      </c>
      <c r="AT1762" s="12">
        <f t="shared" si="554"/>
        <v>120443195.97</v>
      </c>
      <c r="AU1762" s="12">
        <f t="shared" si="555"/>
        <v>76948395.8700001</v>
      </c>
      <c r="AV1762" s="12">
        <f t="shared" si="556"/>
        <v>90013818.8500001</v>
      </c>
      <c r="AW1762" s="12">
        <f t="shared" si="557"/>
        <v>80578894.8800002</v>
      </c>
      <c r="AX1762" s="12">
        <f t="shared" si="558"/>
        <v>241008.79</v>
      </c>
      <c r="AY1762" s="21">
        <f t="shared" si="559"/>
        <v>1587517881.42</v>
      </c>
    </row>
    <row r="1763" spans="1:51">
      <c r="A1763" s="5" t="s">
        <v>3573</v>
      </c>
      <c r="B1763" s="5" t="s">
        <v>3574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60"/>
        <v>1725732848.55</v>
      </c>
      <c r="AF1763" s="9">
        <f t="shared" si="561"/>
        <v>1064159805.01</v>
      </c>
      <c r="AG1763" s="9">
        <f t="shared" si="562"/>
        <v>743262106.92</v>
      </c>
      <c r="AH1763" s="9">
        <f t="shared" si="563"/>
        <v>747239838.5</v>
      </c>
      <c r="AI1763" s="9">
        <f t="shared" si="564"/>
        <v>554951779.27</v>
      </c>
      <c r="AJ1763" s="12">
        <f t="shared" si="565"/>
        <v>1023397031.84</v>
      </c>
      <c r="AK1763" s="16">
        <f t="shared" si="566"/>
        <v>0.593021702461005</v>
      </c>
      <c r="AL1763" s="9">
        <f t="shared" si="567"/>
        <v>187685920.41</v>
      </c>
      <c r="AM1763" s="16">
        <f t="shared" si="568"/>
        <v>0.0631081905704622</v>
      </c>
      <c r="AN1763" s="16">
        <f t="shared" si="569"/>
        <v>0.00823995557710334</v>
      </c>
      <c r="AO1763" s="16">
        <f t="shared" si="570"/>
        <v>0.0397140336973856</v>
      </c>
      <c r="AP1763" s="16">
        <f t="shared" si="571"/>
        <v>0</v>
      </c>
      <c r="AQ1763" s="12">
        <f t="shared" si="572"/>
        <v>835711111.43</v>
      </c>
      <c r="AR1763" s="12">
        <f t="shared" si="573"/>
        <v>473262715.89</v>
      </c>
      <c r="AS1763" s="12">
        <f>AR1763-VLOOKUP(A1763,[1]选股结果!$A$2:$BJ$3005,48,FALSE)*0.08</f>
        <v>-435028194.1764</v>
      </c>
      <c r="AT1763" s="12">
        <f t="shared" si="554"/>
        <v>643423052.2</v>
      </c>
      <c r="AU1763" s="12">
        <f t="shared" si="555"/>
        <v>665550775.12</v>
      </c>
      <c r="AV1763" s="12">
        <f t="shared" si="556"/>
        <v>585394978.21</v>
      </c>
      <c r="AW1763" s="12">
        <f t="shared" si="557"/>
        <v>743262106.92</v>
      </c>
      <c r="AX1763" s="12">
        <f t="shared" si="558"/>
        <v>84318241.72</v>
      </c>
      <c r="AY1763" s="21">
        <f t="shared" si="559"/>
        <v>893999468.7</v>
      </c>
    </row>
    <row r="1764" spans="1:51">
      <c r="A1764" s="5" t="s">
        <v>3575</v>
      </c>
      <c r="B1764" s="5" t="s">
        <v>3576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60"/>
        <v>1724681791.23</v>
      </c>
      <c r="AF1764" s="9">
        <f t="shared" si="561"/>
        <v>1610861105.98</v>
      </c>
      <c r="AG1764" s="9">
        <f t="shared" si="562"/>
        <v>118362933.87</v>
      </c>
      <c r="AH1764" s="9">
        <f t="shared" si="563"/>
        <v>118712896.36</v>
      </c>
      <c r="AI1764" s="9">
        <f t="shared" si="564"/>
        <v>108897920.01</v>
      </c>
      <c r="AJ1764" s="12">
        <f t="shared" si="565"/>
        <v>318963371.24</v>
      </c>
      <c r="AK1764" s="16">
        <f t="shared" si="566"/>
        <v>0.184940417914729</v>
      </c>
      <c r="AL1764" s="9">
        <f t="shared" si="567"/>
        <v>205399251.95</v>
      </c>
      <c r="AM1764" s="16">
        <f t="shared" si="568"/>
        <v>0.0044899225812997</v>
      </c>
      <c r="AN1764" s="16">
        <f t="shared" si="569"/>
        <v>0.0258824807318019</v>
      </c>
      <c r="AO1764" s="16">
        <f t="shared" si="570"/>
        <v>0.0466589651663276</v>
      </c>
      <c r="AP1764" s="16">
        <f t="shared" si="571"/>
        <v>0.0401718000806332</v>
      </c>
      <c r="AQ1764" s="12">
        <f t="shared" si="572"/>
        <v>113564119.29</v>
      </c>
      <c r="AR1764" s="12">
        <f t="shared" si="573"/>
        <v>100744627.64</v>
      </c>
      <c r="AS1764" s="12">
        <f>AR1764-VLOOKUP(A1764,[1]选股结果!$A$2:$BJ$3005,48,FALSE)*0.08</f>
        <v>-30186985.8024</v>
      </c>
      <c r="AT1764" s="12">
        <f t="shared" si="554"/>
        <v>103749142.94</v>
      </c>
      <c r="AU1764" s="12">
        <f t="shared" si="555"/>
        <v>110559603.99</v>
      </c>
      <c r="AV1764" s="12">
        <f t="shared" si="556"/>
        <v>105446858.39</v>
      </c>
      <c r="AW1764" s="12">
        <f t="shared" si="557"/>
        <v>118362933.87</v>
      </c>
      <c r="AX1764" s="12">
        <f t="shared" si="558"/>
        <v>2043085.04</v>
      </c>
      <c r="AY1764" s="21">
        <f t="shared" si="559"/>
        <v>1607856590.68</v>
      </c>
    </row>
    <row r="1765" spans="1:51">
      <c r="A1765" s="5" t="s">
        <v>3577</v>
      </c>
      <c r="B1765" s="5" t="s">
        <v>3578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60"/>
        <v>1724521587.49</v>
      </c>
      <c r="AF1765" s="9">
        <f t="shared" si="561"/>
        <v>1499555521.42</v>
      </c>
      <c r="AG1765" s="9">
        <f t="shared" si="562"/>
        <v>1228045095.51</v>
      </c>
      <c r="AH1765" s="9">
        <f t="shared" si="563"/>
        <v>1228133554.42</v>
      </c>
      <c r="AI1765" s="9">
        <f t="shared" si="564"/>
        <v>1153098265.82</v>
      </c>
      <c r="AJ1765" s="12">
        <f t="shared" si="565"/>
        <v>551737058.02</v>
      </c>
      <c r="AK1765" s="16">
        <f t="shared" si="566"/>
        <v>0.319936301187763</v>
      </c>
      <c r="AL1765" s="9">
        <f t="shared" si="567"/>
        <v>209633454.24</v>
      </c>
      <c r="AM1765" s="16">
        <f t="shared" si="568"/>
        <v>0.00739463399733983</v>
      </c>
      <c r="AN1765" s="16">
        <f t="shared" si="569"/>
        <v>0.0206755193490477</v>
      </c>
      <c r="AO1765" s="16">
        <f t="shared" si="570"/>
        <v>0.0783415620773048</v>
      </c>
      <c r="AP1765" s="16">
        <f t="shared" si="571"/>
        <v>0.0152346718536815</v>
      </c>
      <c r="AQ1765" s="12">
        <f t="shared" si="572"/>
        <v>342103603.78</v>
      </c>
      <c r="AR1765" s="12">
        <f t="shared" si="573"/>
        <v>150079144.13</v>
      </c>
      <c r="AS1765" s="12">
        <f>AR1765-VLOOKUP(A1765,[1]选股结果!$A$2:$BJ$3005,48,FALSE)*0.08</f>
        <v>-1027481795.9876</v>
      </c>
      <c r="AT1765" s="12">
        <f t="shared" si="554"/>
        <v>267068315.18</v>
      </c>
      <c r="AU1765" s="12">
        <f t="shared" si="555"/>
        <v>225114432.73</v>
      </c>
      <c r="AV1765" s="12">
        <f t="shared" si="556"/>
        <v>194088506.3</v>
      </c>
      <c r="AW1765" s="12">
        <f t="shared" si="557"/>
        <v>1228045095.51</v>
      </c>
      <c r="AX1765" s="12">
        <f t="shared" si="558"/>
        <v>2655882.40000003</v>
      </c>
      <c r="AY1765" s="21">
        <f t="shared" si="559"/>
        <v>1382566350.37</v>
      </c>
    </row>
    <row r="1766" spans="1:51">
      <c r="A1766" s="5" t="s">
        <v>3579</v>
      </c>
      <c r="B1766" s="5" t="s">
        <v>3580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60"/>
        <v>1724318178.49</v>
      </c>
      <c r="AF1766" s="9">
        <f t="shared" si="561"/>
        <v>1631584668.2</v>
      </c>
      <c r="AG1766" s="9">
        <f t="shared" si="562"/>
        <v>100833139.56</v>
      </c>
      <c r="AH1766" s="9">
        <f t="shared" si="563"/>
        <v>98380847.24</v>
      </c>
      <c r="AI1766" s="9">
        <f t="shared" si="564"/>
        <v>84621263.06</v>
      </c>
      <c r="AJ1766" s="12">
        <f t="shared" si="565"/>
        <v>546695605.44</v>
      </c>
      <c r="AK1766" s="16">
        <f t="shared" si="566"/>
        <v>0.317050305598904</v>
      </c>
      <c r="AL1766" s="9">
        <f t="shared" si="567"/>
        <v>444526142.63</v>
      </c>
      <c r="AM1766" s="16">
        <f t="shared" si="568"/>
        <v>0.0285338841657902</v>
      </c>
      <c r="AN1766" s="16">
        <f t="shared" si="569"/>
        <v>0.10833553294299</v>
      </c>
      <c r="AO1766" s="16">
        <f t="shared" si="570"/>
        <v>0.0771239299619616</v>
      </c>
      <c r="AP1766" s="16">
        <f t="shared" si="571"/>
        <v>0.0424512277276467</v>
      </c>
      <c r="AQ1766" s="12">
        <f t="shared" si="572"/>
        <v>102169462.81</v>
      </c>
      <c r="AR1766" s="12">
        <f t="shared" si="573"/>
        <v>76639825.58</v>
      </c>
      <c r="AS1766" s="12">
        <f>AR1766-VLOOKUP(A1766,[1]选股结果!$A$2:$BJ$3005,48,FALSE)*0.08</f>
        <v>-140925014.0912</v>
      </c>
      <c r="AT1766" s="12">
        <f t="shared" si="554"/>
        <v>88409878.63</v>
      </c>
      <c r="AU1766" s="12">
        <f t="shared" si="555"/>
        <v>90399409.76</v>
      </c>
      <c r="AV1766" s="12">
        <f t="shared" si="556"/>
        <v>95763511.7500001</v>
      </c>
      <c r="AW1766" s="12">
        <f t="shared" si="557"/>
        <v>100833139.56</v>
      </c>
      <c r="AX1766" s="12">
        <f t="shared" si="558"/>
        <v>3294668.17</v>
      </c>
      <c r="AY1766" s="21">
        <f t="shared" si="559"/>
        <v>1619814615.15</v>
      </c>
    </row>
    <row r="1767" spans="1:51">
      <c r="A1767" s="5" t="s">
        <v>3581</v>
      </c>
      <c r="B1767" s="5" t="s">
        <v>3582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60"/>
        <v>1720608020.19</v>
      </c>
      <c r="AF1767" s="9">
        <f t="shared" si="561"/>
        <v>1530510372.74</v>
      </c>
      <c r="AG1767" s="9">
        <f t="shared" si="562"/>
        <v>190209248.28</v>
      </c>
      <c r="AH1767" s="9">
        <f t="shared" si="563"/>
        <v>201055414.28</v>
      </c>
      <c r="AI1767" s="9">
        <f t="shared" si="564"/>
        <v>174627981.55</v>
      </c>
      <c r="AJ1767" s="12">
        <f t="shared" si="565"/>
        <v>343894089.37</v>
      </c>
      <c r="AK1767" s="16">
        <f t="shared" si="566"/>
        <v>0.199867770773279</v>
      </c>
      <c r="AL1767" s="9">
        <f t="shared" si="567"/>
        <v>153089856.01</v>
      </c>
      <c r="AM1767" s="16">
        <f t="shared" si="568"/>
        <v>0.00355399470317751</v>
      </c>
      <c r="AN1767" s="16">
        <f t="shared" si="569"/>
        <v>0.00799382468790374</v>
      </c>
      <c r="AO1767" s="16">
        <f t="shared" si="570"/>
        <v>0.0739151623307882</v>
      </c>
      <c r="AP1767" s="16">
        <f t="shared" si="571"/>
        <v>0.00985613770307041</v>
      </c>
      <c r="AQ1767" s="12">
        <f t="shared" si="572"/>
        <v>190804233.36</v>
      </c>
      <c r="AR1767" s="12">
        <f t="shared" si="573"/>
        <v>174587200.07</v>
      </c>
      <c r="AS1767" s="12">
        <f>AR1767-VLOOKUP(A1767,[1]选股结果!$A$2:$BJ$3005,48,FALSE)*0.08</f>
        <v>-126556772.8772</v>
      </c>
      <c r="AT1767" s="12">
        <f t="shared" si="554"/>
        <v>164376800.63</v>
      </c>
      <c r="AU1767" s="12">
        <f t="shared" si="555"/>
        <v>201014632.8</v>
      </c>
      <c r="AV1767" s="12">
        <f t="shared" si="556"/>
        <v>177549800.18</v>
      </c>
      <c r="AW1767" s="12">
        <f t="shared" si="557"/>
        <v>190209248.28</v>
      </c>
      <c r="AX1767" s="12">
        <f t="shared" si="558"/>
        <v>0</v>
      </c>
      <c r="AY1767" s="21">
        <f t="shared" si="559"/>
        <v>1540720772.18</v>
      </c>
    </row>
    <row r="1768" spans="1:51">
      <c r="A1768" s="5" t="s">
        <v>3583</v>
      </c>
      <c r="B1768" s="5" t="s">
        <v>3584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60"/>
        <v>1719878952.08</v>
      </c>
      <c r="AF1768" s="9">
        <f t="shared" si="561"/>
        <v>1501577168.57</v>
      </c>
      <c r="AG1768" s="9">
        <f t="shared" si="562"/>
        <v>193798716.07</v>
      </c>
      <c r="AH1768" s="9">
        <f t="shared" si="563"/>
        <v>196469650.21</v>
      </c>
      <c r="AI1768" s="9">
        <f t="shared" si="564"/>
        <v>195182303.58</v>
      </c>
      <c r="AJ1768" s="12">
        <f t="shared" si="565"/>
        <v>620968084.51</v>
      </c>
      <c r="AK1768" s="16">
        <f t="shared" si="566"/>
        <v>0.361053365854038</v>
      </c>
      <c r="AL1768" s="9">
        <f t="shared" si="567"/>
        <v>412192271.61</v>
      </c>
      <c r="AM1768" s="16">
        <f t="shared" si="568"/>
        <v>0.00609060975909469</v>
      </c>
      <c r="AN1768" s="16">
        <f t="shared" si="569"/>
        <v>0.137919096860351</v>
      </c>
      <c r="AO1768" s="16">
        <f t="shared" si="570"/>
        <v>0.087551139449607</v>
      </c>
      <c r="AP1768" s="16">
        <f t="shared" si="571"/>
        <v>0.000535045596602659</v>
      </c>
      <c r="AQ1768" s="12">
        <f t="shared" si="572"/>
        <v>208775812.9</v>
      </c>
      <c r="AR1768" s="12">
        <f t="shared" si="573"/>
        <v>203999004.21</v>
      </c>
      <c r="AS1768" s="12">
        <f>AR1768-VLOOKUP(A1768,[1]选股结果!$A$2:$BJ$3005,48,FALSE)*0.08</f>
        <v>-35553329.3708</v>
      </c>
      <c r="AT1768" s="12">
        <f t="shared" si="554"/>
        <v>207488466.27</v>
      </c>
      <c r="AU1768" s="12">
        <f t="shared" si="555"/>
        <v>205286350.84</v>
      </c>
      <c r="AV1768" s="12">
        <f t="shared" si="556"/>
        <v>188842084.28</v>
      </c>
      <c r="AW1768" s="12">
        <f t="shared" si="557"/>
        <v>193798716.07</v>
      </c>
      <c r="AX1768" s="12">
        <f t="shared" si="558"/>
        <v>0</v>
      </c>
      <c r="AY1768" s="21">
        <f t="shared" si="559"/>
        <v>1498087706.51</v>
      </c>
    </row>
    <row r="1769" spans="1:51">
      <c r="A1769" s="5" t="s">
        <v>3585</v>
      </c>
      <c r="B1769" s="5" t="s">
        <v>3586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60"/>
        <v>1719625825.04</v>
      </c>
      <c r="AF1769" s="9">
        <f t="shared" si="561"/>
        <v>1642125339.77</v>
      </c>
      <c r="AG1769" s="9">
        <f t="shared" si="562"/>
        <v>65154020.6900002</v>
      </c>
      <c r="AH1769" s="9">
        <f t="shared" si="563"/>
        <v>64493688.7000002</v>
      </c>
      <c r="AI1769" s="9">
        <f t="shared" si="564"/>
        <v>56047250.8900002</v>
      </c>
      <c r="AJ1769" s="12">
        <f t="shared" si="565"/>
        <v>266828194.49</v>
      </c>
      <c r="AK1769" s="16">
        <f t="shared" si="566"/>
        <v>0.155166426675288</v>
      </c>
      <c r="AL1769" s="9">
        <f t="shared" si="567"/>
        <v>157567317.77</v>
      </c>
      <c r="AM1769" s="16">
        <f t="shared" si="568"/>
        <v>0.00490110179044558</v>
      </c>
      <c r="AN1769" s="16">
        <f t="shared" si="569"/>
        <v>0.010014481690864</v>
      </c>
      <c r="AO1769" s="16">
        <f t="shared" si="570"/>
        <v>0.0400407348723077</v>
      </c>
      <c r="AP1769" s="16">
        <f t="shared" si="571"/>
        <v>0.0346299062347559</v>
      </c>
      <c r="AQ1769" s="12">
        <f t="shared" si="572"/>
        <v>109260876.72</v>
      </c>
      <c r="AR1769" s="12">
        <f t="shared" si="573"/>
        <v>65541515.06</v>
      </c>
      <c r="AS1769" s="12">
        <f>AR1769-VLOOKUP(A1769,[1]选股结果!$A$2:$BJ$3005,48,FALSE)*0.08</f>
        <v>-64152067.2352</v>
      </c>
      <c r="AT1769" s="12">
        <f t="shared" si="554"/>
        <v>100814438.91</v>
      </c>
      <c r="AU1769" s="12">
        <f t="shared" si="555"/>
        <v>73987952.87</v>
      </c>
      <c r="AV1769" s="12">
        <f t="shared" si="556"/>
        <v>64120651.64</v>
      </c>
      <c r="AW1769" s="12">
        <f t="shared" si="557"/>
        <v>65154020.6900002</v>
      </c>
      <c r="AX1769" s="12">
        <f t="shared" si="558"/>
        <v>842260.1</v>
      </c>
      <c r="AY1769" s="21">
        <f t="shared" si="559"/>
        <v>1606852415.92</v>
      </c>
    </row>
    <row r="1770" spans="1:51">
      <c r="A1770" s="5" t="s">
        <v>3587</v>
      </c>
      <c r="B1770" s="5" t="s">
        <v>3588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60"/>
        <v>1719348309.17</v>
      </c>
      <c r="AF1770" s="9">
        <f t="shared" si="561"/>
        <v>1619096166.2</v>
      </c>
      <c r="AG1770" s="9">
        <f t="shared" si="562"/>
        <v>76447155.92</v>
      </c>
      <c r="AH1770" s="9">
        <f t="shared" si="563"/>
        <v>75179975.1</v>
      </c>
      <c r="AI1770" s="9">
        <f t="shared" si="564"/>
        <v>71882023.03</v>
      </c>
      <c r="AJ1770" s="12">
        <f t="shared" si="565"/>
        <v>215381563.61</v>
      </c>
      <c r="AK1770" s="16">
        <f t="shared" si="566"/>
        <v>0.125269302596385</v>
      </c>
      <c r="AL1770" s="9">
        <f t="shared" si="567"/>
        <v>207839803.24</v>
      </c>
      <c r="AM1770" s="16">
        <f t="shared" si="568"/>
        <v>0.00488279536800354</v>
      </c>
      <c r="AN1770" s="16">
        <f t="shared" si="569"/>
        <v>0.05342905500884</v>
      </c>
      <c r="AO1770" s="16">
        <f t="shared" si="570"/>
        <v>0.0374613255827686</v>
      </c>
      <c r="AP1770" s="16">
        <f t="shared" si="571"/>
        <v>0.0243727079885456</v>
      </c>
      <c r="AQ1770" s="12">
        <f t="shared" si="572"/>
        <v>7541760.37000015</v>
      </c>
      <c r="AR1770" s="12">
        <f t="shared" si="573"/>
        <v>95687010.0800002</v>
      </c>
      <c r="AS1770" s="12">
        <f>AR1770-VLOOKUP(A1770,[1]选股结果!$A$2:$BJ$3005,48,FALSE)*0.08</f>
        <v>-920405010.7376</v>
      </c>
      <c r="AT1770" s="12">
        <f t="shared" si="554"/>
        <v>4243808.30000015</v>
      </c>
      <c r="AU1770" s="12">
        <f t="shared" si="555"/>
        <v>98984962.1500002</v>
      </c>
      <c r="AV1770" s="12">
        <f t="shared" si="556"/>
        <v>-8343128.99999988</v>
      </c>
      <c r="AW1770" s="12">
        <f t="shared" si="557"/>
        <v>76447155.92</v>
      </c>
      <c r="AX1770" s="12">
        <f t="shared" si="558"/>
        <v>-16558440.55</v>
      </c>
      <c r="AY1770" s="21">
        <f t="shared" si="559"/>
        <v>1710539367.98</v>
      </c>
    </row>
    <row r="1771" spans="1:51">
      <c r="A1771" s="5" t="s">
        <v>3589</v>
      </c>
      <c r="B1771" s="5" t="s">
        <v>3590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60"/>
        <v>1717570227.8</v>
      </c>
      <c r="AF1771" s="9">
        <f t="shared" si="561"/>
        <v>1379897423</v>
      </c>
      <c r="AG1771" s="9">
        <f t="shared" si="562"/>
        <v>371485554.34</v>
      </c>
      <c r="AH1771" s="9">
        <f t="shared" si="563"/>
        <v>371555604.81</v>
      </c>
      <c r="AI1771" s="9">
        <f t="shared" si="564"/>
        <v>321631317.74</v>
      </c>
      <c r="AJ1771" s="12">
        <f t="shared" si="565"/>
        <v>718174714.63</v>
      </c>
      <c r="AK1771" s="16">
        <f t="shared" si="566"/>
        <v>0.418134119354115</v>
      </c>
      <c r="AL1771" s="9">
        <f t="shared" si="567"/>
        <v>363602228.35</v>
      </c>
      <c r="AM1771" s="16">
        <f t="shared" si="568"/>
        <v>0.00400543056036314</v>
      </c>
      <c r="AN1771" s="16">
        <f t="shared" si="569"/>
        <v>0.110587389846232</v>
      </c>
      <c r="AO1771" s="16">
        <f t="shared" si="570"/>
        <v>0.0665660340401017</v>
      </c>
      <c r="AP1771" s="16">
        <f t="shared" si="571"/>
        <v>0.0304291916825691</v>
      </c>
      <c r="AQ1771" s="12">
        <f t="shared" si="572"/>
        <v>354572486.28</v>
      </c>
      <c r="AR1771" s="12">
        <f t="shared" si="573"/>
        <v>287563617.97</v>
      </c>
      <c r="AS1771" s="12">
        <f>AR1771-VLOOKUP(A1771,[1]选股结果!$A$2:$BJ$3005,48,FALSE)*0.08</f>
        <v>96586277.9724</v>
      </c>
      <c r="AT1771" s="12">
        <f t="shared" si="554"/>
        <v>304648199.21</v>
      </c>
      <c r="AU1771" s="12">
        <f t="shared" si="555"/>
        <v>337487905.04</v>
      </c>
      <c r="AV1771" s="12">
        <f t="shared" si="556"/>
        <v>340163919.47</v>
      </c>
      <c r="AW1771" s="12">
        <f t="shared" si="557"/>
        <v>371485554.34</v>
      </c>
      <c r="AX1771" s="12">
        <f t="shared" si="558"/>
        <v>42787234.44</v>
      </c>
      <c r="AY1771" s="21">
        <f t="shared" si="559"/>
        <v>1362812841.76</v>
      </c>
    </row>
    <row r="1772" spans="1:51">
      <c r="A1772" s="5" t="s">
        <v>3591</v>
      </c>
      <c r="B1772" s="5" t="s">
        <v>3592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60"/>
        <v>1716415629.24</v>
      </c>
      <c r="AF1772" s="9">
        <f t="shared" si="561"/>
        <v>1505416869.44</v>
      </c>
      <c r="AG1772" s="9">
        <f t="shared" si="562"/>
        <v>227080636.07</v>
      </c>
      <c r="AH1772" s="9">
        <f t="shared" si="563"/>
        <v>226354333.38</v>
      </c>
      <c r="AI1772" s="9">
        <f t="shared" si="564"/>
        <v>205719576.47</v>
      </c>
      <c r="AJ1772" s="12">
        <f t="shared" si="565"/>
        <v>623213056.59</v>
      </c>
      <c r="AK1772" s="16">
        <f t="shared" si="566"/>
        <v>0.363089828578378</v>
      </c>
      <c r="AL1772" s="9">
        <f t="shared" si="567"/>
        <v>433689398.2</v>
      </c>
      <c r="AM1772" s="16">
        <f t="shared" si="568"/>
        <v>0.0059411321688531</v>
      </c>
      <c r="AN1772" s="16">
        <f t="shared" si="569"/>
        <v>0.0523697168615279</v>
      </c>
      <c r="AO1772" s="16">
        <f t="shared" si="570"/>
        <v>0.0506496677197549</v>
      </c>
      <c r="AP1772" s="16">
        <f t="shared" si="571"/>
        <v>0.13590586667711</v>
      </c>
      <c r="AQ1772" s="12">
        <f t="shared" si="572"/>
        <v>189523658.39</v>
      </c>
      <c r="AR1772" s="12">
        <f t="shared" si="573"/>
        <v>176967092.28</v>
      </c>
      <c r="AS1772" s="12">
        <f>AR1772-VLOOKUP(A1772,[1]选股结果!$A$2:$BJ$3005,48,FALSE)*0.08</f>
        <v>-32091002.4248</v>
      </c>
      <c r="AT1772" s="12">
        <f t="shared" si="554"/>
        <v>168888901.48</v>
      </c>
      <c r="AU1772" s="12">
        <f t="shared" si="555"/>
        <v>197601849.19</v>
      </c>
      <c r="AV1772" s="12">
        <f t="shared" si="556"/>
        <v>169134184.81</v>
      </c>
      <c r="AW1772" s="12">
        <f t="shared" si="557"/>
        <v>227080636.07</v>
      </c>
      <c r="AX1772" s="12">
        <f t="shared" si="558"/>
        <v>44522615.75</v>
      </c>
      <c r="AY1772" s="21">
        <f t="shared" si="559"/>
        <v>1513495060.24</v>
      </c>
    </row>
    <row r="1773" spans="1:51">
      <c r="A1773" s="5" t="s">
        <v>3593</v>
      </c>
      <c r="B1773" s="5" t="s">
        <v>3594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60"/>
        <v>1714477773.35</v>
      </c>
      <c r="AF1773" s="9">
        <f t="shared" si="561"/>
        <v>1410197855.5</v>
      </c>
      <c r="AG1773" s="9">
        <f t="shared" si="562"/>
        <v>317748992.22</v>
      </c>
      <c r="AH1773" s="9">
        <f t="shared" si="563"/>
        <v>318254440.46</v>
      </c>
      <c r="AI1773" s="9">
        <f t="shared" si="564"/>
        <v>269542097.82</v>
      </c>
      <c r="AJ1773" s="12">
        <f t="shared" si="565"/>
        <v>409545807.98</v>
      </c>
      <c r="AK1773" s="16">
        <f t="shared" si="566"/>
        <v>0.23887495909601</v>
      </c>
      <c r="AL1773" s="9">
        <f t="shared" si="567"/>
        <v>105995373.64</v>
      </c>
      <c r="AM1773" s="16">
        <f t="shared" si="568"/>
        <v>0.00369089244454625</v>
      </c>
      <c r="AN1773" s="16">
        <f t="shared" si="569"/>
        <v>0.00545992880485656</v>
      </c>
      <c r="AO1773" s="16">
        <f t="shared" si="570"/>
        <v>0.0156715733196705</v>
      </c>
      <c r="AP1773" s="16">
        <f t="shared" si="571"/>
        <v>0.0372961254464431</v>
      </c>
      <c r="AQ1773" s="12">
        <f t="shared" si="572"/>
        <v>303550434.34</v>
      </c>
      <c r="AR1773" s="12">
        <f t="shared" si="573"/>
        <v>256073023.45</v>
      </c>
      <c r="AS1773" s="12">
        <f>AR1773-VLOOKUP(A1773,[1]选股结果!$A$2:$BJ$3005,48,FALSE)*0.08</f>
        <v>57264749.3332</v>
      </c>
      <c r="AT1773" s="12">
        <f t="shared" si="554"/>
        <v>254838091.7</v>
      </c>
      <c r="AU1773" s="12">
        <f t="shared" si="555"/>
        <v>304785366.09</v>
      </c>
      <c r="AV1773" s="12">
        <f t="shared" si="556"/>
        <v>294207093.35</v>
      </c>
      <c r="AW1773" s="12">
        <f t="shared" si="557"/>
        <v>317748992.22</v>
      </c>
      <c r="AX1773" s="12">
        <f t="shared" si="558"/>
        <v>22306967.12</v>
      </c>
      <c r="AY1773" s="21">
        <f t="shared" si="559"/>
        <v>1411432787.25</v>
      </c>
    </row>
    <row r="1774" spans="1:51">
      <c r="A1774" s="5" t="s">
        <v>3595</v>
      </c>
      <c r="B1774" s="5" t="s">
        <v>3596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60"/>
        <v>1714189327.07</v>
      </c>
      <c r="AF1774" s="9">
        <f t="shared" si="561"/>
        <v>1585787570.25</v>
      </c>
      <c r="AG1774" s="9">
        <f t="shared" si="562"/>
        <v>283432333.8</v>
      </c>
      <c r="AH1774" s="9">
        <f t="shared" si="563"/>
        <v>283731188.01</v>
      </c>
      <c r="AI1774" s="9">
        <f t="shared" si="564"/>
        <v>250410770.09</v>
      </c>
      <c r="AJ1774" s="12">
        <f t="shared" si="565"/>
        <v>489019457.87</v>
      </c>
      <c r="AK1774" s="16">
        <f t="shared" si="566"/>
        <v>0.285277390395297</v>
      </c>
      <c r="AL1774" s="9">
        <f t="shared" si="567"/>
        <v>308859737.02</v>
      </c>
      <c r="AM1774" s="16">
        <f t="shared" si="568"/>
        <v>0.00358140729442851</v>
      </c>
      <c r="AN1774" s="16">
        <f t="shared" si="569"/>
        <v>0.0596636183850324</v>
      </c>
      <c r="AO1774" s="16">
        <f t="shared" si="570"/>
        <v>0.0634235752802353</v>
      </c>
      <c r="AP1774" s="16">
        <f t="shared" si="571"/>
        <v>0.0553276024079031</v>
      </c>
      <c r="AQ1774" s="12">
        <f t="shared" si="572"/>
        <v>180159720.85</v>
      </c>
      <c r="AR1774" s="12">
        <f t="shared" si="573"/>
        <v>98197551.2599999</v>
      </c>
      <c r="AS1774" s="12">
        <f>AR1774-VLOOKUP(A1774,[1]选股结果!$A$2:$BJ$3005,48,FALSE)*0.08</f>
        <v>-120506007.5696</v>
      </c>
      <c r="AT1774" s="12">
        <f t="shared" si="554"/>
        <v>146839302.93</v>
      </c>
      <c r="AU1774" s="12">
        <f t="shared" si="555"/>
        <v>131517969.18</v>
      </c>
      <c r="AV1774" s="12">
        <f t="shared" si="556"/>
        <v>117998320.32</v>
      </c>
      <c r="AW1774" s="12">
        <f t="shared" si="557"/>
        <v>283432333.8</v>
      </c>
      <c r="AX1774" s="12">
        <f t="shared" si="558"/>
        <v>-25313352.54</v>
      </c>
      <c r="AY1774" s="21">
        <f t="shared" si="559"/>
        <v>1537145818.58</v>
      </c>
    </row>
    <row r="1775" spans="1:51">
      <c r="A1775" s="5" t="s">
        <v>3597</v>
      </c>
      <c r="B1775" s="5" t="s">
        <v>3598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60"/>
        <v>1712927288.87</v>
      </c>
      <c r="AF1775" s="9">
        <f t="shared" si="561"/>
        <v>1702372791.26</v>
      </c>
      <c r="AG1775" s="9">
        <f t="shared" si="562"/>
        <v>14636300.9099999</v>
      </c>
      <c r="AH1775" s="9">
        <f t="shared" si="563"/>
        <v>12636670.8899999</v>
      </c>
      <c r="AI1775" s="9">
        <f t="shared" si="564"/>
        <v>3695310.6899999</v>
      </c>
      <c r="AJ1775" s="12">
        <f t="shared" si="565"/>
        <v>190125264.94</v>
      </c>
      <c r="AK1775" s="16">
        <f t="shared" si="566"/>
        <v>0.110994358123294</v>
      </c>
      <c r="AL1775" s="9">
        <f t="shared" si="567"/>
        <v>165190541.17</v>
      </c>
      <c r="AM1775" s="16">
        <f t="shared" si="568"/>
        <v>0.00407392481592347</v>
      </c>
      <c r="AN1775" s="16">
        <f t="shared" si="569"/>
        <v>0.0259474485804477</v>
      </c>
      <c r="AO1775" s="16">
        <f t="shared" si="570"/>
        <v>0.0520216582098966</v>
      </c>
      <c r="AP1775" s="16">
        <f t="shared" si="571"/>
        <v>0.00854829925072861</v>
      </c>
      <c r="AQ1775" s="12">
        <f t="shared" si="572"/>
        <v>24934723.7699998</v>
      </c>
      <c r="AR1775" s="12">
        <f t="shared" si="573"/>
        <v>-8401041.00000017</v>
      </c>
      <c r="AS1775" s="12">
        <f>AR1775-VLOOKUP(A1775,[1]选股结果!$A$2:$BJ$3005,48,FALSE)*0.08</f>
        <v>-124819425.3872</v>
      </c>
      <c r="AT1775" s="12">
        <f t="shared" si="554"/>
        <v>15993363.5699998</v>
      </c>
      <c r="AU1775" s="12">
        <f t="shared" si="555"/>
        <v>540319.199999832</v>
      </c>
      <c r="AV1775" s="12">
        <f t="shared" si="556"/>
        <v>13201122.6999998</v>
      </c>
      <c r="AW1775" s="12">
        <f t="shared" si="557"/>
        <v>14636300.9099999</v>
      </c>
      <c r="AX1775" s="12">
        <f t="shared" si="558"/>
        <v>276432.51</v>
      </c>
      <c r="AY1775" s="21">
        <f t="shared" si="559"/>
        <v>1677978386.69</v>
      </c>
    </row>
    <row r="1776" spans="1:51">
      <c r="A1776" s="5" t="s">
        <v>3599</v>
      </c>
      <c r="B1776" s="5" t="s">
        <v>3600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60"/>
        <v>1708862981.72</v>
      </c>
      <c r="AF1776" s="9">
        <f t="shared" si="561"/>
        <v>1675495980.82</v>
      </c>
      <c r="AG1776" s="9">
        <f t="shared" si="562"/>
        <v>177726216.44</v>
      </c>
      <c r="AH1776" s="9">
        <f t="shared" si="563"/>
        <v>177820290.45</v>
      </c>
      <c r="AI1776" s="9">
        <f t="shared" si="564"/>
        <v>131001409.02</v>
      </c>
      <c r="AJ1776" s="12">
        <f t="shared" si="565"/>
        <v>295732669.62</v>
      </c>
      <c r="AK1776" s="16">
        <f t="shared" si="566"/>
        <v>0.173058151989658</v>
      </c>
      <c r="AL1776" s="9">
        <f t="shared" si="567"/>
        <v>264194756.09</v>
      </c>
      <c r="AM1776" s="16">
        <f t="shared" si="568"/>
        <v>0.00692675097220843</v>
      </c>
      <c r="AN1776" s="16">
        <f t="shared" si="569"/>
        <v>0.00800386941276787</v>
      </c>
      <c r="AO1776" s="16">
        <f t="shared" si="570"/>
        <v>0.0953553959229597</v>
      </c>
      <c r="AP1776" s="16">
        <f t="shared" si="571"/>
        <v>0.0454678643525856</v>
      </c>
      <c r="AQ1776" s="12">
        <f t="shared" si="572"/>
        <v>31537913.5300001</v>
      </c>
      <c r="AR1776" s="12">
        <f t="shared" si="573"/>
        <v>-11484595.6999999</v>
      </c>
      <c r="AS1776" s="12">
        <f>AR1776-VLOOKUP(A1776,[1]选股结果!$A$2:$BJ$3005,48,FALSE)*0.08</f>
        <v>-371526674.5736</v>
      </c>
      <c r="AT1776" s="12">
        <f t="shared" si="554"/>
        <v>-15280967.8999999</v>
      </c>
      <c r="AU1776" s="12">
        <f t="shared" si="555"/>
        <v>35334285.7300001</v>
      </c>
      <c r="AV1776" s="12">
        <f t="shared" si="556"/>
        <v>9430432.00000017</v>
      </c>
      <c r="AW1776" s="12">
        <f t="shared" si="557"/>
        <v>177726216.44</v>
      </c>
      <c r="AX1776" s="12">
        <f t="shared" si="558"/>
        <v>164499412.24</v>
      </c>
      <c r="AY1776" s="21">
        <f t="shared" si="559"/>
        <v>1679292353.02</v>
      </c>
    </row>
    <row r="1777" spans="1:51">
      <c r="A1777" s="5" t="s">
        <v>3601</v>
      </c>
      <c r="B1777" s="5" t="s">
        <v>3602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60"/>
        <v>1708323465.78</v>
      </c>
      <c r="AF1777" s="9">
        <f t="shared" si="561"/>
        <v>1711165904.75</v>
      </c>
      <c r="AG1777" s="9">
        <f t="shared" si="562"/>
        <v>-5392619.48000003</v>
      </c>
      <c r="AH1777" s="9">
        <f t="shared" si="563"/>
        <v>-5628749.24000003</v>
      </c>
      <c r="AI1777" s="9">
        <f t="shared" si="564"/>
        <v>-9303538.99000003</v>
      </c>
      <c r="AJ1777" s="12">
        <f t="shared" si="565"/>
        <v>108800111.63</v>
      </c>
      <c r="AK1777" s="16">
        <f t="shared" si="566"/>
        <v>0.063688238093904</v>
      </c>
      <c r="AL1777" s="9">
        <f t="shared" si="567"/>
        <v>83498445.17</v>
      </c>
      <c r="AM1777" s="16">
        <f t="shared" si="568"/>
        <v>0.00402771742461454</v>
      </c>
      <c r="AN1777" s="16">
        <f t="shared" si="569"/>
        <v>0.0285640570111352</v>
      </c>
      <c r="AO1777" s="16">
        <f t="shared" si="570"/>
        <v>0.0153269537909467</v>
      </c>
      <c r="AP1777" s="16">
        <f t="shared" si="571"/>
        <v>0.000820469634748027</v>
      </c>
      <c r="AQ1777" s="12">
        <f t="shared" si="572"/>
        <v>25301666.4599999</v>
      </c>
      <c r="AR1777" s="12">
        <f t="shared" si="573"/>
        <v>-6753358.48000013</v>
      </c>
      <c r="AS1777" s="12">
        <f>AR1777-VLOOKUP(A1777,[1]选股结果!$A$2:$BJ$3005,48,FALSE)*0.08</f>
        <v>-180759249.5056</v>
      </c>
      <c r="AT1777" s="12">
        <f t="shared" si="554"/>
        <v>21626876.7099999</v>
      </c>
      <c r="AU1777" s="12">
        <f t="shared" si="555"/>
        <v>-3078568.73000013</v>
      </c>
      <c r="AV1777" s="12">
        <f t="shared" si="556"/>
        <v>-4021700.72000012</v>
      </c>
      <c r="AW1777" s="12">
        <f t="shared" si="557"/>
        <v>-5392619.48000003</v>
      </c>
      <c r="AX1777" s="12">
        <f t="shared" si="558"/>
        <v>-1330700.46</v>
      </c>
      <c r="AY1777" s="21">
        <f t="shared" si="559"/>
        <v>1682785669.56</v>
      </c>
    </row>
    <row r="1778" spans="1:51">
      <c r="A1778" s="5" t="s">
        <v>3603</v>
      </c>
      <c r="B1778" s="5" t="s">
        <v>3604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60"/>
        <v>1703088380.27</v>
      </c>
      <c r="AF1778" s="9">
        <f t="shared" si="561"/>
        <v>1627780615.81</v>
      </c>
      <c r="AG1778" s="9">
        <f t="shared" si="562"/>
        <v>72973773.2199998</v>
      </c>
      <c r="AH1778" s="9">
        <f t="shared" si="563"/>
        <v>71475969.9499998</v>
      </c>
      <c r="AI1778" s="9">
        <f t="shared" si="564"/>
        <v>48020092.7299998</v>
      </c>
      <c r="AJ1778" s="12">
        <f t="shared" si="565"/>
        <v>1012974849.51</v>
      </c>
      <c r="AK1778" s="16">
        <f t="shared" si="566"/>
        <v>0.594787012374195</v>
      </c>
      <c r="AL1778" s="9">
        <f t="shared" si="567"/>
        <v>938138980.71</v>
      </c>
      <c r="AM1778" s="16">
        <f t="shared" si="568"/>
        <v>0.012317502980482</v>
      </c>
      <c r="AN1778" s="16">
        <f t="shared" si="569"/>
        <v>0.480366345151331</v>
      </c>
      <c r="AO1778" s="16">
        <f t="shared" si="570"/>
        <v>0.0401061287548514</v>
      </c>
      <c r="AP1778" s="16">
        <f t="shared" si="571"/>
        <v>0.0164529182599189</v>
      </c>
      <c r="AQ1778" s="12">
        <f t="shared" si="572"/>
        <v>74835868.7999998</v>
      </c>
      <c r="AR1778" s="12">
        <f t="shared" si="573"/>
        <v>49122099.1999998</v>
      </c>
      <c r="AS1778" s="12">
        <f>AR1778-VLOOKUP(A1778,[1]选股结果!$A$2:$BJ$3005,48,FALSE)*0.08</f>
        <v>-137492470.0992</v>
      </c>
      <c r="AT1778" s="12">
        <f t="shared" si="554"/>
        <v>51379991.5799998</v>
      </c>
      <c r="AU1778" s="12">
        <f t="shared" si="555"/>
        <v>72577976.4199998</v>
      </c>
      <c r="AV1778" s="12">
        <f t="shared" si="556"/>
        <v>41630217.1599999</v>
      </c>
      <c r="AW1778" s="12">
        <f t="shared" si="557"/>
        <v>72973773.2199998</v>
      </c>
      <c r="AX1778" s="12">
        <f t="shared" si="558"/>
        <v>30239400.36</v>
      </c>
      <c r="AY1778" s="21">
        <f t="shared" si="559"/>
        <v>1625522723.43</v>
      </c>
    </row>
    <row r="1779" spans="1:51">
      <c r="A1779" s="5" t="s">
        <v>3605</v>
      </c>
      <c r="B1779" s="5" t="s">
        <v>3606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60"/>
        <v>1700217480.29</v>
      </c>
      <c r="AF1779" s="9">
        <f t="shared" si="561"/>
        <v>1472894968.01</v>
      </c>
      <c r="AG1779" s="9">
        <f t="shared" si="562"/>
        <v>226374281.96</v>
      </c>
      <c r="AH1779" s="9">
        <f t="shared" si="563"/>
        <v>224483693.1</v>
      </c>
      <c r="AI1779" s="9">
        <f t="shared" si="564"/>
        <v>222202247.31</v>
      </c>
      <c r="AJ1779" s="12">
        <f t="shared" si="565"/>
        <v>426897174.57</v>
      </c>
      <c r="AK1779" s="16">
        <f t="shared" si="566"/>
        <v>0.251083863987321</v>
      </c>
      <c r="AL1779" s="9">
        <f t="shared" si="567"/>
        <v>151194700.4</v>
      </c>
      <c r="AM1779" s="16">
        <f t="shared" si="568"/>
        <v>0.0024343598263053</v>
      </c>
      <c r="AN1779" s="16">
        <f t="shared" si="569"/>
        <v>0.0132095751869162</v>
      </c>
      <c r="AO1779" s="16">
        <f t="shared" si="570"/>
        <v>0.0425160243251177</v>
      </c>
      <c r="AP1779" s="16">
        <f t="shared" si="571"/>
        <v>0.0296686817097046</v>
      </c>
      <c r="AQ1779" s="12">
        <f t="shared" si="572"/>
        <v>275702474.17</v>
      </c>
      <c r="AR1779" s="12">
        <f t="shared" si="573"/>
        <v>223174156.87</v>
      </c>
      <c r="AS1779" s="12">
        <f>AR1779-VLOOKUP(A1779,[1]选股结果!$A$2:$BJ$3005,48,FALSE)*0.08</f>
        <v>-46454044.65</v>
      </c>
      <c r="AT1779" s="12">
        <f t="shared" si="554"/>
        <v>273421028.38</v>
      </c>
      <c r="AU1779" s="12">
        <f t="shared" si="555"/>
        <v>225455602.66</v>
      </c>
      <c r="AV1779" s="12">
        <f t="shared" si="556"/>
        <v>232061889.96</v>
      </c>
      <c r="AW1779" s="12">
        <f t="shared" si="557"/>
        <v>226374281.96</v>
      </c>
      <c r="AX1779" s="12">
        <f t="shared" si="558"/>
        <v>-16246.2399999998</v>
      </c>
      <c r="AY1779" s="21">
        <f t="shared" si="559"/>
        <v>1422648096.5</v>
      </c>
    </row>
    <row r="1780" spans="1:51">
      <c r="A1780" s="5" t="s">
        <v>3607</v>
      </c>
      <c r="B1780" s="5" t="s">
        <v>3608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60"/>
        <v>1699144424.31</v>
      </c>
      <c r="AF1780" s="9">
        <f t="shared" si="561"/>
        <v>1054738017.59</v>
      </c>
      <c r="AG1780" s="9">
        <f t="shared" si="562"/>
        <v>1235025453.66</v>
      </c>
      <c r="AH1780" s="9">
        <f t="shared" si="563"/>
        <v>1236293416.95</v>
      </c>
      <c r="AI1780" s="9">
        <f t="shared" si="564"/>
        <v>1027236272.19</v>
      </c>
      <c r="AJ1780" s="12">
        <f t="shared" si="565"/>
        <v>795277285.31</v>
      </c>
      <c r="AK1780" s="16">
        <f t="shared" si="566"/>
        <v>0.468045725796941</v>
      </c>
      <c r="AL1780" s="9">
        <f t="shared" si="567"/>
        <v>129800896.13</v>
      </c>
      <c r="AM1780" s="16">
        <f t="shared" si="568"/>
        <v>0.00175970458262499</v>
      </c>
      <c r="AN1780" s="16">
        <f t="shared" si="569"/>
        <v>0.00808014156040638</v>
      </c>
      <c r="AO1780" s="16">
        <f t="shared" si="570"/>
        <v>0.0672983050021989</v>
      </c>
      <c r="AP1780" s="16">
        <f t="shared" si="571"/>
        <v>0</v>
      </c>
      <c r="AQ1780" s="12">
        <f t="shared" si="572"/>
        <v>665476389.18</v>
      </c>
      <c r="AR1780" s="12">
        <f t="shared" si="573"/>
        <v>436617225.25</v>
      </c>
      <c r="AS1780" s="12">
        <f>AR1780-VLOOKUP(A1780,[1]选股结果!$A$2:$BJ$3005,48,FALSE)*0.08</f>
        <v>176016445.3068</v>
      </c>
      <c r="AT1780" s="12">
        <f t="shared" si="554"/>
        <v>456419244.42</v>
      </c>
      <c r="AU1780" s="12">
        <f t="shared" si="555"/>
        <v>645674370.01</v>
      </c>
      <c r="AV1780" s="12">
        <f t="shared" si="556"/>
        <v>574979876.13</v>
      </c>
      <c r="AW1780" s="12">
        <f t="shared" si="557"/>
        <v>1235025453.66</v>
      </c>
      <c r="AX1780" s="12">
        <f t="shared" si="558"/>
        <v>606663505.51</v>
      </c>
      <c r="AY1780" s="21">
        <f t="shared" si="559"/>
        <v>1034935998.42</v>
      </c>
    </row>
    <row r="1781" spans="1:51">
      <c r="A1781" s="5" t="s">
        <v>3609</v>
      </c>
      <c r="B1781" s="5" t="s">
        <v>3610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60"/>
        <v>1694679811.02</v>
      </c>
      <c r="AF1781" s="9">
        <f t="shared" si="561"/>
        <v>1498988156.22</v>
      </c>
      <c r="AG1781" s="9">
        <f t="shared" si="562"/>
        <v>190066695.44</v>
      </c>
      <c r="AH1781" s="9">
        <f t="shared" si="563"/>
        <v>195167113.54</v>
      </c>
      <c r="AI1781" s="9">
        <f t="shared" si="564"/>
        <v>159187361.99</v>
      </c>
      <c r="AJ1781" s="12">
        <f t="shared" si="565"/>
        <v>556602094.78</v>
      </c>
      <c r="AK1781" s="16">
        <f t="shared" si="566"/>
        <v>0.328440860132151</v>
      </c>
      <c r="AL1781" s="9">
        <f t="shared" si="567"/>
        <v>261582284.33</v>
      </c>
      <c r="AM1781" s="16">
        <f t="shared" si="568"/>
        <v>0.0144371939766451</v>
      </c>
      <c r="AN1781" s="16">
        <f t="shared" si="569"/>
        <v>0.025611632349521</v>
      </c>
      <c r="AO1781" s="16">
        <f t="shared" si="570"/>
        <v>0.116504388307527</v>
      </c>
      <c r="AP1781" s="16">
        <f t="shared" si="571"/>
        <v>0.000647936372912299</v>
      </c>
      <c r="AQ1781" s="12">
        <f t="shared" si="572"/>
        <v>295019810.45</v>
      </c>
      <c r="AR1781" s="12">
        <f t="shared" si="573"/>
        <v>164535235.8</v>
      </c>
      <c r="AS1781" s="12">
        <f>AR1781-VLOOKUP(A1781,[1]选股结果!$A$2:$BJ$3005,48,FALSE)*0.08</f>
        <v>-163002581.0976</v>
      </c>
      <c r="AT1781" s="12">
        <f t="shared" si="554"/>
        <v>259040058.9</v>
      </c>
      <c r="AU1781" s="12">
        <f t="shared" si="555"/>
        <v>200514987.35</v>
      </c>
      <c r="AV1781" s="12">
        <f t="shared" si="556"/>
        <v>184447415.75</v>
      </c>
      <c r="AW1781" s="12">
        <f t="shared" si="557"/>
        <v>190066695.44</v>
      </c>
      <c r="AX1781" s="12">
        <f t="shared" si="558"/>
        <v>5068747.56</v>
      </c>
      <c r="AY1781" s="21">
        <f t="shared" si="559"/>
        <v>1404483333.12</v>
      </c>
    </row>
    <row r="1782" spans="1:51">
      <c r="A1782" s="5" t="s">
        <v>3611</v>
      </c>
      <c r="B1782" s="5" t="s">
        <v>3612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60"/>
        <v>1694276862.34</v>
      </c>
      <c r="AF1782" s="9">
        <f t="shared" si="561"/>
        <v>1419816242.68</v>
      </c>
      <c r="AG1782" s="9">
        <f t="shared" si="562"/>
        <v>248917740.69</v>
      </c>
      <c r="AH1782" s="9">
        <f t="shared" si="563"/>
        <v>276600483.09</v>
      </c>
      <c r="AI1782" s="9">
        <f t="shared" si="564"/>
        <v>237381684.39</v>
      </c>
      <c r="AJ1782" s="12">
        <f t="shared" si="565"/>
        <v>706225123.88</v>
      </c>
      <c r="AK1782" s="16">
        <f t="shared" si="566"/>
        <v>0.416829822550146</v>
      </c>
      <c r="AL1782" s="9">
        <f t="shared" si="567"/>
        <v>395997783.89</v>
      </c>
      <c r="AM1782" s="16">
        <f t="shared" si="568"/>
        <v>0.0081969359664271</v>
      </c>
      <c r="AN1782" s="16">
        <f t="shared" si="569"/>
        <v>0.139988453683082</v>
      </c>
      <c r="AO1782" s="16">
        <f t="shared" si="570"/>
        <v>0.0586789438726627</v>
      </c>
      <c r="AP1782" s="16">
        <f t="shared" si="571"/>
        <v>0.035231326748781</v>
      </c>
      <c r="AQ1782" s="12">
        <f t="shared" si="572"/>
        <v>310227339.99</v>
      </c>
      <c r="AR1782" s="12">
        <f t="shared" si="573"/>
        <v>249421112.74</v>
      </c>
      <c r="AS1782" s="12">
        <f>AR1782-VLOOKUP(A1782,[1]选股结果!$A$2:$BJ$3005,48,FALSE)*0.08</f>
        <v>2681475.17840001</v>
      </c>
      <c r="AT1782" s="12">
        <f t="shared" si="554"/>
        <v>271008541.29</v>
      </c>
      <c r="AU1782" s="12">
        <f t="shared" si="555"/>
        <v>288639911.44</v>
      </c>
      <c r="AV1782" s="12">
        <f t="shared" si="556"/>
        <v>248629362.53</v>
      </c>
      <c r="AW1782" s="12">
        <f t="shared" si="557"/>
        <v>248917740.69</v>
      </c>
      <c r="AX1782" s="12">
        <f t="shared" si="558"/>
        <v>893038.2</v>
      </c>
      <c r="AY1782" s="21">
        <f t="shared" si="559"/>
        <v>1398228814.13</v>
      </c>
    </row>
    <row r="1783" spans="1:51">
      <c r="A1783" s="5" t="s">
        <v>3613</v>
      </c>
      <c r="B1783" s="5" t="s">
        <v>3614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60"/>
        <v>1694040213</v>
      </c>
      <c r="AF1783" s="9">
        <f t="shared" si="561"/>
        <v>1641352602.67</v>
      </c>
      <c r="AG1783" s="9">
        <f t="shared" si="562"/>
        <v>100467331.83</v>
      </c>
      <c r="AH1783" s="9">
        <f t="shared" si="563"/>
        <v>100913675.05</v>
      </c>
      <c r="AI1783" s="9">
        <f t="shared" si="564"/>
        <v>90173373.62</v>
      </c>
      <c r="AJ1783" s="12">
        <f t="shared" si="565"/>
        <v>206378316.33</v>
      </c>
      <c r="AK1783" s="16">
        <f t="shared" si="566"/>
        <v>0.121826102324054</v>
      </c>
      <c r="AL1783" s="9">
        <f t="shared" si="567"/>
        <v>152292376.53</v>
      </c>
      <c r="AM1783" s="16">
        <f t="shared" si="568"/>
        <v>0.0142900595241065</v>
      </c>
      <c r="AN1783" s="16">
        <f t="shared" si="569"/>
        <v>0.025470522363568</v>
      </c>
      <c r="AO1783" s="16">
        <f t="shared" si="570"/>
        <v>0.0504018112939566</v>
      </c>
      <c r="AP1783" s="16">
        <f t="shared" si="571"/>
        <v>0</v>
      </c>
      <c r="AQ1783" s="12">
        <f t="shared" si="572"/>
        <v>54085939.7999999</v>
      </c>
      <c r="AR1783" s="12">
        <f t="shared" si="573"/>
        <v>42393652.1199999</v>
      </c>
      <c r="AS1783" s="12">
        <f>AR1783-VLOOKUP(A1783,[1]选股结果!$A$2:$BJ$3005,48,FALSE)*0.08</f>
        <v>-198059743.8536</v>
      </c>
      <c r="AT1783" s="12">
        <f t="shared" si="554"/>
        <v>43345638.3699999</v>
      </c>
      <c r="AU1783" s="12">
        <f t="shared" si="555"/>
        <v>53133953.5499999</v>
      </c>
      <c r="AV1783" s="12">
        <f t="shared" si="556"/>
        <v>36410760.5599999</v>
      </c>
      <c r="AW1783" s="12">
        <f t="shared" si="557"/>
        <v>100467331.83</v>
      </c>
      <c r="AX1783" s="12">
        <f t="shared" si="558"/>
        <v>31697022.81</v>
      </c>
      <c r="AY1783" s="21">
        <f t="shared" si="559"/>
        <v>1640400616.42</v>
      </c>
    </row>
    <row r="1784" spans="1:51">
      <c r="A1784" s="5" t="s">
        <v>3615</v>
      </c>
      <c r="B1784" s="5" t="s">
        <v>3616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60"/>
        <v>1693912427.73</v>
      </c>
      <c r="AF1784" s="9">
        <f t="shared" si="561"/>
        <v>1615942811.61</v>
      </c>
      <c r="AG1784" s="9">
        <f t="shared" si="562"/>
        <v>70625415.4700001</v>
      </c>
      <c r="AH1784" s="9">
        <f t="shared" si="563"/>
        <v>70231453.6500001</v>
      </c>
      <c r="AI1784" s="9">
        <f t="shared" si="564"/>
        <v>54785716.0600001</v>
      </c>
      <c r="AJ1784" s="12">
        <f t="shared" si="565"/>
        <v>725921736.28</v>
      </c>
      <c r="AK1784" s="16">
        <f t="shared" si="566"/>
        <v>0.42854738202305</v>
      </c>
      <c r="AL1784" s="9">
        <f t="shared" si="567"/>
        <v>653158998.16</v>
      </c>
      <c r="AM1784" s="16">
        <f t="shared" si="568"/>
        <v>0.00583687678190643</v>
      </c>
      <c r="AN1784" s="16">
        <f t="shared" si="569"/>
        <v>0.314016689542102</v>
      </c>
      <c r="AO1784" s="16">
        <f t="shared" si="570"/>
        <v>0.0469830926954421</v>
      </c>
      <c r="AP1784" s="16">
        <f t="shared" si="571"/>
        <v>0.0116128128750794</v>
      </c>
      <c r="AQ1784" s="12">
        <f t="shared" si="572"/>
        <v>72762738.12</v>
      </c>
      <c r="AR1784" s="12">
        <f t="shared" si="573"/>
        <v>50425144.08</v>
      </c>
      <c r="AS1784" s="12">
        <f>AR1784-VLOOKUP(A1784,[1]选股结果!$A$2:$BJ$3005,48,FALSE)*0.08</f>
        <v>-57776474.0128</v>
      </c>
      <c r="AT1784" s="12">
        <f t="shared" si="554"/>
        <v>57317000.53</v>
      </c>
      <c r="AU1784" s="12">
        <f t="shared" si="555"/>
        <v>65870881.67</v>
      </c>
      <c r="AV1784" s="12">
        <f t="shared" si="556"/>
        <v>64723908.59</v>
      </c>
      <c r="AW1784" s="12">
        <f t="shared" si="557"/>
        <v>70625415.4700001</v>
      </c>
      <c r="AX1784" s="12">
        <f t="shared" si="558"/>
        <v>0</v>
      </c>
      <c r="AY1784" s="21">
        <f t="shared" si="559"/>
        <v>1609050955.16</v>
      </c>
    </row>
    <row r="1785" spans="1:51">
      <c r="A1785" s="5" t="s">
        <v>3617</v>
      </c>
      <c r="B1785" s="5" t="s">
        <v>3618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60"/>
        <v>1687013288.37</v>
      </c>
      <c r="AF1785" s="9">
        <f t="shared" si="561"/>
        <v>1553271553.13</v>
      </c>
      <c r="AG1785" s="9">
        <f t="shared" si="562"/>
        <v>112163604.33</v>
      </c>
      <c r="AH1785" s="9">
        <f t="shared" si="563"/>
        <v>112154676.26</v>
      </c>
      <c r="AI1785" s="9">
        <f t="shared" si="564"/>
        <v>71111399.74</v>
      </c>
      <c r="AJ1785" s="12">
        <f t="shared" si="565"/>
        <v>225303982.56</v>
      </c>
      <c r="AK1785" s="16">
        <f t="shared" si="566"/>
        <v>0.133551990439678</v>
      </c>
      <c r="AL1785" s="9">
        <f t="shared" si="567"/>
        <v>78538440.34</v>
      </c>
      <c r="AM1785" s="16">
        <f t="shared" si="568"/>
        <v>0.00471924818546769</v>
      </c>
      <c r="AN1785" s="16">
        <f t="shared" si="569"/>
        <v>0</v>
      </c>
      <c r="AO1785" s="16">
        <f t="shared" si="570"/>
        <v>0.0327179774282219</v>
      </c>
      <c r="AP1785" s="16">
        <f t="shared" si="571"/>
        <v>0</v>
      </c>
      <c r="AQ1785" s="12">
        <f t="shared" si="572"/>
        <v>146765542.22</v>
      </c>
      <c r="AR1785" s="12">
        <f t="shared" si="573"/>
        <v>77317115.4699999</v>
      </c>
      <c r="AS1785" s="12">
        <f>AR1785-VLOOKUP(A1785,[1]选股结果!$A$2:$BJ$3005,48,FALSE)*0.08</f>
        <v>12657434.2747999</v>
      </c>
      <c r="AT1785" s="12">
        <f t="shared" si="554"/>
        <v>105722265.7</v>
      </c>
      <c r="AU1785" s="12">
        <f t="shared" si="555"/>
        <v>118360391.99</v>
      </c>
      <c r="AV1785" s="12">
        <f t="shared" si="556"/>
        <v>156143755.29</v>
      </c>
      <c r="AW1785" s="12">
        <f t="shared" si="557"/>
        <v>112163604.33</v>
      </c>
      <c r="AX1785" s="12">
        <f t="shared" si="558"/>
        <v>925878.970000006</v>
      </c>
      <c r="AY1785" s="21">
        <f t="shared" si="559"/>
        <v>1524866402.9</v>
      </c>
    </row>
    <row r="1786" spans="1:51">
      <c r="A1786" s="5" t="s">
        <v>3619</v>
      </c>
      <c r="B1786" s="5" t="s">
        <v>3620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60"/>
        <v>1686653227.75</v>
      </c>
      <c r="AF1786" s="9">
        <f t="shared" si="561"/>
        <v>1585111416.81</v>
      </c>
      <c r="AG1786" s="9">
        <f t="shared" si="562"/>
        <v>27491690.0700001</v>
      </c>
      <c r="AH1786" s="9">
        <f t="shared" si="563"/>
        <v>27071047.8200001</v>
      </c>
      <c r="AI1786" s="9">
        <f t="shared" si="564"/>
        <v>24998671.6000001</v>
      </c>
      <c r="AJ1786" s="12">
        <f t="shared" si="565"/>
        <v>318266136.66</v>
      </c>
      <c r="AK1786" s="16">
        <f t="shared" si="566"/>
        <v>0.188696841427546</v>
      </c>
      <c r="AL1786" s="9">
        <f t="shared" si="567"/>
        <v>180724368.19</v>
      </c>
      <c r="AM1786" s="16">
        <f t="shared" si="568"/>
        <v>0.0047327103512846</v>
      </c>
      <c r="AN1786" s="16">
        <f t="shared" si="569"/>
        <v>0.00154681238981194</v>
      </c>
      <c r="AO1786" s="16">
        <f t="shared" si="570"/>
        <v>0.0747825257882207</v>
      </c>
      <c r="AP1786" s="16">
        <f t="shared" si="571"/>
        <v>0.030097195620773</v>
      </c>
      <c r="AQ1786" s="12">
        <f t="shared" si="572"/>
        <v>137541768.47</v>
      </c>
      <c r="AR1786" s="12">
        <f t="shared" si="573"/>
        <v>106232164.47</v>
      </c>
      <c r="AS1786" s="12">
        <f>AR1786-VLOOKUP(A1786,[1]选股结果!$A$2:$BJ$3005,48,FALSE)*0.08</f>
        <v>-73483414.142</v>
      </c>
      <c r="AT1786" s="12">
        <f t="shared" si="554"/>
        <v>135469392.25</v>
      </c>
      <c r="AU1786" s="12">
        <f t="shared" si="555"/>
        <v>108304540.69</v>
      </c>
      <c r="AV1786" s="12">
        <f t="shared" si="556"/>
        <v>32269559.5600001</v>
      </c>
      <c r="AW1786" s="12">
        <f t="shared" si="557"/>
        <v>27491690.0700001</v>
      </c>
      <c r="AX1786" s="12">
        <f t="shared" si="558"/>
        <v>-2481143.02</v>
      </c>
      <c r="AY1786" s="21">
        <f t="shared" si="559"/>
        <v>1555874189.03</v>
      </c>
    </row>
    <row r="1787" spans="1:51">
      <c r="A1787" s="5" t="s">
        <v>3621</v>
      </c>
      <c r="B1787" s="5" t="s">
        <v>3622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60"/>
        <v>1685600356.05</v>
      </c>
      <c r="AF1787" s="9">
        <f t="shared" si="561"/>
        <v>1036227778.7</v>
      </c>
      <c r="AG1787" s="9">
        <f t="shared" si="562"/>
        <v>1082717192.13</v>
      </c>
      <c r="AH1787" s="9">
        <f t="shared" si="563"/>
        <v>1065989810.84</v>
      </c>
      <c r="AI1787" s="9">
        <f t="shared" si="564"/>
        <v>812718734.93</v>
      </c>
      <c r="AJ1787" s="12">
        <f t="shared" si="565"/>
        <v>1157722866.49</v>
      </c>
      <c r="AK1787" s="16">
        <f t="shared" si="566"/>
        <v>0.686831171062982</v>
      </c>
      <c r="AL1787" s="9">
        <f t="shared" si="567"/>
        <v>249384232.61</v>
      </c>
      <c r="AM1787" s="16">
        <f t="shared" si="568"/>
        <v>0.104537277099847</v>
      </c>
      <c r="AN1787" s="16">
        <f t="shared" si="569"/>
        <v>0.00713417831625285</v>
      </c>
      <c r="AO1787" s="16">
        <f t="shared" si="570"/>
        <v>0.0263546493393611</v>
      </c>
      <c r="AP1787" s="16">
        <f t="shared" si="571"/>
        <v>0</v>
      </c>
      <c r="AQ1787" s="12">
        <f t="shared" si="572"/>
        <v>908338633.88</v>
      </c>
      <c r="AR1787" s="12">
        <f t="shared" si="573"/>
        <v>379374120.15</v>
      </c>
      <c r="AS1787" s="12">
        <f>AR1787-VLOOKUP(A1787,[1]选股结果!$A$2:$BJ$3005,48,FALSE)*0.08</f>
        <v>-506359383.106</v>
      </c>
      <c r="AT1787" s="12">
        <f t="shared" si="554"/>
        <v>655067557.97</v>
      </c>
      <c r="AU1787" s="12">
        <f t="shared" si="555"/>
        <v>632645196.06</v>
      </c>
      <c r="AV1787" s="12">
        <f t="shared" si="556"/>
        <v>614067508.61</v>
      </c>
      <c r="AW1787" s="12">
        <f t="shared" si="557"/>
        <v>1082717192.13</v>
      </c>
      <c r="AX1787" s="12">
        <f t="shared" si="558"/>
        <v>212629816.59</v>
      </c>
      <c r="AY1787" s="21">
        <f t="shared" si="559"/>
        <v>760534340.88</v>
      </c>
    </row>
    <row r="1788" spans="1:51">
      <c r="A1788" s="5" t="s">
        <v>3623</v>
      </c>
      <c r="B1788" s="5" t="s">
        <v>3624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60"/>
        <v>1685157422.02</v>
      </c>
      <c r="AF1788" s="9">
        <f t="shared" si="561"/>
        <v>1630669248.08</v>
      </c>
      <c r="AG1788" s="9">
        <f t="shared" si="562"/>
        <v>52065673.9399998</v>
      </c>
      <c r="AH1788" s="9">
        <f t="shared" si="563"/>
        <v>48615839.3099998</v>
      </c>
      <c r="AI1788" s="9">
        <f t="shared" si="564"/>
        <v>41682719.7599998</v>
      </c>
      <c r="AJ1788" s="12">
        <f t="shared" si="565"/>
        <v>553770741.12</v>
      </c>
      <c r="AK1788" s="16">
        <f t="shared" si="566"/>
        <v>0.328616622924281</v>
      </c>
      <c r="AL1788" s="9">
        <f t="shared" si="567"/>
        <v>506320806.67</v>
      </c>
      <c r="AM1788" s="16">
        <f t="shared" si="568"/>
        <v>0.0050889592259697</v>
      </c>
      <c r="AN1788" s="16">
        <f t="shared" si="569"/>
        <v>0.221810931190002</v>
      </c>
      <c r="AO1788" s="16">
        <f t="shared" si="570"/>
        <v>0.0521352301405093</v>
      </c>
      <c r="AP1788" s="16">
        <f t="shared" si="571"/>
        <v>0.0193751422231296</v>
      </c>
      <c r="AQ1788" s="12">
        <f t="shared" si="572"/>
        <v>47449934.4499999</v>
      </c>
      <c r="AR1788" s="12">
        <f t="shared" si="573"/>
        <v>44102516.8499999</v>
      </c>
      <c r="AS1788" s="12">
        <f>AR1788-VLOOKUP(A1788,[1]选股结果!$A$2:$BJ$3005,48,FALSE)*0.08</f>
        <v>-56627463.1036001</v>
      </c>
      <c r="AT1788" s="12">
        <f t="shared" si="554"/>
        <v>40516814.8999999</v>
      </c>
      <c r="AU1788" s="12">
        <f t="shared" si="555"/>
        <v>51035636.3999999</v>
      </c>
      <c r="AV1788" s="12">
        <f t="shared" si="556"/>
        <v>44159427.2699999</v>
      </c>
      <c r="AW1788" s="12">
        <f t="shared" si="557"/>
        <v>52065673.9399998</v>
      </c>
      <c r="AX1788" s="12">
        <f t="shared" si="558"/>
        <v>150000</v>
      </c>
      <c r="AY1788" s="21">
        <f t="shared" si="559"/>
        <v>1634254950.03</v>
      </c>
    </row>
    <row r="1789" spans="1:51">
      <c r="A1789" s="5" t="s">
        <v>3625</v>
      </c>
      <c r="B1789" s="5" t="s">
        <v>3626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60"/>
        <v>1683998271.94</v>
      </c>
      <c r="AF1789" s="9">
        <f t="shared" si="561"/>
        <v>1477893999.59</v>
      </c>
      <c r="AG1789" s="9">
        <f t="shared" si="562"/>
        <v>175527383.97</v>
      </c>
      <c r="AH1789" s="9">
        <f t="shared" si="563"/>
        <v>176673835.16</v>
      </c>
      <c r="AI1789" s="9">
        <f t="shared" si="564"/>
        <v>132291620.86</v>
      </c>
      <c r="AJ1789" s="12">
        <f t="shared" si="565"/>
        <v>405071742.77</v>
      </c>
      <c r="AK1789" s="16">
        <f t="shared" si="566"/>
        <v>0.240541661781724</v>
      </c>
      <c r="AL1789" s="9">
        <f t="shared" si="567"/>
        <v>216687308.39</v>
      </c>
      <c r="AM1789" s="16">
        <f t="shared" si="568"/>
        <v>0.00796113508748165</v>
      </c>
      <c r="AN1789" s="16">
        <f t="shared" si="569"/>
        <v>0.0343052721090074</v>
      </c>
      <c r="AO1789" s="16">
        <f t="shared" si="570"/>
        <v>0.0472882870706635</v>
      </c>
      <c r="AP1789" s="16">
        <f t="shared" si="571"/>
        <v>0.0270665881191736</v>
      </c>
      <c r="AQ1789" s="12">
        <f t="shared" si="572"/>
        <v>188384434.38</v>
      </c>
      <c r="AR1789" s="12">
        <f t="shared" si="573"/>
        <v>141424787.67</v>
      </c>
      <c r="AS1789" s="12">
        <f>AR1789-VLOOKUP(A1789,[1]选股结果!$A$2:$BJ$3005,48,FALSE)*0.08</f>
        <v>-86960357.8284</v>
      </c>
      <c r="AT1789" s="12">
        <f t="shared" si="554"/>
        <v>144002220.08</v>
      </c>
      <c r="AU1789" s="12">
        <f t="shared" si="555"/>
        <v>185807001.97</v>
      </c>
      <c r="AV1789" s="12">
        <f t="shared" si="556"/>
        <v>156396555.11</v>
      </c>
      <c r="AW1789" s="12">
        <f t="shared" si="557"/>
        <v>175527383.97</v>
      </c>
      <c r="AX1789" s="12">
        <f t="shared" si="558"/>
        <v>17664621.54</v>
      </c>
      <c r="AY1789" s="21">
        <f t="shared" si="559"/>
        <v>1475316567.18</v>
      </c>
    </row>
    <row r="1790" spans="1:51">
      <c r="A1790" s="5" t="s">
        <v>3627</v>
      </c>
      <c r="B1790" s="5" t="s">
        <v>3628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60"/>
        <v>1682966431.98</v>
      </c>
      <c r="AF1790" s="9">
        <f t="shared" si="561"/>
        <v>1549785762.15</v>
      </c>
      <c r="AG1790" s="9">
        <f t="shared" si="562"/>
        <v>121350303.66</v>
      </c>
      <c r="AH1790" s="9">
        <f t="shared" si="563"/>
        <v>122442390.97</v>
      </c>
      <c r="AI1790" s="9">
        <f t="shared" si="564"/>
        <v>105891400.85</v>
      </c>
      <c r="AJ1790" s="12">
        <f t="shared" si="565"/>
        <v>211043168.46</v>
      </c>
      <c r="AK1790" s="16">
        <f t="shared" si="566"/>
        <v>0.125399511511177</v>
      </c>
      <c r="AL1790" s="9">
        <f t="shared" si="567"/>
        <v>76391858.35</v>
      </c>
      <c r="AM1790" s="16">
        <f t="shared" si="568"/>
        <v>0.0014829950749901</v>
      </c>
      <c r="AN1790" s="16">
        <f t="shared" si="569"/>
        <v>0.012355294766953</v>
      </c>
      <c r="AO1790" s="16">
        <f t="shared" si="570"/>
        <v>0.0298039233028482</v>
      </c>
      <c r="AP1790" s="16">
        <f t="shared" si="571"/>
        <v>0</v>
      </c>
      <c r="AQ1790" s="12">
        <f t="shared" si="572"/>
        <v>134651310.11</v>
      </c>
      <c r="AR1790" s="12">
        <f t="shared" si="573"/>
        <v>113686201.1</v>
      </c>
      <c r="AS1790" s="12">
        <f>AR1790-VLOOKUP(A1790,[1]选股结果!$A$2:$BJ$3005,48,FALSE)*0.08</f>
        <v>33615964.5944</v>
      </c>
      <c r="AT1790" s="12">
        <f t="shared" si="554"/>
        <v>118100319.99</v>
      </c>
      <c r="AU1790" s="12">
        <f t="shared" si="555"/>
        <v>130237191.22</v>
      </c>
      <c r="AV1790" s="12">
        <f t="shared" si="556"/>
        <v>123735431.34</v>
      </c>
      <c r="AW1790" s="12">
        <f t="shared" si="557"/>
        <v>121350303.66</v>
      </c>
      <c r="AX1790" s="12">
        <f t="shared" si="558"/>
        <v>-6779695.39</v>
      </c>
      <c r="AY1790" s="21">
        <f t="shared" si="559"/>
        <v>1545371643.26</v>
      </c>
    </row>
    <row r="1791" spans="1:51">
      <c r="A1791" s="5" t="s">
        <v>3629</v>
      </c>
      <c r="B1791" s="5" t="s">
        <v>3630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60"/>
        <v>1682129680.92</v>
      </c>
      <c r="AF1791" s="9">
        <f t="shared" si="561"/>
        <v>1735650788.45</v>
      </c>
      <c r="AG1791" s="9">
        <f t="shared" si="562"/>
        <v>-42949550.54</v>
      </c>
      <c r="AH1791" s="9">
        <f t="shared" si="563"/>
        <v>-45781731.13</v>
      </c>
      <c r="AI1791" s="9">
        <f t="shared" si="564"/>
        <v>-53815888.8</v>
      </c>
      <c r="AJ1791" s="12">
        <f t="shared" si="565"/>
        <v>139442908.76</v>
      </c>
      <c r="AK1791" s="16">
        <f t="shared" si="566"/>
        <v>0.0828966460443972</v>
      </c>
      <c r="AL1791" s="9">
        <f t="shared" si="567"/>
        <v>173754031.63</v>
      </c>
      <c r="AM1791" s="16">
        <f t="shared" si="568"/>
        <v>0.00270720169298087</v>
      </c>
      <c r="AN1791" s="16">
        <f t="shared" si="569"/>
        <v>0.0154118363667545</v>
      </c>
      <c r="AO1791" s="16">
        <f t="shared" si="570"/>
        <v>0.049932276020516</v>
      </c>
      <c r="AP1791" s="16">
        <f t="shared" si="571"/>
        <v>0.0335590748087422</v>
      </c>
      <c r="AQ1791" s="12">
        <f t="shared" si="572"/>
        <v>-34311122.87</v>
      </c>
      <c r="AR1791" s="12">
        <f t="shared" si="573"/>
        <v>-64387445.79</v>
      </c>
      <c r="AS1791" s="12">
        <f>AR1791-VLOOKUP(A1791,[1]选股结果!$A$2:$BJ$3005,48,FALSE)*0.08</f>
        <v>-248275819.8348</v>
      </c>
      <c r="AT1791" s="12">
        <f t="shared" si="554"/>
        <v>-42345280.54</v>
      </c>
      <c r="AU1791" s="12">
        <f t="shared" si="555"/>
        <v>-56353288.12</v>
      </c>
      <c r="AV1791" s="12">
        <f t="shared" si="556"/>
        <v>-45286075.8</v>
      </c>
      <c r="AW1791" s="12">
        <f t="shared" si="557"/>
        <v>-42949550.54</v>
      </c>
      <c r="AX1791" s="12">
        <f t="shared" si="558"/>
        <v>800000</v>
      </c>
      <c r="AY1791" s="21">
        <f t="shared" si="559"/>
        <v>1713608623.2</v>
      </c>
    </row>
    <row r="1792" spans="1:51">
      <c r="A1792" s="5" t="s">
        <v>3631</v>
      </c>
      <c r="B1792" s="5" t="s">
        <v>3632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60"/>
        <v>1674043737.37</v>
      </c>
      <c r="AF1792" s="9">
        <f t="shared" si="561"/>
        <v>1663638894.9</v>
      </c>
      <c r="AG1792" s="9">
        <f t="shared" si="562"/>
        <v>2077284.17999979</v>
      </c>
      <c r="AH1792" s="9">
        <f t="shared" si="563"/>
        <v>1537026.87999979</v>
      </c>
      <c r="AI1792" s="9">
        <f t="shared" si="564"/>
        <v>161706.81999979</v>
      </c>
      <c r="AJ1792" s="12">
        <f t="shared" si="565"/>
        <v>195263585.99</v>
      </c>
      <c r="AK1792" s="16">
        <f t="shared" si="566"/>
        <v>0.116641866416685</v>
      </c>
      <c r="AL1792" s="9">
        <f t="shared" si="567"/>
        <v>175066472.22</v>
      </c>
      <c r="AM1792" s="16">
        <f t="shared" si="568"/>
        <v>0.00290401011722522</v>
      </c>
      <c r="AN1792" s="16">
        <f t="shared" si="569"/>
        <v>0.0201180817789806</v>
      </c>
      <c r="AO1792" s="16">
        <f t="shared" si="570"/>
        <v>0.0374098087833642</v>
      </c>
      <c r="AP1792" s="16">
        <f t="shared" si="571"/>
        <v>0.0422094141644177</v>
      </c>
      <c r="AQ1792" s="12">
        <f t="shared" si="572"/>
        <v>20197113.7699998</v>
      </c>
      <c r="AR1792" s="12">
        <f t="shared" si="573"/>
        <v>5789100.49999977</v>
      </c>
      <c r="AS1792" s="12">
        <f>AR1792-VLOOKUP(A1792,[1]选股结果!$A$2:$BJ$3005,48,FALSE)*0.08</f>
        <v>-79920579.7064002</v>
      </c>
      <c r="AT1792" s="12">
        <f t="shared" si="554"/>
        <v>18821793.7099998</v>
      </c>
      <c r="AU1792" s="12">
        <f t="shared" si="555"/>
        <v>7164420.55999977</v>
      </c>
      <c r="AV1792" s="12">
        <f t="shared" si="556"/>
        <v>2020382.38999978</v>
      </c>
      <c r="AW1792" s="12">
        <f t="shared" si="557"/>
        <v>2077284.17999979</v>
      </c>
      <c r="AX1792" s="12">
        <f t="shared" si="558"/>
        <v>-571480.64</v>
      </c>
      <c r="AY1792" s="21">
        <f t="shared" si="559"/>
        <v>1650606201.69</v>
      </c>
    </row>
    <row r="1793" spans="1:51">
      <c r="A1793" s="5" t="s">
        <v>3633</v>
      </c>
      <c r="B1793" s="5" t="s">
        <v>3634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60"/>
        <v>1672763560.93</v>
      </c>
      <c r="AF1793" s="9">
        <f t="shared" si="561"/>
        <v>1394628017.68</v>
      </c>
      <c r="AG1793" s="9">
        <f t="shared" si="562"/>
        <v>298614662.32</v>
      </c>
      <c r="AH1793" s="9">
        <f t="shared" si="563"/>
        <v>310293341.79</v>
      </c>
      <c r="AI1793" s="9">
        <f t="shared" si="564"/>
        <v>256578515.08</v>
      </c>
      <c r="AJ1793" s="12">
        <f t="shared" si="565"/>
        <v>1110182871.88</v>
      </c>
      <c r="AK1793" s="16">
        <f t="shared" si="566"/>
        <v>0.663681884164655</v>
      </c>
      <c r="AL1793" s="9">
        <f t="shared" si="567"/>
        <v>842284809.27</v>
      </c>
      <c r="AM1793" s="16">
        <f t="shared" si="568"/>
        <v>0.00634432660291797</v>
      </c>
      <c r="AN1793" s="16">
        <f t="shared" si="569"/>
        <v>0.387758686074788</v>
      </c>
      <c r="AO1793" s="16">
        <f t="shared" si="570"/>
        <v>0.080616301424588</v>
      </c>
      <c r="AP1793" s="16">
        <f t="shared" si="571"/>
        <v>0.0249007719996257</v>
      </c>
      <c r="AQ1793" s="12">
        <f t="shared" si="572"/>
        <v>267898062.61</v>
      </c>
      <c r="AR1793" s="12">
        <f t="shared" si="573"/>
        <v>217882181.61</v>
      </c>
      <c r="AS1793" s="12">
        <f>AR1793-VLOOKUP(A1793,[1]选股结果!$A$2:$BJ$3005,48,FALSE)*0.08</f>
        <v>-6000808.48999998</v>
      </c>
      <c r="AT1793" s="12">
        <f t="shared" si="554"/>
        <v>214183235.9</v>
      </c>
      <c r="AU1793" s="12">
        <f t="shared" si="555"/>
        <v>271597008.32</v>
      </c>
      <c r="AV1793" s="12">
        <f t="shared" si="556"/>
        <v>242599899.39</v>
      </c>
      <c r="AW1793" s="12">
        <f t="shared" si="557"/>
        <v>298614662.32</v>
      </c>
      <c r="AX1793" s="12">
        <f t="shared" si="558"/>
        <v>1326632.74</v>
      </c>
      <c r="AY1793" s="21">
        <f t="shared" si="559"/>
        <v>1398326963.39</v>
      </c>
    </row>
    <row r="1794" spans="1:51">
      <c r="A1794" s="5" t="s">
        <v>3635</v>
      </c>
      <c r="B1794" s="5" t="s">
        <v>3636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60"/>
        <v>1672288457.42</v>
      </c>
      <c r="AF1794" s="9">
        <f t="shared" si="561"/>
        <v>1567461441.79</v>
      </c>
      <c r="AG1794" s="9">
        <f t="shared" si="562"/>
        <v>88536736.3800001</v>
      </c>
      <c r="AH1794" s="9">
        <f t="shared" si="563"/>
        <v>108504560.71</v>
      </c>
      <c r="AI1794" s="9">
        <f t="shared" si="564"/>
        <v>98389439.0800001</v>
      </c>
      <c r="AJ1794" s="12">
        <f t="shared" si="565"/>
        <v>293026370.77</v>
      </c>
      <c r="AK1794" s="16">
        <f t="shared" si="566"/>
        <v>0.175224776245888</v>
      </c>
      <c r="AL1794" s="9">
        <f t="shared" si="567"/>
        <v>199501705.77</v>
      </c>
      <c r="AM1794" s="16">
        <f t="shared" si="568"/>
        <v>0.00494531744407237</v>
      </c>
      <c r="AN1794" s="16">
        <f t="shared" si="569"/>
        <v>0.0176168064721629</v>
      </c>
      <c r="AO1794" s="16">
        <f t="shared" si="570"/>
        <v>0.0474242796738277</v>
      </c>
      <c r="AP1794" s="16">
        <f t="shared" si="571"/>
        <v>0.0435601575055928</v>
      </c>
      <c r="AQ1794" s="12">
        <f t="shared" si="572"/>
        <v>93524665</v>
      </c>
      <c r="AR1794" s="12">
        <f t="shared" si="573"/>
        <v>85092791.73</v>
      </c>
      <c r="AS1794" s="12">
        <f>AR1794-VLOOKUP(A1794,[1]选股结果!$A$2:$BJ$3005,48,FALSE)*0.08</f>
        <v>-141092694.8236</v>
      </c>
      <c r="AT1794" s="12">
        <f t="shared" si="554"/>
        <v>83409543.37</v>
      </c>
      <c r="AU1794" s="12">
        <f t="shared" si="555"/>
        <v>95207913.36</v>
      </c>
      <c r="AV1794" s="12">
        <f t="shared" si="556"/>
        <v>63735530.09</v>
      </c>
      <c r="AW1794" s="12">
        <f t="shared" si="557"/>
        <v>88536736.3800001</v>
      </c>
      <c r="AX1794" s="12">
        <f t="shared" si="558"/>
        <v>17620989.15</v>
      </c>
      <c r="AY1794" s="21">
        <f t="shared" si="559"/>
        <v>1569144690.15</v>
      </c>
    </row>
    <row r="1795" spans="1:51">
      <c r="A1795" s="5" t="s">
        <v>3637</v>
      </c>
      <c r="B1795" s="5" t="s">
        <v>3638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60"/>
        <v>1671447981.76</v>
      </c>
      <c r="AF1795" s="9">
        <f t="shared" si="561"/>
        <v>1778049134.02</v>
      </c>
      <c r="AG1795" s="9">
        <f t="shared" si="562"/>
        <v>-144544739.49</v>
      </c>
      <c r="AH1795" s="9">
        <f t="shared" si="563"/>
        <v>-154672300.54</v>
      </c>
      <c r="AI1795" s="9">
        <f t="shared" si="564"/>
        <v>-161261242.86</v>
      </c>
      <c r="AJ1795" s="12">
        <f t="shared" si="565"/>
        <v>326435822.4</v>
      </c>
      <c r="AK1795" s="16">
        <f t="shared" si="566"/>
        <v>0.195301215450492</v>
      </c>
      <c r="AL1795" s="9">
        <f t="shared" si="567"/>
        <v>444558328.36</v>
      </c>
      <c r="AM1795" s="16">
        <f t="shared" si="568"/>
        <v>0.00266841272876682</v>
      </c>
      <c r="AN1795" s="16">
        <f t="shared" si="569"/>
        <v>0.0836627397358508</v>
      </c>
      <c r="AO1795" s="16">
        <f t="shared" si="570"/>
        <v>0.114146461620123</v>
      </c>
      <c r="AP1795" s="16">
        <f t="shared" si="571"/>
        <v>0.0240984131720251</v>
      </c>
      <c r="AQ1795" s="12">
        <f t="shared" si="572"/>
        <v>-118122505.96</v>
      </c>
      <c r="AR1795" s="12">
        <f t="shared" si="573"/>
        <v>-182381275.43</v>
      </c>
      <c r="AS1795" s="12">
        <f>AR1795-VLOOKUP(A1795,[1]选股结果!$A$2:$BJ$3005,48,FALSE)*0.08</f>
        <v>-673678713.242</v>
      </c>
      <c r="AT1795" s="12">
        <f t="shared" ref="AT1795:AT1858" si="574">AQ1795-AD1795</f>
        <v>-124711448.28</v>
      </c>
      <c r="AU1795" s="12">
        <f t="shared" ref="AU1795:AU1858" si="575">AQ1795-S1795</f>
        <v>-175792333.11</v>
      </c>
      <c r="AV1795" s="12">
        <f t="shared" ref="AV1795:AV1858" si="576">AJ1795-O1795-P1795-Q1795-R1795-X1795-Y1795+Z1795-H1795</f>
        <v>-170308911.65</v>
      </c>
      <c r="AW1795" s="12">
        <f t="shared" ref="AW1795:AW1858" si="577">AG1795</f>
        <v>-144544739.49</v>
      </c>
      <c r="AX1795" s="12">
        <f t="shared" ref="AX1795:AX1858" si="578">T1795-U1795+V1795+W1795+AA1795</f>
        <v>27793299.75</v>
      </c>
      <c r="AY1795" s="21">
        <f t="shared" ref="AY1795:AY1858" si="579">AF1795-S1795</f>
        <v>1720379306.87</v>
      </c>
    </row>
    <row r="1796" spans="1:51">
      <c r="A1796" s="5" t="s">
        <v>3639</v>
      </c>
      <c r="B1796" s="5" t="s">
        <v>3640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60"/>
        <v>1671227550.86</v>
      </c>
      <c r="AF1796" s="9">
        <f t="shared" si="561"/>
        <v>1419009890.1</v>
      </c>
      <c r="AG1796" s="9">
        <f t="shared" si="562"/>
        <v>258625826.07</v>
      </c>
      <c r="AH1796" s="9">
        <f t="shared" si="563"/>
        <v>257706039.95</v>
      </c>
      <c r="AI1796" s="9">
        <f t="shared" si="564"/>
        <v>215064116.21</v>
      </c>
      <c r="AJ1796" s="12">
        <f t="shared" si="565"/>
        <v>526290170.67</v>
      </c>
      <c r="AK1796" s="16">
        <f t="shared" si="566"/>
        <v>0.314912335186896</v>
      </c>
      <c r="AL1796" s="9">
        <f t="shared" si="567"/>
        <v>254683255.56</v>
      </c>
      <c r="AM1796" s="16">
        <f t="shared" si="568"/>
        <v>0.0202959827119565</v>
      </c>
      <c r="AN1796" s="16">
        <f t="shared" si="569"/>
        <v>0.0507811482023069</v>
      </c>
      <c r="AO1796" s="16">
        <f t="shared" si="570"/>
        <v>0.0655401657025313</v>
      </c>
      <c r="AP1796" s="16">
        <f t="shared" si="571"/>
        <v>0.0152252632485063</v>
      </c>
      <c r="AQ1796" s="12">
        <f t="shared" si="572"/>
        <v>271606915.11</v>
      </c>
      <c r="AR1796" s="12">
        <f t="shared" si="573"/>
        <v>208655950.9</v>
      </c>
      <c r="AS1796" s="12">
        <f>AR1796-VLOOKUP(A1796,[1]选股结果!$A$2:$BJ$3005,48,FALSE)*0.08</f>
        <v>-61624235.0624</v>
      </c>
      <c r="AT1796" s="12">
        <f t="shared" si="574"/>
        <v>228964991.37</v>
      </c>
      <c r="AU1796" s="12">
        <f t="shared" si="575"/>
        <v>251297874.64</v>
      </c>
      <c r="AV1796" s="12">
        <f t="shared" si="576"/>
        <v>247867969.45</v>
      </c>
      <c r="AW1796" s="12">
        <f t="shared" si="577"/>
        <v>258625826.07</v>
      </c>
      <c r="AX1796" s="12">
        <f t="shared" si="578"/>
        <v>7618920.05</v>
      </c>
      <c r="AY1796" s="21">
        <f t="shared" si="579"/>
        <v>1398700849.63</v>
      </c>
    </row>
    <row r="1797" spans="1:51">
      <c r="A1797" s="5" t="s">
        <v>3641</v>
      </c>
      <c r="B1797" s="5" t="s">
        <v>3642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60"/>
        <v>1670404251.61</v>
      </c>
      <c r="AF1797" s="9">
        <f t="shared" si="561"/>
        <v>1541151915.44</v>
      </c>
      <c r="AG1797" s="9">
        <f t="shared" si="562"/>
        <v>103884895.51</v>
      </c>
      <c r="AH1797" s="9">
        <f t="shared" si="563"/>
        <v>100548703.9</v>
      </c>
      <c r="AI1797" s="9">
        <f t="shared" si="564"/>
        <v>84078443.78</v>
      </c>
      <c r="AJ1797" s="12">
        <f t="shared" si="565"/>
        <v>415065924.31</v>
      </c>
      <c r="AK1797" s="16">
        <f t="shared" si="566"/>
        <v>0.248482320318536</v>
      </c>
      <c r="AL1797" s="9">
        <f t="shared" si="567"/>
        <v>298227985.05</v>
      </c>
      <c r="AM1797" s="16">
        <f t="shared" si="568"/>
        <v>0.00870949166106212</v>
      </c>
      <c r="AN1797" s="16">
        <f t="shared" si="569"/>
        <v>0.0166833970059282</v>
      </c>
      <c r="AO1797" s="16">
        <f t="shared" si="570"/>
        <v>0.0986903189818324</v>
      </c>
      <c r="AP1797" s="16">
        <f t="shared" si="571"/>
        <v>0.047324909155258</v>
      </c>
      <c r="AQ1797" s="12">
        <f t="shared" si="572"/>
        <v>116837939.26</v>
      </c>
      <c r="AR1797" s="12">
        <f t="shared" si="573"/>
        <v>100874938.07</v>
      </c>
      <c r="AS1797" s="12">
        <f>AR1797-VLOOKUP(A1797,[1]选股结果!$A$2:$BJ$3005,48,FALSE)*0.08</f>
        <v>-432831748.3588</v>
      </c>
      <c r="AT1797" s="12">
        <f t="shared" si="574"/>
        <v>100367679.14</v>
      </c>
      <c r="AU1797" s="12">
        <f t="shared" si="575"/>
        <v>117345198.19</v>
      </c>
      <c r="AV1797" s="12">
        <f t="shared" si="576"/>
        <v>103368506</v>
      </c>
      <c r="AW1797" s="12">
        <f t="shared" si="577"/>
        <v>103884895.51</v>
      </c>
      <c r="AX1797" s="12">
        <f t="shared" si="578"/>
        <v>-1730710.87</v>
      </c>
      <c r="AY1797" s="21">
        <f t="shared" si="579"/>
        <v>1541659174.37</v>
      </c>
    </row>
    <row r="1798" spans="1:51">
      <c r="A1798" s="5" t="s">
        <v>3643</v>
      </c>
      <c r="B1798" s="5" t="s">
        <v>3644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60"/>
        <v>1666474884.05</v>
      </c>
      <c r="AF1798" s="9">
        <f t="shared" si="561"/>
        <v>1421436910.53</v>
      </c>
      <c r="AG1798" s="9">
        <f t="shared" si="562"/>
        <v>313926894.45</v>
      </c>
      <c r="AH1798" s="9">
        <f t="shared" si="563"/>
        <v>313267163.44</v>
      </c>
      <c r="AI1798" s="9">
        <f t="shared" si="564"/>
        <v>260925545.59</v>
      </c>
      <c r="AJ1798" s="12">
        <f t="shared" si="565"/>
        <v>533639255.65</v>
      </c>
      <c r="AK1798" s="16">
        <f t="shared" si="566"/>
        <v>0.32022040101385</v>
      </c>
      <c r="AL1798" s="9">
        <f t="shared" si="567"/>
        <v>298870231.29</v>
      </c>
      <c r="AM1798" s="16">
        <f t="shared" si="568"/>
        <v>0.00681825293543343</v>
      </c>
      <c r="AN1798" s="16">
        <f t="shared" si="569"/>
        <v>0.078618123383652</v>
      </c>
      <c r="AO1798" s="16">
        <f t="shared" si="570"/>
        <v>0.0315877974062648</v>
      </c>
      <c r="AP1798" s="16">
        <f t="shared" si="571"/>
        <v>0.0553506246825815</v>
      </c>
      <c r="AQ1798" s="12">
        <f t="shared" si="572"/>
        <v>234769024.36</v>
      </c>
      <c r="AR1798" s="12">
        <f t="shared" si="573"/>
        <v>181084396.57</v>
      </c>
      <c r="AS1798" s="12">
        <f>AR1798-VLOOKUP(A1798,[1]选股结果!$A$2:$BJ$3005,48,FALSE)*0.08</f>
        <v>9720605.61559999</v>
      </c>
      <c r="AT1798" s="12">
        <f t="shared" si="574"/>
        <v>182427406.51</v>
      </c>
      <c r="AU1798" s="12">
        <f t="shared" si="575"/>
        <v>233426014.42</v>
      </c>
      <c r="AV1798" s="12">
        <f t="shared" si="576"/>
        <v>293316674.74</v>
      </c>
      <c r="AW1798" s="12">
        <f t="shared" si="577"/>
        <v>313926894.45</v>
      </c>
      <c r="AX1798" s="12">
        <f t="shared" si="578"/>
        <v>21908305.53</v>
      </c>
      <c r="AY1798" s="21">
        <f t="shared" si="579"/>
        <v>1420093900.59</v>
      </c>
    </row>
    <row r="1799" spans="1:51">
      <c r="A1799" s="5" t="s">
        <v>3645</v>
      </c>
      <c r="B1799" s="5" t="s">
        <v>3646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60"/>
        <v>1665815739.94</v>
      </c>
      <c r="AF1799" s="9">
        <f t="shared" si="561"/>
        <v>1377680053.22</v>
      </c>
      <c r="AG1799" s="9">
        <f t="shared" si="562"/>
        <v>234824096.41</v>
      </c>
      <c r="AH1799" s="9">
        <f t="shared" si="563"/>
        <v>241039228.55</v>
      </c>
      <c r="AI1799" s="9">
        <f t="shared" si="564"/>
        <v>201689621.54</v>
      </c>
      <c r="AJ1799" s="12">
        <f t="shared" si="565"/>
        <v>512725443.11</v>
      </c>
      <c r="AK1799" s="16">
        <f t="shared" si="566"/>
        <v>0.307792411139342</v>
      </c>
      <c r="AL1799" s="9">
        <f t="shared" si="567"/>
        <v>232430821.42</v>
      </c>
      <c r="AM1799" s="16">
        <f t="shared" si="568"/>
        <v>0.0063862401914771</v>
      </c>
      <c r="AN1799" s="16">
        <f t="shared" si="569"/>
        <v>0</v>
      </c>
      <c r="AO1799" s="16">
        <f t="shared" si="570"/>
        <v>0.12542388826121</v>
      </c>
      <c r="AP1799" s="16">
        <f t="shared" si="571"/>
        <v>0.0114505863059542</v>
      </c>
      <c r="AQ1799" s="12">
        <f t="shared" si="572"/>
        <v>280294621.69</v>
      </c>
      <c r="AR1799" s="12">
        <f t="shared" si="573"/>
        <v>255001211.85</v>
      </c>
      <c r="AS1799" s="12">
        <f>AR1799-VLOOKUP(A1799,[1]选股结果!$A$2:$BJ$3005,48,FALSE)*0.08</f>
        <v>70555807.97</v>
      </c>
      <c r="AT1799" s="12">
        <f t="shared" si="574"/>
        <v>240945014.68</v>
      </c>
      <c r="AU1799" s="12">
        <f t="shared" si="575"/>
        <v>294350818.86</v>
      </c>
      <c r="AV1799" s="12">
        <f t="shared" si="576"/>
        <v>217545618.89</v>
      </c>
      <c r="AW1799" s="12">
        <f t="shared" si="577"/>
        <v>234824096.41</v>
      </c>
      <c r="AX1799" s="12">
        <f t="shared" si="578"/>
        <v>-1818389.57</v>
      </c>
      <c r="AY1799" s="21">
        <f t="shared" si="579"/>
        <v>1391736250.39</v>
      </c>
    </row>
    <row r="1800" spans="1:51">
      <c r="A1800" s="5" t="s">
        <v>3647</v>
      </c>
      <c r="B1800" s="5" t="s">
        <v>3648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60"/>
        <v>1664897737.44</v>
      </c>
      <c r="AF1800" s="9">
        <f t="shared" si="561"/>
        <v>1530636058.16</v>
      </c>
      <c r="AG1800" s="9">
        <f t="shared" si="562"/>
        <v>138307108.74</v>
      </c>
      <c r="AH1800" s="9">
        <f t="shared" si="563"/>
        <v>140966816.27</v>
      </c>
      <c r="AI1800" s="9">
        <f t="shared" si="564"/>
        <v>122511641.22</v>
      </c>
      <c r="AJ1800" s="12">
        <f t="shared" si="565"/>
        <v>670535938.49</v>
      </c>
      <c r="AK1800" s="16">
        <f t="shared" si="566"/>
        <v>0.402749023805533</v>
      </c>
      <c r="AL1800" s="9">
        <f t="shared" si="567"/>
        <v>536360296.14</v>
      </c>
      <c r="AM1800" s="16">
        <f t="shared" si="568"/>
        <v>0.00685035610507641</v>
      </c>
      <c r="AN1800" s="16">
        <f t="shared" si="569"/>
        <v>0.270935161455378</v>
      </c>
      <c r="AO1800" s="16">
        <f t="shared" si="570"/>
        <v>0.0193370011599047</v>
      </c>
      <c r="AP1800" s="16">
        <f t="shared" si="571"/>
        <v>0.0257657890423711</v>
      </c>
      <c r="AQ1800" s="12">
        <f t="shared" si="572"/>
        <v>134175642.35</v>
      </c>
      <c r="AR1800" s="12">
        <f t="shared" si="573"/>
        <v>117022221.13</v>
      </c>
      <c r="AS1800" s="12">
        <f>AR1800-VLOOKUP(A1800,[1]选股结果!$A$2:$BJ$3005,48,FALSE)*0.08</f>
        <v>16780960.6556</v>
      </c>
      <c r="AT1800" s="12">
        <f t="shared" si="574"/>
        <v>115720467.3</v>
      </c>
      <c r="AU1800" s="12">
        <f t="shared" si="575"/>
        <v>135477396.18</v>
      </c>
      <c r="AV1800" s="12">
        <f t="shared" si="576"/>
        <v>129188446.97</v>
      </c>
      <c r="AW1800" s="12">
        <f t="shared" si="577"/>
        <v>138307108.74</v>
      </c>
      <c r="AX1800" s="12">
        <f t="shared" si="578"/>
        <v>7637580.12</v>
      </c>
      <c r="AY1800" s="21">
        <f t="shared" si="579"/>
        <v>1531937811.99</v>
      </c>
    </row>
    <row r="1801" spans="1:51">
      <c r="A1801" s="5" t="s">
        <v>3649</v>
      </c>
      <c r="B1801" s="5" t="s">
        <v>3650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60"/>
        <v>1663372251.21</v>
      </c>
      <c r="AF1801" s="9">
        <f t="shared" si="561"/>
        <v>1524887809.83</v>
      </c>
      <c r="AG1801" s="9">
        <f t="shared" si="562"/>
        <v>130965971.19</v>
      </c>
      <c r="AH1801" s="9">
        <f t="shared" si="563"/>
        <v>129427947.59</v>
      </c>
      <c r="AI1801" s="9">
        <f t="shared" si="564"/>
        <v>112059180.48</v>
      </c>
      <c r="AJ1801" s="12">
        <f t="shared" si="565"/>
        <v>250566015.89</v>
      </c>
      <c r="AK1801" s="16">
        <f t="shared" si="566"/>
        <v>0.150637366775674</v>
      </c>
      <c r="AL1801" s="9">
        <f t="shared" si="567"/>
        <v>112248627.56</v>
      </c>
      <c r="AM1801" s="16">
        <f t="shared" si="568"/>
        <v>0.00361833274880101</v>
      </c>
      <c r="AN1801" s="16">
        <f t="shared" si="569"/>
        <v>0.00699232969741997</v>
      </c>
      <c r="AO1801" s="16">
        <f t="shared" si="570"/>
        <v>0.0249895472163628</v>
      </c>
      <c r="AP1801" s="16">
        <f t="shared" si="571"/>
        <v>0.0308578081500771</v>
      </c>
      <c r="AQ1801" s="12">
        <f t="shared" si="572"/>
        <v>138317388.33</v>
      </c>
      <c r="AR1801" s="12">
        <f t="shared" si="573"/>
        <v>119411469.41</v>
      </c>
      <c r="AS1801" s="12">
        <f>AR1801-VLOOKUP(A1801,[1]选股结果!$A$2:$BJ$3005,48,FALSE)*0.08</f>
        <v>4276601.57079999</v>
      </c>
      <c r="AT1801" s="12">
        <f t="shared" si="574"/>
        <v>120948621.22</v>
      </c>
      <c r="AU1801" s="12">
        <f t="shared" si="575"/>
        <v>136780236.52</v>
      </c>
      <c r="AV1801" s="12">
        <f t="shared" si="576"/>
        <v>124328479.1</v>
      </c>
      <c r="AW1801" s="12">
        <f t="shared" si="577"/>
        <v>130965971.19</v>
      </c>
      <c r="AX1801" s="12">
        <f t="shared" si="578"/>
        <v>4526060.77</v>
      </c>
      <c r="AY1801" s="21">
        <f t="shared" si="579"/>
        <v>1523350658.02</v>
      </c>
    </row>
    <row r="1802" spans="1:51">
      <c r="A1802" s="5" t="s">
        <v>3651</v>
      </c>
      <c r="B1802" s="5" t="s">
        <v>3652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60"/>
        <v>1661519194.12</v>
      </c>
      <c r="AF1802" s="9">
        <f t="shared" si="561"/>
        <v>1204982098.68</v>
      </c>
      <c r="AG1802" s="9">
        <f t="shared" si="562"/>
        <v>476890327.33</v>
      </c>
      <c r="AH1802" s="9">
        <f t="shared" si="563"/>
        <v>474395509.46</v>
      </c>
      <c r="AI1802" s="9">
        <f t="shared" si="564"/>
        <v>399803485.34</v>
      </c>
      <c r="AJ1802" s="12">
        <f t="shared" si="565"/>
        <v>656267637.68</v>
      </c>
      <c r="AK1802" s="16">
        <f t="shared" si="566"/>
        <v>0.394980473293649</v>
      </c>
      <c r="AL1802" s="9">
        <f t="shared" si="567"/>
        <v>206427108.75</v>
      </c>
      <c r="AM1802" s="16">
        <f t="shared" si="568"/>
        <v>0.00766328523622244</v>
      </c>
      <c r="AN1802" s="16">
        <f t="shared" si="569"/>
        <v>0.0358869581952561</v>
      </c>
      <c r="AO1802" s="16">
        <f t="shared" si="570"/>
        <v>0.0465745422886827</v>
      </c>
      <c r="AP1802" s="16">
        <f t="shared" si="571"/>
        <v>0.0310003519563795</v>
      </c>
      <c r="AQ1802" s="12">
        <f t="shared" si="572"/>
        <v>449840528.93</v>
      </c>
      <c r="AR1802" s="12">
        <f t="shared" si="573"/>
        <v>376769703.71</v>
      </c>
      <c r="AS1802" s="12">
        <f>AR1802-VLOOKUP(A1802,[1]选股结果!$A$2:$BJ$3005,48,FALSE)*0.08</f>
        <v>153687557.5204</v>
      </c>
      <c r="AT1802" s="12">
        <f t="shared" si="574"/>
        <v>375248504.81</v>
      </c>
      <c r="AU1802" s="12">
        <f t="shared" si="575"/>
        <v>451361727.83</v>
      </c>
      <c r="AV1802" s="12">
        <f t="shared" si="576"/>
        <v>451757396.15</v>
      </c>
      <c r="AW1802" s="12">
        <f t="shared" si="577"/>
        <v>476890327.33</v>
      </c>
      <c r="AX1802" s="12">
        <f t="shared" si="578"/>
        <v>18257755.42</v>
      </c>
      <c r="AY1802" s="21">
        <f t="shared" si="579"/>
        <v>1206503297.58</v>
      </c>
    </row>
    <row r="1803" spans="1:51">
      <c r="A1803" s="5" t="s">
        <v>3653</v>
      </c>
      <c r="B1803" s="5" t="s">
        <v>3654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80">C1803</f>
        <v>1660984709.8</v>
      </c>
      <c r="AF1803" s="9">
        <f t="shared" ref="AF1803:AF1866" si="581">(G1803+O1803+P1803+Q1803+R1803)+S1803</f>
        <v>1552567238.74</v>
      </c>
      <c r="AG1803" s="9">
        <f t="shared" ref="AG1803:AG1866" si="582">AE1803-AF1803+T1803+V1803+W1803-X1803-Y1803+Z1803+AA1803</f>
        <v>99683770.55</v>
      </c>
      <c r="AH1803" s="9">
        <f t="shared" ref="AH1803:AH1866" si="583">AG1803+AB1803-AC1803</f>
        <v>99587777.01</v>
      </c>
      <c r="AI1803" s="9">
        <f t="shared" ref="AI1803:AI1866" si="584">AH1803-AD1803</f>
        <v>83389498.7</v>
      </c>
      <c r="AJ1803" s="12">
        <f t="shared" si="565"/>
        <v>415764192.53</v>
      </c>
      <c r="AK1803" s="16">
        <f t="shared" si="566"/>
        <v>0.250311872274888</v>
      </c>
      <c r="AL1803" s="9">
        <f t="shared" si="567"/>
        <v>297078766.52</v>
      </c>
      <c r="AM1803" s="16">
        <f t="shared" si="568"/>
        <v>0.00597095306265293</v>
      </c>
      <c r="AN1803" s="16">
        <f t="shared" si="569"/>
        <v>0.062341507419697</v>
      </c>
      <c r="AO1803" s="16">
        <f t="shared" si="570"/>
        <v>0.0626323553228413</v>
      </c>
      <c r="AP1803" s="16">
        <f t="shared" si="571"/>
        <v>0.043244688825973</v>
      </c>
      <c r="AQ1803" s="12">
        <f t="shared" si="572"/>
        <v>118685426.01</v>
      </c>
      <c r="AR1803" s="12">
        <f t="shared" si="573"/>
        <v>84466530.0299999</v>
      </c>
      <c r="AS1803" s="12">
        <f>AR1803-VLOOKUP(A1803,[1]选股结果!$A$2:$BJ$3005,48,FALSE)*0.08</f>
        <v>11930869.7435999</v>
      </c>
      <c r="AT1803" s="12">
        <f t="shared" si="574"/>
        <v>102487147.7</v>
      </c>
      <c r="AU1803" s="12">
        <f t="shared" si="575"/>
        <v>100664808.34</v>
      </c>
      <c r="AV1803" s="12">
        <f t="shared" si="576"/>
        <v>87318418.63</v>
      </c>
      <c r="AW1803" s="12">
        <f t="shared" si="577"/>
        <v>99683770.55</v>
      </c>
      <c r="AX1803" s="12">
        <f t="shared" si="578"/>
        <v>2590095.56</v>
      </c>
      <c r="AY1803" s="21">
        <f t="shared" si="579"/>
        <v>1534546621.07</v>
      </c>
    </row>
    <row r="1804" spans="1:51">
      <c r="A1804" s="5" t="s">
        <v>3655</v>
      </c>
      <c r="B1804" s="5" t="s">
        <v>3656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80"/>
        <v>1660667309.08</v>
      </c>
      <c r="AF1804" s="9">
        <f t="shared" si="581"/>
        <v>1508352725.4</v>
      </c>
      <c r="AG1804" s="9">
        <f t="shared" si="582"/>
        <v>135924466.18</v>
      </c>
      <c r="AH1804" s="9">
        <f t="shared" si="583"/>
        <v>136756625.28</v>
      </c>
      <c r="AI1804" s="9">
        <f t="shared" si="584"/>
        <v>116539323.08</v>
      </c>
      <c r="AJ1804" s="12">
        <f t="shared" si="565"/>
        <v>313280469.94</v>
      </c>
      <c r="AK1804" s="16">
        <f t="shared" si="566"/>
        <v>0.188647339673083</v>
      </c>
      <c r="AL1804" s="9">
        <f t="shared" si="567"/>
        <v>140127248.9</v>
      </c>
      <c r="AM1804" s="16">
        <f t="shared" si="568"/>
        <v>0.00390085860339407</v>
      </c>
      <c r="AN1804" s="16">
        <f t="shared" si="569"/>
        <v>0.00115079617666391</v>
      </c>
      <c r="AO1804" s="16">
        <f t="shared" si="570"/>
        <v>0.0444513841552618</v>
      </c>
      <c r="AP1804" s="16">
        <f t="shared" si="571"/>
        <v>0.0335608228723885</v>
      </c>
      <c r="AQ1804" s="12">
        <f t="shared" si="572"/>
        <v>173153221.04</v>
      </c>
      <c r="AR1804" s="12">
        <f t="shared" si="573"/>
        <v>129911472.45</v>
      </c>
      <c r="AS1804" s="12">
        <f>AR1804-VLOOKUP(A1804,[1]选股结果!$A$2:$BJ$3005,48,FALSE)*0.08</f>
        <v>43045816.6196</v>
      </c>
      <c r="AT1804" s="12">
        <f t="shared" si="574"/>
        <v>152935918.84</v>
      </c>
      <c r="AU1804" s="12">
        <f t="shared" si="575"/>
        <v>150128774.65</v>
      </c>
      <c r="AV1804" s="12">
        <f t="shared" si="576"/>
        <v>140518250.69</v>
      </c>
      <c r="AW1804" s="12">
        <f t="shared" si="577"/>
        <v>135924466.18</v>
      </c>
      <c r="AX1804" s="12">
        <f t="shared" si="578"/>
        <v>-3256409.37</v>
      </c>
      <c r="AY1804" s="21">
        <f t="shared" si="579"/>
        <v>1485328279.01</v>
      </c>
    </row>
    <row r="1805" spans="1:51">
      <c r="A1805" s="5" t="s">
        <v>3657</v>
      </c>
      <c r="B1805" s="5" t="s">
        <v>3658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80"/>
        <v>1660042787.78</v>
      </c>
      <c r="AF1805" s="9">
        <f t="shared" si="581"/>
        <v>1557753082.74</v>
      </c>
      <c r="AG1805" s="9">
        <f t="shared" si="582"/>
        <v>151860656.97</v>
      </c>
      <c r="AH1805" s="9">
        <f t="shared" si="583"/>
        <v>151478643.78</v>
      </c>
      <c r="AI1805" s="9">
        <f t="shared" si="584"/>
        <v>145227252.03</v>
      </c>
      <c r="AJ1805" s="12">
        <f t="shared" si="565"/>
        <v>403797249.92</v>
      </c>
      <c r="AK1805" s="16">
        <f t="shared" si="566"/>
        <v>0.243245085543852</v>
      </c>
      <c r="AL1805" s="9">
        <f t="shared" si="567"/>
        <v>344022386.55</v>
      </c>
      <c r="AM1805" s="16">
        <f t="shared" si="568"/>
        <v>0.00956301839136924</v>
      </c>
      <c r="AN1805" s="16">
        <f t="shared" si="569"/>
        <v>0.0331723103255926</v>
      </c>
      <c r="AO1805" s="16">
        <f t="shared" si="570"/>
        <v>0.0761615930569348</v>
      </c>
      <c r="AP1805" s="16">
        <f t="shared" si="571"/>
        <v>0.045188354500379</v>
      </c>
      <c r="AQ1805" s="12">
        <f t="shared" si="572"/>
        <v>59774863.3700001</v>
      </c>
      <c r="AR1805" s="12">
        <f t="shared" si="573"/>
        <v>24404506.2000001</v>
      </c>
      <c r="AS1805" s="12">
        <f>AR1805-VLOOKUP(A1805,[1]选股结果!$A$2:$BJ$3005,48,FALSE)*0.08</f>
        <v>-126633888.7704</v>
      </c>
      <c r="AT1805" s="12">
        <f t="shared" si="574"/>
        <v>53523471.6200001</v>
      </c>
      <c r="AU1805" s="12">
        <f t="shared" si="575"/>
        <v>30655897.9500001</v>
      </c>
      <c r="AV1805" s="12">
        <f t="shared" si="576"/>
        <v>27749387.5800001</v>
      </c>
      <c r="AW1805" s="12">
        <f t="shared" si="577"/>
        <v>151860656.97</v>
      </c>
      <c r="AX1805" s="12">
        <f t="shared" si="578"/>
        <v>22774363.56</v>
      </c>
      <c r="AY1805" s="21">
        <f t="shared" si="579"/>
        <v>1528634117.32</v>
      </c>
    </row>
    <row r="1806" spans="1:51">
      <c r="A1806" s="5" t="s">
        <v>3659</v>
      </c>
      <c r="B1806" s="5" t="s">
        <v>3660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80"/>
        <v>1658368319.9</v>
      </c>
      <c r="AF1806" s="9">
        <f t="shared" si="581"/>
        <v>1541972986.42</v>
      </c>
      <c r="AG1806" s="9">
        <f t="shared" si="582"/>
        <v>425939204.08</v>
      </c>
      <c r="AH1806" s="9">
        <f t="shared" si="583"/>
        <v>423141816.93</v>
      </c>
      <c r="AI1806" s="9">
        <f t="shared" si="584"/>
        <v>343639716.91</v>
      </c>
      <c r="AJ1806" s="12">
        <f t="shared" si="565"/>
        <v>530499635.72</v>
      </c>
      <c r="AK1806" s="16">
        <f t="shared" si="566"/>
        <v>0.319892528911786</v>
      </c>
      <c r="AL1806" s="9">
        <f t="shared" si="567"/>
        <v>367097978.08</v>
      </c>
      <c r="AM1806" s="16">
        <f t="shared" si="568"/>
        <v>0.0249502270174186</v>
      </c>
      <c r="AN1806" s="16">
        <f t="shared" si="569"/>
        <v>0.0375000499971864</v>
      </c>
      <c r="AO1806" s="16">
        <f t="shared" si="570"/>
        <v>0.112536137322771</v>
      </c>
      <c r="AP1806" s="16">
        <f t="shared" si="571"/>
        <v>0.0446876994035129</v>
      </c>
      <c r="AQ1806" s="12">
        <f t="shared" si="572"/>
        <v>163401657.64</v>
      </c>
      <c r="AR1806" s="12">
        <f t="shared" si="573"/>
        <v>34095846.31</v>
      </c>
      <c r="AS1806" s="12">
        <f>AR1806-VLOOKUP(A1806,[1]选股结果!$A$2:$BJ$3005,48,FALSE)*0.08</f>
        <v>-456647612.5164</v>
      </c>
      <c r="AT1806" s="12">
        <f t="shared" si="574"/>
        <v>83899557.62</v>
      </c>
      <c r="AU1806" s="12">
        <f t="shared" si="575"/>
        <v>113597946.33</v>
      </c>
      <c r="AV1806" s="12">
        <f t="shared" si="576"/>
        <v>94816883.65</v>
      </c>
      <c r="AW1806" s="12">
        <f t="shared" si="577"/>
        <v>425939204.08</v>
      </c>
      <c r="AX1806" s="12">
        <f t="shared" si="578"/>
        <v>237224215.7</v>
      </c>
      <c r="AY1806" s="21">
        <f t="shared" si="579"/>
        <v>1492169275.11</v>
      </c>
    </row>
    <row r="1807" spans="1:51">
      <c r="A1807" s="5" t="s">
        <v>3661</v>
      </c>
      <c r="B1807" s="5" t="s">
        <v>3662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80"/>
        <v>1658068166.52</v>
      </c>
      <c r="AF1807" s="9">
        <f t="shared" si="581"/>
        <v>1567103646.91</v>
      </c>
      <c r="AG1807" s="9">
        <f t="shared" si="582"/>
        <v>43131342.7200001</v>
      </c>
      <c r="AH1807" s="9">
        <f t="shared" si="583"/>
        <v>43235589.6900001</v>
      </c>
      <c r="AI1807" s="9">
        <f t="shared" si="584"/>
        <v>24346841.4600001</v>
      </c>
      <c r="AJ1807" s="12">
        <f t="shared" si="565"/>
        <v>873186238.25</v>
      </c>
      <c r="AK1807" s="16">
        <f t="shared" si="566"/>
        <v>0.526628672983131</v>
      </c>
      <c r="AL1807" s="9">
        <f t="shared" si="567"/>
        <v>760019489.77</v>
      </c>
      <c r="AM1807" s="16">
        <f t="shared" si="568"/>
        <v>0.0117036588614621</v>
      </c>
      <c r="AN1807" s="16">
        <f t="shared" si="569"/>
        <v>0.327083840767688</v>
      </c>
      <c r="AO1807" s="16">
        <f t="shared" si="570"/>
        <v>0.0810536217712126</v>
      </c>
      <c r="AP1807" s="16">
        <f t="shared" si="571"/>
        <v>0.0147270196262498</v>
      </c>
      <c r="AQ1807" s="12">
        <f t="shared" si="572"/>
        <v>113166748.48</v>
      </c>
      <c r="AR1807" s="12">
        <f t="shared" si="573"/>
        <v>32599882.4300001</v>
      </c>
      <c r="AS1807" s="12">
        <f>AR1807-VLOOKUP(A1807,[1]选股结果!$A$2:$BJ$3005,48,FALSE)*0.08</f>
        <v>-87383105.5963999</v>
      </c>
      <c r="AT1807" s="12">
        <f t="shared" si="574"/>
        <v>94278000.2500001</v>
      </c>
      <c r="AU1807" s="12">
        <f t="shared" si="575"/>
        <v>51488630.6600001</v>
      </c>
      <c r="AV1807" s="12">
        <f t="shared" si="576"/>
        <v>32377622.19</v>
      </c>
      <c r="AW1807" s="12">
        <f t="shared" si="577"/>
        <v>43131342.7200001</v>
      </c>
      <c r="AX1807" s="12">
        <f t="shared" si="578"/>
        <v>22718216.49</v>
      </c>
      <c r="AY1807" s="21">
        <f t="shared" si="579"/>
        <v>1505425529.09</v>
      </c>
    </row>
    <row r="1808" spans="1:51">
      <c r="A1808" s="5" t="s">
        <v>3663</v>
      </c>
      <c r="B1808" s="5" t="s">
        <v>3664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80"/>
        <v>1655062393.34</v>
      </c>
      <c r="AF1808" s="9">
        <f t="shared" si="581"/>
        <v>1544972310.9</v>
      </c>
      <c r="AG1808" s="9">
        <f t="shared" si="582"/>
        <v>111633354.51</v>
      </c>
      <c r="AH1808" s="9">
        <f t="shared" si="583"/>
        <v>109885438.42</v>
      </c>
      <c r="AI1808" s="9">
        <f t="shared" si="584"/>
        <v>109524705.54</v>
      </c>
      <c r="AJ1808" s="12">
        <f t="shared" si="565"/>
        <v>354247741.86</v>
      </c>
      <c r="AK1808" s="16">
        <f t="shared" si="566"/>
        <v>0.214038904687521</v>
      </c>
      <c r="AL1808" s="9">
        <f t="shared" si="567"/>
        <v>227542106.48</v>
      </c>
      <c r="AM1808" s="16">
        <f t="shared" si="568"/>
        <v>0.00597845675777332</v>
      </c>
      <c r="AN1808" s="16">
        <f t="shared" si="569"/>
        <v>0.0263379178243736</v>
      </c>
      <c r="AO1808" s="16">
        <f t="shared" si="570"/>
        <v>0.0634406722625775</v>
      </c>
      <c r="AP1808" s="16">
        <f t="shared" si="571"/>
        <v>0.0406693448723491</v>
      </c>
      <c r="AQ1808" s="12">
        <f t="shared" si="572"/>
        <v>126705635.38</v>
      </c>
      <c r="AR1808" s="12">
        <f t="shared" si="573"/>
        <v>107981433.47</v>
      </c>
      <c r="AS1808" s="12">
        <f>AR1808-VLOOKUP(A1808,[1]选股结果!$A$2:$BJ$3005,48,FALSE)*0.08</f>
        <v>-158996729.2452</v>
      </c>
      <c r="AT1808" s="12">
        <f t="shared" si="574"/>
        <v>126344902.5</v>
      </c>
      <c r="AU1808" s="12">
        <f t="shared" si="575"/>
        <v>108342166.35</v>
      </c>
      <c r="AV1808" s="12">
        <f t="shared" si="576"/>
        <v>114449644.87</v>
      </c>
      <c r="AW1808" s="12">
        <f t="shared" si="577"/>
        <v>111633354.51</v>
      </c>
      <c r="AX1808" s="12">
        <f t="shared" si="578"/>
        <v>810126.25</v>
      </c>
      <c r="AY1808" s="21">
        <f t="shared" si="579"/>
        <v>1526608841.87</v>
      </c>
    </row>
    <row r="1809" spans="1:51">
      <c r="A1809" s="5" t="s">
        <v>3665</v>
      </c>
      <c r="B1809" s="5" t="s">
        <v>3666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80"/>
        <v>1654814464.81</v>
      </c>
      <c r="AF1809" s="9">
        <f t="shared" si="581"/>
        <v>1505392486.58</v>
      </c>
      <c r="AG1809" s="9">
        <f t="shared" si="582"/>
        <v>176409393.65</v>
      </c>
      <c r="AH1809" s="9">
        <f t="shared" si="583"/>
        <v>176390393.65</v>
      </c>
      <c r="AI1809" s="9">
        <f t="shared" si="584"/>
        <v>162552063.49</v>
      </c>
      <c r="AJ1809" s="12">
        <f t="shared" si="565"/>
        <v>269219690.16</v>
      </c>
      <c r="AK1809" s="16">
        <f t="shared" si="566"/>
        <v>0.162688746010515</v>
      </c>
      <c r="AL1809" s="9">
        <f t="shared" si="567"/>
        <v>114866846.57</v>
      </c>
      <c r="AM1809" s="16">
        <f t="shared" si="568"/>
        <v>0.00360344780445502</v>
      </c>
      <c r="AN1809" s="16">
        <f t="shared" si="569"/>
        <v>0.00211153469727568</v>
      </c>
      <c r="AO1809" s="16">
        <f t="shared" si="570"/>
        <v>0.012630441088391</v>
      </c>
      <c r="AP1809" s="16">
        <f t="shared" si="571"/>
        <v>0.0510568260349965</v>
      </c>
      <c r="AQ1809" s="12">
        <f t="shared" si="572"/>
        <v>154352843.59</v>
      </c>
      <c r="AR1809" s="12">
        <f t="shared" si="573"/>
        <v>135564648.07</v>
      </c>
      <c r="AS1809" s="12">
        <f>AR1809-VLOOKUP(A1809,[1]选股结果!$A$2:$BJ$3005,48,FALSE)*0.08</f>
        <v>-5510211.74440002</v>
      </c>
      <c r="AT1809" s="12">
        <f t="shared" si="574"/>
        <v>140514513.43</v>
      </c>
      <c r="AU1809" s="12">
        <f t="shared" si="575"/>
        <v>149402978.23</v>
      </c>
      <c r="AV1809" s="12">
        <f t="shared" si="576"/>
        <v>139335947.18</v>
      </c>
      <c r="AW1809" s="12">
        <f t="shared" si="577"/>
        <v>176409393.65</v>
      </c>
      <c r="AX1809" s="12">
        <f t="shared" si="578"/>
        <v>15063865.05</v>
      </c>
      <c r="AY1809" s="21">
        <f t="shared" si="579"/>
        <v>1500442621.22</v>
      </c>
    </row>
    <row r="1810" spans="1:51">
      <c r="A1810" s="5" t="s">
        <v>3667</v>
      </c>
      <c r="B1810" s="5" t="s">
        <v>3668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80"/>
        <v>1654119693.86</v>
      </c>
      <c r="AF1810" s="9">
        <f t="shared" si="581"/>
        <v>1366360620.88</v>
      </c>
      <c r="AG1810" s="9">
        <f t="shared" si="582"/>
        <v>318679473.77</v>
      </c>
      <c r="AH1810" s="9">
        <f t="shared" si="583"/>
        <v>318692459.77</v>
      </c>
      <c r="AI1810" s="9">
        <f t="shared" si="584"/>
        <v>236157995.43</v>
      </c>
      <c r="AJ1810" s="12">
        <f t="shared" si="565"/>
        <v>423962597.86</v>
      </c>
      <c r="AK1810" s="16">
        <f t="shared" si="566"/>
        <v>0.256307085535421</v>
      </c>
      <c r="AL1810" s="9">
        <f t="shared" si="567"/>
        <v>82646097.91</v>
      </c>
      <c r="AM1810" s="16">
        <f t="shared" si="568"/>
        <v>0.00460847257807039</v>
      </c>
      <c r="AN1810" s="16">
        <f t="shared" si="569"/>
        <v>0</v>
      </c>
      <c r="AO1810" s="16">
        <f t="shared" si="570"/>
        <v>0.0453391544205552</v>
      </c>
      <c r="AP1810" s="16">
        <f t="shared" si="571"/>
        <v>3.72774535173504e-5</v>
      </c>
      <c r="AQ1810" s="12">
        <f t="shared" si="572"/>
        <v>341316499.95</v>
      </c>
      <c r="AR1810" s="12">
        <f t="shared" si="573"/>
        <v>205259525.58</v>
      </c>
      <c r="AS1810" s="12">
        <f>AR1810-VLOOKUP(A1810,[1]选股结果!$A$2:$BJ$3005,48,FALSE)*0.08</f>
        <v>-93743928.1144</v>
      </c>
      <c r="AT1810" s="12">
        <f t="shared" si="574"/>
        <v>258782035.61</v>
      </c>
      <c r="AU1810" s="12">
        <f t="shared" si="575"/>
        <v>287793989.92</v>
      </c>
      <c r="AV1810" s="12">
        <f t="shared" si="576"/>
        <v>312319919.63</v>
      </c>
      <c r="AW1810" s="12">
        <f t="shared" si="577"/>
        <v>318679473.77</v>
      </c>
      <c r="AX1810" s="12">
        <f t="shared" si="578"/>
        <v>0</v>
      </c>
      <c r="AY1810" s="21">
        <f t="shared" si="579"/>
        <v>1312838110.85</v>
      </c>
    </row>
    <row r="1811" spans="1:51">
      <c r="A1811" s="5" t="s">
        <v>3669</v>
      </c>
      <c r="B1811" s="5" t="s">
        <v>3670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80"/>
        <v>1653800133.18</v>
      </c>
      <c r="AF1811" s="9">
        <f t="shared" si="581"/>
        <v>1645767147.12</v>
      </c>
      <c r="AG1811" s="9">
        <f t="shared" si="582"/>
        <v>27763767.6900002</v>
      </c>
      <c r="AH1811" s="9">
        <f t="shared" si="583"/>
        <v>28041287.4300002</v>
      </c>
      <c r="AI1811" s="9">
        <f t="shared" si="584"/>
        <v>14217656.4800002</v>
      </c>
      <c r="AJ1811" s="12">
        <f t="shared" si="565"/>
        <v>506965655.12</v>
      </c>
      <c r="AK1811" s="16">
        <f t="shared" si="566"/>
        <v>0.306545902947283</v>
      </c>
      <c r="AL1811" s="9">
        <f t="shared" si="567"/>
        <v>472771986.08</v>
      </c>
      <c r="AM1811" s="16">
        <f t="shared" si="568"/>
        <v>0.00368526397339252</v>
      </c>
      <c r="AN1811" s="16">
        <f t="shared" si="569"/>
        <v>0.237722587562042</v>
      </c>
      <c r="AO1811" s="16">
        <f t="shared" si="570"/>
        <v>0.0439167538403475</v>
      </c>
      <c r="AP1811" s="16">
        <f t="shared" si="571"/>
        <v>0</v>
      </c>
      <c r="AQ1811" s="12">
        <f t="shared" si="572"/>
        <v>34193669.0400001</v>
      </c>
      <c r="AR1811" s="12">
        <f t="shared" si="573"/>
        <v>-6692760.59999986</v>
      </c>
      <c r="AS1811" s="12">
        <f>AR1811-VLOOKUP(A1811,[1]选股结果!$A$2:$BJ$3005,48,FALSE)*0.08</f>
        <v>-86020622.1671999</v>
      </c>
      <c r="AT1811" s="12">
        <f t="shared" si="574"/>
        <v>20370038.0900001</v>
      </c>
      <c r="AU1811" s="12">
        <f t="shared" si="575"/>
        <v>7130870.35000014</v>
      </c>
      <c r="AV1811" s="12">
        <f t="shared" si="576"/>
        <v>10032115.5900001</v>
      </c>
      <c r="AW1811" s="12">
        <f t="shared" si="577"/>
        <v>27763767.6900002</v>
      </c>
      <c r="AX1811" s="12">
        <f t="shared" si="578"/>
        <v>21164328.42</v>
      </c>
      <c r="AY1811" s="21">
        <f t="shared" si="579"/>
        <v>1618704348.43</v>
      </c>
    </row>
    <row r="1812" spans="1:51">
      <c r="A1812" s="5" t="s">
        <v>3671</v>
      </c>
      <c r="B1812" s="5" t="s">
        <v>3672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80"/>
        <v>1652776642.22</v>
      </c>
      <c r="AF1812" s="9">
        <f t="shared" si="581"/>
        <v>9415942.64</v>
      </c>
      <c r="AG1812" s="9">
        <f t="shared" si="582"/>
        <v>1711915056.88</v>
      </c>
      <c r="AH1812" s="9">
        <f t="shared" si="583"/>
        <v>1711654965.14</v>
      </c>
      <c r="AI1812" s="9">
        <f t="shared" si="584"/>
        <v>1579272239.03</v>
      </c>
      <c r="AJ1812" s="12">
        <f t="shared" si="565"/>
        <v>1652776642.22</v>
      </c>
      <c r="AK1812" s="16">
        <f t="shared" si="566"/>
        <v>1</v>
      </c>
      <c r="AL1812" s="9">
        <f t="shared" si="567"/>
        <v>9676034.38</v>
      </c>
      <c r="AM1812" s="16">
        <f t="shared" si="568"/>
        <v>0.0056970448392546</v>
      </c>
      <c r="AN1812" s="16">
        <f t="shared" si="569"/>
        <v>0</v>
      </c>
      <c r="AO1812" s="16">
        <f t="shared" si="570"/>
        <v>0</v>
      </c>
      <c r="AP1812" s="16">
        <f t="shared" si="571"/>
        <v>0</v>
      </c>
      <c r="AQ1812" s="12">
        <f t="shared" si="572"/>
        <v>1643100607.84</v>
      </c>
      <c r="AR1812" s="12">
        <f t="shared" si="573"/>
        <v>1510717881.73</v>
      </c>
      <c r="AS1812" s="12">
        <f>AR1812-VLOOKUP(A1812,[1]选股结果!$A$2:$BJ$3005,48,FALSE)*0.08</f>
        <v>1332180794.2548</v>
      </c>
      <c r="AT1812" s="12">
        <f t="shared" si="574"/>
        <v>1510717881.73</v>
      </c>
      <c r="AU1812" s="12">
        <f t="shared" si="575"/>
        <v>1643100607.84</v>
      </c>
      <c r="AV1812" s="12">
        <f t="shared" si="576"/>
        <v>1638796077.83</v>
      </c>
      <c r="AW1812" s="12">
        <f t="shared" si="577"/>
        <v>1711915056.88</v>
      </c>
      <c r="AX1812" s="12">
        <f t="shared" si="578"/>
        <v>73173775.1</v>
      </c>
      <c r="AY1812" s="21">
        <f t="shared" si="579"/>
        <v>9415942.64</v>
      </c>
    </row>
    <row r="1813" spans="1:51">
      <c r="A1813" s="5" t="s">
        <v>3673</v>
      </c>
      <c r="B1813" s="5" t="s">
        <v>3674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80"/>
        <v>1652364463.89</v>
      </c>
      <c r="AF1813" s="9">
        <f t="shared" si="581"/>
        <v>1512283702.31</v>
      </c>
      <c r="AG1813" s="9">
        <f t="shared" si="582"/>
        <v>140237239.9</v>
      </c>
      <c r="AH1813" s="9">
        <f t="shared" si="583"/>
        <v>140213696.06</v>
      </c>
      <c r="AI1813" s="9">
        <f t="shared" si="584"/>
        <v>128766471.5</v>
      </c>
      <c r="AJ1813" s="12">
        <f t="shared" si="565"/>
        <v>714116658.55</v>
      </c>
      <c r="AK1813" s="16">
        <f t="shared" si="566"/>
        <v>0.432178659221964</v>
      </c>
      <c r="AL1813" s="9">
        <f t="shared" si="567"/>
        <v>542968436.3</v>
      </c>
      <c r="AM1813" s="16">
        <f t="shared" si="568"/>
        <v>0.00707386274967611</v>
      </c>
      <c r="AN1813" s="16">
        <f t="shared" si="569"/>
        <v>0.13248873992038</v>
      </c>
      <c r="AO1813" s="16">
        <f t="shared" si="570"/>
        <v>0.0865311222219061</v>
      </c>
      <c r="AP1813" s="16">
        <f t="shared" si="571"/>
        <v>0.100976230998821</v>
      </c>
      <c r="AQ1813" s="12">
        <f t="shared" si="572"/>
        <v>171148222.25</v>
      </c>
      <c r="AR1813" s="12">
        <f t="shared" si="573"/>
        <v>126103873.04</v>
      </c>
      <c r="AS1813" s="12">
        <f>AR1813-VLOOKUP(A1813,[1]选股结果!$A$2:$BJ$3005,48,FALSE)*0.08</f>
        <v>20047402.9776</v>
      </c>
      <c r="AT1813" s="12">
        <f t="shared" si="574"/>
        <v>159700997.69</v>
      </c>
      <c r="AU1813" s="12">
        <f t="shared" si="575"/>
        <v>137551097.6</v>
      </c>
      <c r="AV1813" s="12">
        <f t="shared" si="576"/>
        <v>149191244.5</v>
      </c>
      <c r="AW1813" s="12">
        <f t="shared" si="577"/>
        <v>140237239.9</v>
      </c>
      <c r="AX1813" s="12">
        <f t="shared" si="578"/>
        <v>344285.27</v>
      </c>
      <c r="AY1813" s="21">
        <f t="shared" si="579"/>
        <v>1478686577.66</v>
      </c>
    </row>
    <row r="1814" spans="1:51">
      <c r="A1814" s="5" t="s">
        <v>3675</v>
      </c>
      <c r="B1814" s="5" t="s">
        <v>3676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80"/>
        <v>1649988113.71</v>
      </c>
      <c r="AF1814" s="9">
        <f t="shared" si="581"/>
        <v>1029769012.57</v>
      </c>
      <c r="AG1814" s="9">
        <f t="shared" si="582"/>
        <v>692999867.61</v>
      </c>
      <c r="AH1814" s="9">
        <f t="shared" si="583"/>
        <v>723086120.31</v>
      </c>
      <c r="AI1814" s="9">
        <f t="shared" si="584"/>
        <v>675712287.69</v>
      </c>
      <c r="AJ1814" s="12">
        <f t="shared" si="565"/>
        <v>1229514330.02</v>
      </c>
      <c r="AK1814" s="16">
        <f t="shared" si="566"/>
        <v>0.745165568044873</v>
      </c>
      <c r="AL1814" s="9">
        <f t="shared" si="567"/>
        <v>585371449.68</v>
      </c>
      <c r="AM1814" s="16">
        <f t="shared" si="568"/>
        <v>0.00446104291227258</v>
      </c>
      <c r="AN1814" s="16">
        <f t="shared" si="569"/>
        <v>0.162865638877706</v>
      </c>
      <c r="AO1814" s="16">
        <f t="shared" si="570"/>
        <v>0.0732378654887928</v>
      </c>
      <c r="AP1814" s="16">
        <f t="shared" si="571"/>
        <v>0.132442807905226</v>
      </c>
      <c r="AQ1814" s="12">
        <f t="shared" si="572"/>
        <v>644142880.34</v>
      </c>
      <c r="AR1814" s="12">
        <f t="shared" si="573"/>
        <v>602931521.22</v>
      </c>
      <c r="AS1814" s="12">
        <f>AR1814-VLOOKUP(A1814,[1]选股结果!$A$2:$BJ$3005,48,FALSE)*0.08</f>
        <v>337275253.5704</v>
      </c>
      <c r="AT1814" s="12">
        <f t="shared" si="574"/>
        <v>596769047.72</v>
      </c>
      <c r="AU1814" s="12">
        <f t="shared" si="575"/>
        <v>650305353.84</v>
      </c>
      <c r="AV1814" s="12">
        <f t="shared" si="576"/>
        <v>628687283.82</v>
      </c>
      <c r="AW1814" s="12">
        <f t="shared" si="577"/>
        <v>692999867.61</v>
      </c>
      <c r="AX1814" s="12">
        <f t="shared" si="578"/>
        <v>73954883.85</v>
      </c>
      <c r="AY1814" s="21">
        <f t="shared" si="579"/>
        <v>1035931486.07</v>
      </c>
    </row>
    <row r="1815" spans="1:51">
      <c r="A1815" s="5" t="s">
        <v>3677</v>
      </c>
      <c r="B1815" s="5" t="s">
        <v>3678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80"/>
        <v>1649820172.65</v>
      </c>
      <c r="AF1815" s="9">
        <f t="shared" si="581"/>
        <v>2072290639.83</v>
      </c>
      <c r="AG1815" s="9">
        <f t="shared" si="582"/>
        <v>-609494568.6</v>
      </c>
      <c r="AH1815" s="9">
        <f t="shared" si="583"/>
        <v>-597447500.09</v>
      </c>
      <c r="AI1815" s="9">
        <f t="shared" si="584"/>
        <v>-600484775.9</v>
      </c>
      <c r="AJ1815" s="12">
        <f t="shared" si="565"/>
        <v>32730051.3500001</v>
      </c>
      <c r="AK1815" s="16">
        <f t="shared" si="566"/>
        <v>0.0198385568879473</v>
      </c>
      <c r="AL1815" s="9">
        <f t="shared" si="567"/>
        <v>282611398.95</v>
      </c>
      <c r="AM1815" s="16">
        <f t="shared" si="568"/>
        <v>0.00254147051267115</v>
      </c>
      <c r="AN1815" s="16">
        <f t="shared" si="569"/>
        <v>0.0465760505501478</v>
      </c>
      <c r="AO1815" s="16">
        <f t="shared" si="570"/>
        <v>0.123861658305321</v>
      </c>
      <c r="AP1815" s="16">
        <f t="shared" si="571"/>
        <v>0.01061739388958</v>
      </c>
      <c r="AQ1815" s="12">
        <f t="shared" si="572"/>
        <v>-249881347.6</v>
      </c>
      <c r="AR1815" s="12">
        <f t="shared" si="573"/>
        <v>-405217811.75</v>
      </c>
      <c r="AS1815" s="12">
        <f>AR1815-VLOOKUP(A1815,[1]选股结果!$A$2:$BJ$3005,48,FALSE)*0.08</f>
        <v>-723578341.5004</v>
      </c>
      <c r="AT1815" s="12">
        <f t="shared" si="574"/>
        <v>-252918623.41</v>
      </c>
      <c r="AU1815" s="12">
        <f t="shared" si="575"/>
        <v>-402180535.94</v>
      </c>
      <c r="AV1815" s="12">
        <f t="shared" si="576"/>
        <v>-672681246.04</v>
      </c>
      <c r="AW1815" s="12">
        <f t="shared" si="577"/>
        <v>-609494568.6</v>
      </c>
      <c r="AX1815" s="12">
        <f t="shared" si="578"/>
        <v>3300</v>
      </c>
      <c r="AY1815" s="21">
        <f t="shared" si="579"/>
        <v>1919991451.49</v>
      </c>
    </row>
    <row r="1816" spans="1:51">
      <c r="A1816" s="5" t="s">
        <v>3679</v>
      </c>
      <c r="B1816" s="5" t="s">
        <v>3680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80"/>
        <v>1646759574.54</v>
      </c>
      <c r="AF1816" s="9">
        <f t="shared" si="581"/>
        <v>1437468423.72</v>
      </c>
      <c r="AG1816" s="9">
        <f t="shared" si="582"/>
        <v>221048275.03</v>
      </c>
      <c r="AH1816" s="9">
        <f t="shared" si="583"/>
        <v>219787938.9</v>
      </c>
      <c r="AI1816" s="9">
        <f t="shared" si="584"/>
        <v>185555123.57</v>
      </c>
      <c r="AJ1816" s="12">
        <f t="shared" si="565"/>
        <v>435588302.94</v>
      </c>
      <c r="AK1816" s="16">
        <f t="shared" si="566"/>
        <v>0.264512385216692</v>
      </c>
      <c r="AL1816" s="9">
        <f t="shared" si="567"/>
        <v>228603834.37</v>
      </c>
      <c r="AM1816" s="16">
        <f t="shared" si="568"/>
        <v>0.00966988744209861</v>
      </c>
      <c r="AN1816" s="16">
        <f t="shared" si="569"/>
        <v>0.034843198938757</v>
      </c>
      <c r="AO1816" s="16">
        <f t="shared" si="570"/>
        <v>0.0431287173234376</v>
      </c>
      <c r="AP1816" s="16">
        <f t="shared" si="571"/>
        <v>0.0504132601647026</v>
      </c>
      <c r="AQ1816" s="12">
        <f t="shared" si="572"/>
        <v>206984468.57</v>
      </c>
      <c r="AR1816" s="12">
        <f t="shared" si="573"/>
        <v>173797999.36</v>
      </c>
      <c r="AS1816" s="12">
        <f>AR1816-VLOOKUP(A1816,[1]选股结果!$A$2:$BJ$3005,48,FALSE)*0.08</f>
        <v>-97957955.4024</v>
      </c>
      <c r="AT1816" s="12">
        <f t="shared" si="574"/>
        <v>172751653.24</v>
      </c>
      <c r="AU1816" s="12">
        <f t="shared" si="575"/>
        <v>208030814.69</v>
      </c>
      <c r="AV1816" s="12">
        <f t="shared" si="576"/>
        <v>184132636.71</v>
      </c>
      <c r="AW1816" s="12">
        <f t="shared" si="577"/>
        <v>221048275.03</v>
      </c>
      <c r="AX1816" s="12">
        <f t="shared" si="578"/>
        <v>14053781.91</v>
      </c>
      <c r="AY1816" s="21">
        <f t="shared" si="579"/>
        <v>1438514769.84</v>
      </c>
    </row>
    <row r="1817" spans="1:51">
      <c r="A1817" s="5" t="s">
        <v>3681</v>
      </c>
      <c r="B1817" s="5" t="s">
        <v>3682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80"/>
        <v>1646476217.86</v>
      </c>
      <c r="AF1817" s="9">
        <f t="shared" si="581"/>
        <v>1348731041.73</v>
      </c>
      <c r="AG1817" s="9">
        <f t="shared" si="582"/>
        <v>246580796.53</v>
      </c>
      <c r="AH1817" s="9">
        <f t="shared" si="583"/>
        <v>255246100.36</v>
      </c>
      <c r="AI1817" s="9">
        <f t="shared" si="584"/>
        <v>220983255.54</v>
      </c>
      <c r="AJ1817" s="12">
        <f t="shared" si="565"/>
        <v>490788824.93</v>
      </c>
      <c r="AK1817" s="16">
        <f t="shared" si="566"/>
        <v>0.29808436927677</v>
      </c>
      <c r="AL1817" s="9">
        <f t="shared" si="567"/>
        <v>210968196.74</v>
      </c>
      <c r="AM1817" s="16">
        <f t="shared" si="568"/>
        <v>0.00553419104458318</v>
      </c>
      <c r="AN1817" s="16">
        <f t="shared" si="569"/>
        <v>0.0625451220569991</v>
      </c>
      <c r="AO1817" s="16">
        <f t="shared" si="570"/>
        <v>0.0264666744149142</v>
      </c>
      <c r="AP1817" s="16">
        <f t="shared" si="571"/>
        <v>0.0364418528425425</v>
      </c>
      <c r="AQ1817" s="12">
        <f t="shared" si="572"/>
        <v>279820628.19</v>
      </c>
      <c r="AR1817" s="12">
        <f t="shared" si="573"/>
        <v>268182498.55</v>
      </c>
      <c r="AS1817" s="12">
        <f>AR1817-VLOOKUP(A1817,[1]选股结果!$A$2:$BJ$3005,48,FALSE)*0.08</f>
        <v>36167048.8068</v>
      </c>
      <c r="AT1817" s="12">
        <f t="shared" si="574"/>
        <v>245557783.37</v>
      </c>
      <c r="AU1817" s="12">
        <f t="shared" si="575"/>
        <v>302445343.37</v>
      </c>
      <c r="AV1817" s="12">
        <f t="shared" si="576"/>
        <v>259681662.95</v>
      </c>
      <c r="AW1817" s="12">
        <f t="shared" si="577"/>
        <v>246580796.53</v>
      </c>
      <c r="AX1817" s="12">
        <f t="shared" si="578"/>
        <v>-39282685.07</v>
      </c>
      <c r="AY1817" s="21">
        <f t="shared" si="579"/>
        <v>1371355756.91</v>
      </c>
    </row>
    <row r="1818" spans="1:51">
      <c r="A1818" s="5" t="s">
        <v>3683</v>
      </c>
      <c r="B1818" s="5" t="s">
        <v>3684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80"/>
        <v>1645745019.39</v>
      </c>
      <c r="AF1818" s="9">
        <f t="shared" si="581"/>
        <v>1553554270.24</v>
      </c>
      <c r="AG1818" s="9">
        <f t="shared" si="582"/>
        <v>94250574.9500001</v>
      </c>
      <c r="AH1818" s="9">
        <f t="shared" si="583"/>
        <v>95862829.9900001</v>
      </c>
      <c r="AI1818" s="9">
        <f t="shared" si="584"/>
        <v>78668938.6500001</v>
      </c>
      <c r="AJ1818" s="12">
        <f t="shared" si="565"/>
        <v>209196628.51</v>
      </c>
      <c r="AK1818" s="16">
        <f t="shared" si="566"/>
        <v>0.127113633063</v>
      </c>
      <c r="AL1818" s="9">
        <f t="shared" si="567"/>
        <v>89106640.85</v>
      </c>
      <c r="AM1818" s="16">
        <f t="shared" si="568"/>
        <v>0.00352339036830217</v>
      </c>
      <c r="AN1818" s="16">
        <f t="shared" si="569"/>
        <v>0.00239952644150411</v>
      </c>
      <c r="AO1818" s="16">
        <f t="shared" si="570"/>
        <v>0.0170053478821241</v>
      </c>
      <c r="AP1818" s="16">
        <f t="shared" si="571"/>
        <v>0.0320857951552983</v>
      </c>
      <c r="AQ1818" s="12">
        <f t="shared" si="572"/>
        <v>120089987.66</v>
      </c>
      <c r="AR1818" s="12">
        <f t="shared" si="573"/>
        <v>76429331.95</v>
      </c>
      <c r="AS1818" s="12">
        <f>AR1818-VLOOKUP(A1818,[1]选股结果!$A$2:$BJ$3005,48,FALSE)*0.08</f>
        <v>34601509.0164</v>
      </c>
      <c r="AT1818" s="12">
        <f t="shared" si="574"/>
        <v>102896096.32</v>
      </c>
      <c r="AU1818" s="12">
        <f t="shared" si="575"/>
        <v>93623223.29</v>
      </c>
      <c r="AV1818" s="12">
        <f t="shared" si="576"/>
        <v>88874679.12</v>
      </c>
      <c r="AW1818" s="12">
        <f t="shared" si="577"/>
        <v>94250574.9500001</v>
      </c>
      <c r="AX1818" s="12">
        <f t="shared" si="578"/>
        <v>3596904</v>
      </c>
      <c r="AY1818" s="21">
        <f t="shared" si="579"/>
        <v>1527087505.87</v>
      </c>
    </row>
    <row r="1819" spans="1:51">
      <c r="A1819" s="5" t="s">
        <v>3685</v>
      </c>
      <c r="B1819" s="5" t="s">
        <v>3686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80"/>
        <v>1640424390.75</v>
      </c>
      <c r="AF1819" s="9">
        <f t="shared" si="581"/>
        <v>1600534081.16</v>
      </c>
      <c r="AG1819" s="9">
        <f t="shared" si="582"/>
        <v>38076523.1299999</v>
      </c>
      <c r="AH1819" s="9">
        <f t="shared" si="583"/>
        <v>38261114.8599999</v>
      </c>
      <c r="AI1819" s="9">
        <f t="shared" si="584"/>
        <v>33333697.6699999</v>
      </c>
      <c r="AJ1819" s="12">
        <f t="shared" si="565"/>
        <v>213407025.07</v>
      </c>
      <c r="AK1819" s="16">
        <f t="shared" si="566"/>
        <v>0.13009257011378</v>
      </c>
      <c r="AL1819" s="9">
        <f t="shared" si="567"/>
        <v>150457509.3</v>
      </c>
      <c r="AM1819" s="16">
        <f t="shared" si="568"/>
        <v>0.00328767751833673</v>
      </c>
      <c r="AN1819" s="16">
        <f t="shared" si="569"/>
        <v>0.00429359651058334</v>
      </c>
      <c r="AO1819" s="16">
        <f t="shared" si="570"/>
        <v>0.0338145216218342</v>
      </c>
      <c r="AP1819" s="16">
        <f t="shared" si="571"/>
        <v>0.0495824327525472</v>
      </c>
      <c r="AQ1819" s="12">
        <f t="shared" si="572"/>
        <v>62949515.7699999</v>
      </c>
      <c r="AR1819" s="12">
        <f t="shared" si="573"/>
        <v>33748287.9999999</v>
      </c>
      <c r="AS1819" s="12">
        <f>AR1819-VLOOKUP(A1819,[1]选股结果!$A$2:$BJ$3005,48,FALSE)*0.08</f>
        <v>-30187496.2872001</v>
      </c>
      <c r="AT1819" s="12">
        <f t="shared" si="574"/>
        <v>58022098.5799999</v>
      </c>
      <c r="AU1819" s="12">
        <f t="shared" si="575"/>
        <v>38675705.1899999</v>
      </c>
      <c r="AV1819" s="12">
        <f t="shared" si="576"/>
        <v>37961117.3399999</v>
      </c>
      <c r="AW1819" s="12">
        <f t="shared" si="577"/>
        <v>38076523.1299999</v>
      </c>
      <c r="AX1819" s="12">
        <f t="shared" si="578"/>
        <v>3011731.5</v>
      </c>
      <c r="AY1819" s="21">
        <f t="shared" si="579"/>
        <v>1576260270.58</v>
      </c>
    </row>
    <row r="1820" spans="1:51">
      <c r="A1820" s="5" t="s">
        <v>3687</v>
      </c>
      <c r="B1820" s="5" t="s">
        <v>3688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80"/>
        <v>1639694454.88</v>
      </c>
      <c r="AF1820" s="9">
        <f t="shared" si="581"/>
        <v>1572390091.86</v>
      </c>
      <c r="AG1820" s="9">
        <f t="shared" si="582"/>
        <v>78047608.7200002</v>
      </c>
      <c r="AH1820" s="9">
        <f t="shared" si="583"/>
        <v>76804017.3900002</v>
      </c>
      <c r="AI1820" s="9">
        <f t="shared" si="584"/>
        <v>64847655.6900002</v>
      </c>
      <c r="AJ1820" s="12">
        <f t="shared" si="565"/>
        <v>193136059.61</v>
      </c>
      <c r="AK1820" s="16">
        <f t="shared" si="566"/>
        <v>0.117787834822028</v>
      </c>
      <c r="AL1820" s="9">
        <f t="shared" si="567"/>
        <v>109026447.33</v>
      </c>
      <c r="AM1820" s="16">
        <f t="shared" si="568"/>
        <v>0.00968098674283906</v>
      </c>
      <c r="AN1820" s="16">
        <f t="shared" si="569"/>
        <v>0.00157499058578508</v>
      </c>
      <c r="AO1820" s="16">
        <f t="shared" si="570"/>
        <v>0.0522594932336166</v>
      </c>
      <c r="AP1820" s="16">
        <f t="shared" si="571"/>
        <v>0.00186858755964033</v>
      </c>
      <c r="AQ1820" s="12">
        <f t="shared" si="572"/>
        <v>84109612.2800001</v>
      </c>
      <c r="AR1820" s="12">
        <f t="shared" si="573"/>
        <v>53531431.5300001</v>
      </c>
      <c r="AS1820" s="12">
        <f>AR1820-VLOOKUP(A1820,[1]选股结果!$A$2:$BJ$3005,48,FALSE)*0.08</f>
        <v>-66550320.4531999</v>
      </c>
      <c r="AT1820" s="12">
        <f t="shared" si="574"/>
        <v>72153250.5800001</v>
      </c>
      <c r="AU1820" s="12">
        <f t="shared" si="575"/>
        <v>65487793.2300001</v>
      </c>
      <c r="AV1820" s="12">
        <f t="shared" si="576"/>
        <v>71270671.8100002</v>
      </c>
      <c r="AW1820" s="12">
        <f t="shared" si="577"/>
        <v>78047608.7200002</v>
      </c>
      <c r="AX1820" s="12">
        <f t="shared" si="578"/>
        <v>3910416.36</v>
      </c>
      <c r="AY1820" s="21">
        <f t="shared" si="579"/>
        <v>1553768272.81</v>
      </c>
    </row>
    <row r="1821" spans="1:51">
      <c r="A1821" s="5" t="s">
        <v>3689</v>
      </c>
      <c r="B1821" s="5" t="s">
        <v>3690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80"/>
        <v>1638895499.83</v>
      </c>
      <c r="AF1821" s="9">
        <f t="shared" si="581"/>
        <v>1456306871.94</v>
      </c>
      <c r="AG1821" s="9">
        <f t="shared" si="582"/>
        <v>161413251.82</v>
      </c>
      <c r="AH1821" s="9">
        <f t="shared" si="583"/>
        <v>159392398.32</v>
      </c>
      <c r="AI1821" s="9">
        <f t="shared" si="584"/>
        <v>137080477.47</v>
      </c>
      <c r="AJ1821" s="12">
        <f t="shared" si="565"/>
        <v>362881544.03</v>
      </c>
      <c r="AK1821" s="16">
        <f t="shared" si="566"/>
        <v>0.22141835404859</v>
      </c>
      <c r="AL1821" s="9">
        <f t="shared" si="567"/>
        <v>168389439.64</v>
      </c>
      <c r="AM1821" s="16">
        <f t="shared" si="568"/>
        <v>0.00463589834177231</v>
      </c>
      <c r="AN1821" s="16">
        <f t="shared" si="569"/>
        <v>0.037719899375166</v>
      </c>
      <c r="AO1821" s="16">
        <f t="shared" si="570"/>
        <v>0.0378702047607294</v>
      </c>
      <c r="AP1821" s="16">
        <f t="shared" si="571"/>
        <v>0.0209358991366802</v>
      </c>
      <c r="AQ1821" s="12">
        <f t="shared" si="572"/>
        <v>194492104.39</v>
      </c>
      <c r="AR1821" s="12">
        <f t="shared" si="573"/>
        <v>157681052.71</v>
      </c>
      <c r="AS1821" s="12">
        <f>AR1821-VLOOKUP(A1821,[1]选股结果!$A$2:$BJ$3005,48,FALSE)*0.08</f>
        <v>-3068667.9012</v>
      </c>
      <c r="AT1821" s="12">
        <f t="shared" si="574"/>
        <v>172180183.54</v>
      </c>
      <c r="AU1821" s="12">
        <f t="shared" si="575"/>
        <v>179992973.56</v>
      </c>
      <c r="AV1821" s="12">
        <f t="shared" si="576"/>
        <v>164004252.71</v>
      </c>
      <c r="AW1821" s="12">
        <f t="shared" si="577"/>
        <v>161413251.82</v>
      </c>
      <c r="AX1821" s="12">
        <f t="shared" si="578"/>
        <v>130579.34</v>
      </c>
      <c r="AY1821" s="21">
        <f t="shared" si="579"/>
        <v>1441807741.11</v>
      </c>
    </row>
    <row r="1822" spans="1:51">
      <c r="A1822" s="5" t="s">
        <v>3691</v>
      </c>
      <c r="B1822" s="5" t="s">
        <v>3692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80"/>
        <v>1638535598.62</v>
      </c>
      <c r="AF1822" s="9">
        <f t="shared" si="581"/>
        <v>1602271237.05</v>
      </c>
      <c r="AG1822" s="9">
        <f t="shared" si="582"/>
        <v>41556427.6499995</v>
      </c>
      <c r="AH1822" s="9">
        <f t="shared" si="583"/>
        <v>41242948.4699995</v>
      </c>
      <c r="AI1822" s="9">
        <f t="shared" si="584"/>
        <v>27731206.6299995</v>
      </c>
      <c r="AJ1822" s="12">
        <f t="shared" ref="AJ1822:AJ1885" si="585">C1822-G1822</f>
        <v>257795692.46</v>
      </c>
      <c r="AK1822" s="16">
        <f t="shared" ref="AK1822:AK1885" si="586">AJ1822/C1822</f>
        <v>0.157332982375921</v>
      </c>
      <c r="AL1822" s="9">
        <f t="shared" ref="AL1822:AL1885" si="587">O1822+P1822+Q1822+R1822+Y1822-AB1822+AC1822</f>
        <v>146137539.93</v>
      </c>
      <c r="AM1822" s="16">
        <f t="shared" ref="AM1822:AM1885" si="588">O1822/C1822</f>
        <v>0.00407064371113907</v>
      </c>
      <c r="AN1822" s="16">
        <f t="shared" ref="AN1822:AN1885" si="589">P1822/C1822</f>
        <v>0.0121952324238969</v>
      </c>
      <c r="AO1822" s="16">
        <f t="shared" ref="AO1822:AO1885" si="590">Q1822/C1822</f>
        <v>0.0429341005830139</v>
      </c>
      <c r="AP1822" s="16">
        <f t="shared" ref="AP1822:AP1885" si="591">R1822/C1822</f>
        <v>0.0297966010022116</v>
      </c>
      <c r="AQ1822" s="12">
        <f t="shared" ref="AQ1822:AQ1885" si="592">C1822-G1822-AL1822</f>
        <v>111658152.53</v>
      </c>
      <c r="AR1822" s="12">
        <f t="shared" ref="AR1822:AR1885" si="593">AQ1822-S1822-AD1822</f>
        <v>22439140.5499998</v>
      </c>
      <c r="AS1822" s="12">
        <f>AR1822-VLOOKUP(A1822,[1]选股结果!$A$2:$BJ$3005,48,FALSE)*0.08</f>
        <v>-210437976.166</v>
      </c>
      <c r="AT1822" s="12">
        <f t="shared" si="574"/>
        <v>98146410.6899998</v>
      </c>
      <c r="AU1822" s="12">
        <f t="shared" si="575"/>
        <v>35950882.3899998</v>
      </c>
      <c r="AV1822" s="12">
        <f t="shared" si="576"/>
        <v>42013230.7599998</v>
      </c>
      <c r="AW1822" s="12">
        <f t="shared" si="577"/>
        <v>41556427.6499995</v>
      </c>
      <c r="AX1822" s="12">
        <f t="shared" si="578"/>
        <v>3380560.39</v>
      </c>
      <c r="AY1822" s="21">
        <f t="shared" si="579"/>
        <v>1526563966.91</v>
      </c>
    </row>
    <row r="1823" spans="1:51">
      <c r="A1823" s="5" t="s">
        <v>3693</v>
      </c>
      <c r="B1823" s="5" t="s">
        <v>3694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80"/>
        <v>1630561420.1</v>
      </c>
      <c r="AF1823" s="9">
        <f t="shared" si="581"/>
        <v>2401397660.52</v>
      </c>
      <c r="AG1823" s="9">
        <f t="shared" si="582"/>
        <v>-668536702.16</v>
      </c>
      <c r="AH1823" s="9">
        <f t="shared" si="583"/>
        <v>-666699028.6</v>
      </c>
      <c r="AI1823" s="9">
        <f t="shared" si="584"/>
        <v>-660812006.16</v>
      </c>
      <c r="AJ1823" s="12">
        <f t="shared" si="585"/>
        <v>-382986424.25</v>
      </c>
      <c r="AK1823" s="16">
        <f t="shared" si="586"/>
        <v>-0.234880096835918</v>
      </c>
      <c r="AL1823" s="9">
        <f t="shared" si="587"/>
        <v>219246387.32</v>
      </c>
      <c r="AM1823" s="16">
        <f t="shared" si="588"/>
        <v>0.0336612563215398</v>
      </c>
      <c r="AN1823" s="16">
        <f t="shared" si="589"/>
        <v>0.0557551700471513</v>
      </c>
      <c r="AO1823" s="16">
        <f t="shared" si="590"/>
        <v>0.0461712664067465</v>
      </c>
      <c r="AP1823" s="16">
        <f t="shared" si="591"/>
        <v>0</v>
      </c>
      <c r="AQ1823" s="12">
        <f t="shared" si="592"/>
        <v>-602232811.57</v>
      </c>
      <c r="AR1823" s="12">
        <f t="shared" si="593"/>
        <v>-763111544.42</v>
      </c>
      <c r="AS1823" s="12">
        <f>AR1823-VLOOKUP(A1823,[1]选股结果!$A$2:$BJ$3005,48,FALSE)*0.08</f>
        <v>-1035791198.7152</v>
      </c>
      <c r="AT1823" s="12">
        <f t="shared" si="574"/>
        <v>-596345789.13</v>
      </c>
      <c r="AU1823" s="12">
        <f t="shared" si="575"/>
        <v>-768998566.86</v>
      </c>
      <c r="AV1823" s="12">
        <f t="shared" si="576"/>
        <v>-956959366.84</v>
      </c>
      <c r="AW1823" s="12">
        <f t="shared" si="577"/>
        <v>-668536702.16</v>
      </c>
      <c r="AX1823" s="12">
        <f t="shared" si="578"/>
        <v>0</v>
      </c>
      <c r="AY1823" s="21">
        <f t="shared" si="579"/>
        <v>2234631905.23</v>
      </c>
    </row>
    <row r="1824" spans="1:51">
      <c r="A1824" s="5" t="s">
        <v>3695</v>
      </c>
      <c r="B1824" s="5" t="s">
        <v>3696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80"/>
        <v>1629531094.43</v>
      </c>
      <c r="AF1824" s="9">
        <f t="shared" si="581"/>
        <v>1605875790.71</v>
      </c>
      <c r="AG1824" s="9">
        <f t="shared" si="582"/>
        <v>21601177.27</v>
      </c>
      <c r="AH1824" s="9">
        <f t="shared" si="583"/>
        <v>19951489.21</v>
      </c>
      <c r="AI1824" s="9">
        <f t="shared" si="584"/>
        <v>19920678.87</v>
      </c>
      <c r="AJ1824" s="12">
        <f t="shared" si="585"/>
        <v>184801933.39</v>
      </c>
      <c r="AK1824" s="16">
        <f t="shared" si="586"/>
        <v>0.113408043590996</v>
      </c>
      <c r="AL1824" s="9">
        <f t="shared" si="587"/>
        <v>98811293.66</v>
      </c>
      <c r="AM1824" s="16">
        <f t="shared" si="588"/>
        <v>0.00569725100781058</v>
      </c>
      <c r="AN1824" s="16">
        <f t="shared" si="589"/>
        <v>0.00708920768034859</v>
      </c>
      <c r="AO1824" s="16">
        <f t="shared" si="590"/>
        <v>0.0436907235236918</v>
      </c>
      <c r="AP1824" s="16">
        <f t="shared" si="591"/>
        <v>0.00275367460942474</v>
      </c>
      <c r="AQ1824" s="12">
        <f t="shared" si="592"/>
        <v>85990639.7300001</v>
      </c>
      <c r="AR1824" s="12">
        <f t="shared" si="593"/>
        <v>21331722.6600001</v>
      </c>
      <c r="AS1824" s="12">
        <f>AR1824-VLOOKUP(A1824,[1]选股结果!$A$2:$BJ$3005,48,FALSE)*0.08</f>
        <v>-28664911.2783999</v>
      </c>
      <c r="AT1824" s="12">
        <f t="shared" si="574"/>
        <v>85959829.3900001</v>
      </c>
      <c r="AU1824" s="12">
        <f t="shared" si="575"/>
        <v>21362533.0000001</v>
      </c>
      <c r="AV1824" s="12">
        <f t="shared" si="576"/>
        <v>23359891.7100001</v>
      </c>
      <c r="AW1824" s="12">
        <f t="shared" si="577"/>
        <v>21601177.27</v>
      </c>
      <c r="AX1824" s="12">
        <f t="shared" si="578"/>
        <v>0</v>
      </c>
      <c r="AY1824" s="21">
        <f t="shared" si="579"/>
        <v>1541247683.98</v>
      </c>
    </row>
    <row r="1825" spans="1:51">
      <c r="A1825" s="5" t="s">
        <v>3697</v>
      </c>
      <c r="B1825" s="5" t="s">
        <v>3698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80"/>
        <v>1629458404.73</v>
      </c>
      <c r="AF1825" s="9">
        <f t="shared" si="581"/>
        <v>1634084866.47</v>
      </c>
      <c r="AG1825" s="9">
        <f t="shared" si="582"/>
        <v>-10378331.2199998</v>
      </c>
      <c r="AH1825" s="9">
        <f t="shared" si="583"/>
        <v>-11412687.7599998</v>
      </c>
      <c r="AI1825" s="9">
        <f t="shared" si="584"/>
        <v>-15047804.9399998</v>
      </c>
      <c r="AJ1825" s="12">
        <f t="shared" si="585"/>
        <v>120807162.12</v>
      </c>
      <c r="AK1825" s="16">
        <f t="shared" si="586"/>
        <v>0.0741394574843522</v>
      </c>
      <c r="AL1825" s="9">
        <f t="shared" si="587"/>
        <v>109364795.98</v>
      </c>
      <c r="AM1825" s="16">
        <f t="shared" si="588"/>
        <v>0.00396414125162668</v>
      </c>
      <c r="AN1825" s="16">
        <f t="shared" si="589"/>
        <v>0.0113642049384307</v>
      </c>
      <c r="AO1825" s="16">
        <f t="shared" si="590"/>
        <v>0.0323652933986607</v>
      </c>
      <c r="AP1825" s="16">
        <f t="shared" si="591"/>
        <v>0.0191720448704405</v>
      </c>
      <c r="AQ1825" s="12">
        <f t="shared" si="592"/>
        <v>11442366.1400001</v>
      </c>
      <c r="AR1825" s="12">
        <f t="shared" si="593"/>
        <v>-8671523.36999987</v>
      </c>
      <c r="AS1825" s="12">
        <f>AR1825-VLOOKUP(A1825,[1]选股结果!$A$2:$BJ$3005,48,FALSE)*0.08</f>
        <v>-70566734.5731999</v>
      </c>
      <c r="AT1825" s="12">
        <f t="shared" si="574"/>
        <v>7807248.96000014</v>
      </c>
      <c r="AU1825" s="12">
        <f t="shared" si="575"/>
        <v>-5036406.18999987</v>
      </c>
      <c r="AV1825" s="12">
        <f t="shared" si="576"/>
        <v>-11271456.9299999</v>
      </c>
      <c r="AW1825" s="12">
        <f t="shared" si="577"/>
        <v>-10378331.2199998</v>
      </c>
      <c r="AX1825" s="12">
        <f t="shared" si="578"/>
        <v>702337.85</v>
      </c>
      <c r="AY1825" s="21">
        <f t="shared" si="579"/>
        <v>1617606094.14</v>
      </c>
    </row>
    <row r="1826" spans="1:51">
      <c r="A1826" s="5" t="s">
        <v>3699</v>
      </c>
      <c r="B1826" s="5" t="s">
        <v>3700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80"/>
        <v>1627784845.41</v>
      </c>
      <c r="AF1826" s="9">
        <f t="shared" si="581"/>
        <v>1597586393.91</v>
      </c>
      <c r="AG1826" s="9">
        <f t="shared" si="582"/>
        <v>26061973.26</v>
      </c>
      <c r="AH1826" s="9">
        <f t="shared" si="583"/>
        <v>24167836.62</v>
      </c>
      <c r="AI1826" s="9">
        <f t="shared" si="584"/>
        <v>12087642.04</v>
      </c>
      <c r="AJ1826" s="12">
        <f t="shared" si="585"/>
        <v>647886646.16</v>
      </c>
      <c r="AK1826" s="16">
        <f t="shared" si="586"/>
        <v>0.398017371882347</v>
      </c>
      <c r="AL1826" s="9">
        <f t="shared" si="587"/>
        <v>607198544.55</v>
      </c>
      <c r="AM1826" s="16">
        <f t="shared" si="588"/>
        <v>0.00888816377102703</v>
      </c>
      <c r="AN1826" s="16">
        <f t="shared" si="589"/>
        <v>0.280206610238539</v>
      </c>
      <c r="AO1826" s="16">
        <f t="shared" si="590"/>
        <v>0.0552899299522174</v>
      </c>
      <c r="AP1826" s="16">
        <f t="shared" si="591"/>
        <v>0.0259968482931424</v>
      </c>
      <c r="AQ1826" s="12">
        <f t="shared" si="592"/>
        <v>40688101.6100001</v>
      </c>
      <c r="AR1826" s="12">
        <f t="shared" si="593"/>
        <v>13821190.1500001</v>
      </c>
      <c r="AS1826" s="12">
        <f>AR1826-VLOOKUP(A1826,[1]选股结果!$A$2:$BJ$3005,48,FALSE)*0.08</f>
        <v>-50579994.5187999</v>
      </c>
      <c r="AT1826" s="12">
        <f t="shared" si="574"/>
        <v>28607907.0300001</v>
      </c>
      <c r="AU1826" s="12">
        <f t="shared" si="575"/>
        <v>25901384.7300001</v>
      </c>
      <c r="AV1826" s="12">
        <f t="shared" si="576"/>
        <v>22734568.2600001</v>
      </c>
      <c r="AW1826" s="12">
        <f t="shared" si="577"/>
        <v>26061973.26</v>
      </c>
      <c r="AX1826" s="12">
        <f t="shared" si="578"/>
        <v>680027.55</v>
      </c>
      <c r="AY1826" s="21">
        <f t="shared" si="579"/>
        <v>1582799677.03</v>
      </c>
    </row>
    <row r="1827" spans="1:51">
      <c r="A1827" s="5" t="s">
        <v>3701</v>
      </c>
      <c r="B1827" s="5" t="s">
        <v>3702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80"/>
        <v>1625406120.99</v>
      </c>
      <c r="AF1827" s="9">
        <f t="shared" si="581"/>
        <v>1558782432.34</v>
      </c>
      <c r="AG1827" s="9">
        <f t="shared" si="582"/>
        <v>69347029.5800001</v>
      </c>
      <c r="AH1827" s="9">
        <f t="shared" si="583"/>
        <v>71516514.7900001</v>
      </c>
      <c r="AI1827" s="9">
        <f t="shared" si="584"/>
        <v>41208756.4300001</v>
      </c>
      <c r="AJ1827" s="12">
        <f t="shared" si="585"/>
        <v>208518307.87</v>
      </c>
      <c r="AK1827" s="16">
        <f t="shared" si="586"/>
        <v>0.128286897149739</v>
      </c>
      <c r="AL1827" s="9">
        <f t="shared" si="587"/>
        <v>126427401.57</v>
      </c>
      <c r="AM1827" s="16">
        <f t="shared" si="588"/>
        <v>0.00798004370261615</v>
      </c>
      <c r="AN1827" s="16">
        <f t="shared" si="589"/>
        <v>0.0197836269623583</v>
      </c>
      <c r="AO1827" s="16">
        <f t="shared" si="590"/>
        <v>0.0513531021337365</v>
      </c>
      <c r="AP1827" s="16">
        <f t="shared" si="591"/>
        <v>0</v>
      </c>
      <c r="AQ1827" s="12">
        <f t="shared" si="592"/>
        <v>82090906.3000001</v>
      </c>
      <c r="AR1827" s="12">
        <f t="shared" si="593"/>
        <v>38485415.5000001</v>
      </c>
      <c r="AS1827" s="12">
        <f>AR1827-VLOOKUP(A1827,[1]选股结果!$A$2:$BJ$3005,48,FALSE)*0.08</f>
        <v>-206583724.0064</v>
      </c>
      <c r="AT1827" s="12">
        <f t="shared" si="574"/>
        <v>51783147.9400001</v>
      </c>
      <c r="AU1827" s="12">
        <f t="shared" si="575"/>
        <v>68793173.8600001</v>
      </c>
      <c r="AV1827" s="12">
        <f t="shared" si="576"/>
        <v>61713583.9900001</v>
      </c>
      <c r="AW1827" s="12">
        <f t="shared" si="577"/>
        <v>69347029.5800001</v>
      </c>
      <c r="AX1827" s="12">
        <f t="shared" si="578"/>
        <v>258904.11</v>
      </c>
      <c r="AY1827" s="21">
        <f t="shared" si="579"/>
        <v>1545484699.9</v>
      </c>
    </row>
    <row r="1828" spans="1:51">
      <c r="A1828" s="5" t="s">
        <v>3703</v>
      </c>
      <c r="B1828" s="5" t="s">
        <v>3704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80"/>
        <v>1624656107.64</v>
      </c>
      <c r="AF1828" s="9">
        <f t="shared" si="581"/>
        <v>1020241867.86</v>
      </c>
      <c r="AG1828" s="9">
        <f t="shared" si="582"/>
        <v>635505226.3</v>
      </c>
      <c r="AH1828" s="9">
        <f t="shared" si="583"/>
        <v>644186822.41</v>
      </c>
      <c r="AI1828" s="9">
        <f t="shared" si="584"/>
        <v>458869853.34</v>
      </c>
      <c r="AJ1828" s="12">
        <f t="shared" si="585"/>
        <v>1311647717.01</v>
      </c>
      <c r="AK1828" s="16">
        <f t="shared" si="586"/>
        <v>0.807338679762402</v>
      </c>
      <c r="AL1828" s="9">
        <f t="shared" si="587"/>
        <v>671377328.57</v>
      </c>
      <c r="AM1828" s="16">
        <f t="shared" si="588"/>
        <v>0.0637829704099828</v>
      </c>
      <c r="AN1828" s="16">
        <f t="shared" si="589"/>
        <v>0.186451317559151</v>
      </c>
      <c r="AO1828" s="16">
        <f t="shared" si="590"/>
        <v>0.168352095624292</v>
      </c>
      <c r="AP1828" s="16">
        <f t="shared" si="591"/>
        <v>0</v>
      </c>
      <c r="AQ1828" s="12">
        <f t="shared" si="592"/>
        <v>640270388.44</v>
      </c>
      <c r="AR1828" s="12">
        <f t="shared" si="593"/>
        <v>427778866.82</v>
      </c>
      <c r="AS1828" s="12">
        <f>AR1828-VLOOKUP(A1828,[1]选股结果!$A$2:$BJ$3005,48,FALSE)*0.08</f>
        <v>191326362.9792</v>
      </c>
      <c r="AT1828" s="12">
        <f t="shared" si="574"/>
        <v>454953419.37</v>
      </c>
      <c r="AU1828" s="12">
        <f t="shared" si="575"/>
        <v>613095835.89</v>
      </c>
      <c r="AV1828" s="12">
        <f t="shared" si="576"/>
        <v>638502770.96</v>
      </c>
      <c r="AW1828" s="12">
        <f t="shared" si="577"/>
        <v>635505226.3</v>
      </c>
      <c r="AX1828" s="12">
        <f t="shared" si="578"/>
        <v>29974196.11</v>
      </c>
      <c r="AY1828" s="21">
        <f t="shared" si="579"/>
        <v>993067315.31</v>
      </c>
    </row>
    <row r="1829" spans="1:51">
      <c r="A1829" s="5" t="s">
        <v>3705</v>
      </c>
      <c r="B1829" s="5" t="s">
        <v>3706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80"/>
        <v>1619218550.49</v>
      </c>
      <c r="AF1829" s="9">
        <f t="shared" si="581"/>
        <v>1544624817.02</v>
      </c>
      <c r="AG1829" s="9">
        <f t="shared" si="582"/>
        <v>110393888.88</v>
      </c>
      <c r="AH1829" s="9">
        <f t="shared" si="583"/>
        <v>109325274.3</v>
      </c>
      <c r="AI1829" s="9">
        <f t="shared" si="584"/>
        <v>75758680.89</v>
      </c>
      <c r="AJ1829" s="12">
        <f t="shared" si="585"/>
        <v>523565891.7</v>
      </c>
      <c r="AK1829" s="16">
        <f t="shared" si="586"/>
        <v>0.323344795884139</v>
      </c>
      <c r="AL1829" s="9">
        <f t="shared" si="587"/>
        <v>448692757.95</v>
      </c>
      <c r="AM1829" s="16">
        <f t="shared" si="588"/>
        <v>0.00747222259548509</v>
      </c>
      <c r="AN1829" s="16">
        <f t="shared" si="589"/>
        <v>0.172760746815399</v>
      </c>
      <c r="AO1829" s="16">
        <f t="shared" si="590"/>
        <v>0.0890335808815762</v>
      </c>
      <c r="AP1829" s="16">
        <f t="shared" si="591"/>
        <v>0.00480762195297495</v>
      </c>
      <c r="AQ1829" s="12">
        <f t="shared" si="592"/>
        <v>74873133.7500001</v>
      </c>
      <c r="AR1829" s="12">
        <f t="shared" si="593"/>
        <v>36120366.0200001</v>
      </c>
      <c r="AS1829" s="12">
        <f>AR1829-VLOOKUP(A1829,[1]选股结果!$A$2:$BJ$3005,48,FALSE)*0.08</f>
        <v>-218254826.6832</v>
      </c>
      <c r="AT1829" s="12">
        <f t="shared" si="574"/>
        <v>41306540.3400001</v>
      </c>
      <c r="AU1829" s="12">
        <f t="shared" si="575"/>
        <v>69686959.4300001</v>
      </c>
      <c r="AV1829" s="12">
        <f t="shared" si="576"/>
        <v>58982977.54</v>
      </c>
      <c r="AW1829" s="12">
        <f t="shared" si="577"/>
        <v>110393888.88</v>
      </c>
      <c r="AX1829" s="12">
        <f t="shared" si="578"/>
        <v>8856890.02</v>
      </c>
      <c r="AY1829" s="21">
        <f t="shared" si="579"/>
        <v>1539438642.7</v>
      </c>
    </row>
    <row r="1830" spans="1:51">
      <c r="A1830" s="5" t="s">
        <v>3707</v>
      </c>
      <c r="B1830" s="5" t="s">
        <v>3708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80"/>
        <v>1618016277.1</v>
      </c>
      <c r="AF1830" s="9">
        <f t="shared" si="581"/>
        <v>1517107359.94</v>
      </c>
      <c r="AG1830" s="9">
        <f t="shared" si="582"/>
        <v>109391204.78</v>
      </c>
      <c r="AH1830" s="9">
        <f t="shared" si="583"/>
        <v>108596685.63</v>
      </c>
      <c r="AI1830" s="9">
        <f t="shared" si="584"/>
        <v>87544070.66</v>
      </c>
      <c r="AJ1830" s="12">
        <f t="shared" si="585"/>
        <v>265525378.42</v>
      </c>
      <c r="AK1830" s="16">
        <f t="shared" si="586"/>
        <v>0.164105505104007</v>
      </c>
      <c r="AL1830" s="9">
        <f t="shared" si="587"/>
        <v>169227513.14</v>
      </c>
      <c r="AM1830" s="16">
        <f t="shared" si="588"/>
        <v>0.00330922429259905</v>
      </c>
      <c r="AN1830" s="16">
        <f t="shared" si="589"/>
        <v>0.0334620449103515</v>
      </c>
      <c r="AO1830" s="16">
        <f t="shared" si="590"/>
        <v>0.0586310188115227</v>
      </c>
      <c r="AP1830" s="16">
        <f t="shared" si="591"/>
        <v>0.00846121389738892</v>
      </c>
      <c r="AQ1830" s="12">
        <f t="shared" si="592"/>
        <v>96297865.2799998</v>
      </c>
      <c r="AR1830" s="12">
        <f t="shared" si="593"/>
        <v>78681625.7399998</v>
      </c>
      <c r="AS1830" s="12">
        <f>AR1830-VLOOKUP(A1830,[1]选股结果!$A$2:$BJ$3005,48,FALSE)*0.08</f>
        <v>-117145690.6888</v>
      </c>
      <c r="AT1830" s="12">
        <f t="shared" si="574"/>
        <v>75245250.3099998</v>
      </c>
      <c r="AU1830" s="12">
        <f t="shared" si="575"/>
        <v>99734240.7099998</v>
      </c>
      <c r="AV1830" s="12">
        <f t="shared" si="576"/>
        <v>90336454.9099998</v>
      </c>
      <c r="AW1830" s="12">
        <f t="shared" si="577"/>
        <v>109391204.78</v>
      </c>
      <c r="AX1830" s="12">
        <f t="shared" si="578"/>
        <v>16895455.78</v>
      </c>
      <c r="AY1830" s="21">
        <f t="shared" si="579"/>
        <v>1520543735.37</v>
      </c>
    </row>
    <row r="1831" spans="1:51">
      <c r="A1831" s="5" t="s">
        <v>3709</v>
      </c>
      <c r="B1831" s="5" t="s">
        <v>3710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80"/>
        <v>1617397001.74</v>
      </c>
      <c r="AF1831" s="9">
        <f t="shared" si="581"/>
        <v>1581437158.65</v>
      </c>
      <c r="AG1831" s="9">
        <f t="shared" si="582"/>
        <v>38162311.0600002</v>
      </c>
      <c r="AH1831" s="9">
        <f t="shared" si="583"/>
        <v>40463297.9200002</v>
      </c>
      <c r="AI1831" s="9">
        <f t="shared" si="584"/>
        <v>26182685.6900002</v>
      </c>
      <c r="AJ1831" s="12">
        <f t="shared" si="585"/>
        <v>432965104.41</v>
      </c>
      <c r="AK1831" s="16">
        <f t="shared" si="586"/>
        <v>0.267692535564376</v>
      </c>
      <c r="AL1831" s="9">
        <f t="shared" si="587"/>
        <v>378225479.14</v>
      </c>
      <c r="AM1831" s="16">
        <f t="shared" si="588"/>
        <v>0.00725625848036945</v>
      </c>
      <c r="AN1831" s="16">
        <f t="shared" si="589"/>
        <v>0.187133021246106</v>
      </c>
      <c r="AO1831" s="16">
        <f t="shared" si="590"/>
        <v>0.040612280058226</v>
      </c>
      <c r="AP1831" s="16">
        <f t="shared" si="591"/>
        <v>0</v>
      </c>
      <c r="AQ1831" s="12">
        <f t="shared" si="592"/>
        <v>54739625.2700001</v>
      </c>
      <c r="AR1831" s="12">
        <f t="shared" si="593"/>
        <v>23544569.9200001</v>
      </c>
      <c r="AS1831" s="12">
        <f>AR1831-VLOOKUP(A1831,[1]选股结果!$A$2:$BJ$3005,48,FALSE)*0.08</f>
        <v>-65050295.9719999</v>
      </c>
      <c r="AT1831" s="12">
        <f t="shared" si="574"/>
        <v>40459013.0400001</v>
      </c>
      <c r="AU1831" s="12">
        <f t="shared" si="575"/>
        <v>37825182.1500001</v>
      </c>
      <c r="AV1831" s="12">
        <f t="shared" si="576"/>
        <v>48422580.6700001</v>
      </c>
      <c r="AW1831" s="12">
        <f t="shared" si="577"/>
        <v>38162311.0600002</v>
      </c>
      <c r="AX1831" s="12">
        <f t="shared" si="578"/>
        <v>6082667.7</v>
      </c>
      <c r="AY1831" s="21">
        <f t="shared" si="579"/>
        <v>1564522715.53</v>
      </c>
    </row>
    <row r="1832" spans="1:51">
      <c r="A1832" s="5" t="s">
        <v>3711</v>
      </c>
      <c r="B1832" s="5" t="s">
        <v>3712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80"/>
        <v>1612637744.61</v>
      </c>
      <c r="AF1832" s="9">
        <f t="shared" si="581"/>
        <v>1998617233.71</v>
      </c>
      <c r="AG1832" s="9">
        <f t="shared" si="582"/>
        <v>-184265569.73</v>
      </c>
      <c r="AH1832" s="9">
        <f t="shared" si="583"/>
        <v>-193030871.65</v>
      </c>
      <c r="AI1832" s="9">
        <f t="shared" si="584"/>
        <v>-594401367.78</v>
      </c>
      <c r="AJ1832" s="12">
        <f t="shared" si="585"/>
        <v>430740928.3</v>
      </c>
      <c r="AK1832" s="16">
        <f t="shared" si="586"/>
        <v>0.267103340312905</v>
      </c>
      <c r="AL1832" s="9">
        <f t="shared" si="587"/>
        <v>662049048.28</v>
      </c>
      <c r="AM1832" s="16">
        <f t="shared" si="588"/>
        <v>0.0174156889567236</v>
      </c>
      <c r="AN1832" s="16">
        <f t="shared" si="589"/>
        <v>0.00415832202390981</v>
      </c>
      <c r="AO1832" s="16">
        <f t="shared" si="590"/>
        <v>0.381573744771064</v>
      </c>
      <c r="AP1832" s="16">
        <f t="shared" si="591"/>
        <v>0.0019935695172368</v>
      </c>
      <c r="AQ1832" s="12">
        <f t="shared" si="592"/>
        <v>-231308119.98</v>
      </c>
      <c r="AR1832" s="12">
        <f t="shared" si="593"/>
        <v>-796052840.48</v>
      </c>
      <c r="AS1832" s="12">
        <f>AR1832-VLOOKUP(A1832,[1]选股结果!$A$2:$BJ$3005,48,FALSE)*0.08</f>
        <v>-1787054969.7864</v>
      </c>
      <c r="AT1832" s="12">
        <f t="shared" si="574"/>
        <v>-632678616.11</v>
      </c>
      <c r="AU1832" s="12">
        <f t="shared" si="575"/>
        <v>-394682344.35</v>
      </c>
      <c r="AV1832" s="12">
        <f t="shared" si="576"/>
        <v>-480214822.31</v>
      </c>
      <c r="AW1832" s="12">
        <f t="shared" si="577"/>
        <v>-184265569.73</v>
      </c>
      <c r="AX1832" s="12">
        <f t="shared" si="578"/>
        <v>272509534.84</v>
      </c>
      <c r="AY1832" s="21">
        <f t="shared" si="579"/>
        <v>1835243009.34</v>
      </c>
    </row>
    <row r="1833" spans="1:51">
      <c r="A1833" s="5" t="s">
        <v>3713</v>
      </c>
      <c r="B1833" s="5" t="s">
        <v>3714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80"/>
        <v>1604991886.59</v>
      </c>
      <c r="AF1833" s="9">
        <f t="shared" si="581"/>
        <v>1743752139.2</v>
      </c>
      <c r="AG1833" s="9">
        <f t="shared" si="582"/>
        <v>-136577221.49</v>
      </c>
      <c r="AH1833" s="9">
        <f t="shared" si="583"/>
        <v>-137639591.34</v>
      </c>
      <c r="AI1833" s="9">
        <f t="shared" si="584"/>
        <v>-134776244.22</v>
      </c>
      <c r="AJ1833" s="12">
        <f t="shared" si="585"/>
        <v>376041399.18</v>
      </c>
      <c r="AK1833" s="16">
        <f t="shared" si="586"/>
        <v>0.234294891034587</v>
      </c>
      <c r="AL1833" s="9">
        <f t="shared" si="587"/>
        <v>489931314.4</v>
      </c>
      <c r="AM1833" s="16">
        <f t="shared" si="588"/>
        <v>0.00360874623628523</v>
      </c>
      <c r="AN1833" s="16">
        <f t="shared" si="589"/>
        <v>0.0373721927762758</v>
      </c>
      <c r="AO1833" s="16">
        <f t="shared" si="590"/>
        <v>0.143509961810068</v>
      </c>
      <c r="AP1833" s="16">
        <f t="shared" si="591"/>
        <v>0.119871018437832</v>
      </c>
      <c r="AQ1833" s="12">
        <f t="shared" si="592"/>
        <v>-113889915.22</v>
      </c>
      <c r="AR1833" s="12">
        <f t="shared" si="593"/>
        <v>-137329808.89</v>
      </c>
      <c r="AS1833" s="12">
        <f>AR1833-VLOOKUP(A1833,[1]选股结果!$A$2:$BJ$3005,48,FALSE)*0.08</f>
        <v>-213745737.9916</v>
      </c>
      <c r="AT1833" s="12">
        <f t="shared" si="574"/>
        <v>-111026568.1</v>
      </c>
      <c r="AU1833" s="12">
        <f t="shared" si="575"/>
        <v>-140193156.01</v>
      </c>
      <c r="AV1833" s="12">
        <f t="shared" si="576"/>
        <v>-146160672.68</v>
      </c>
      <c r="AW1833" s="12">
        <f t="shared" si="577"/>
        <v>-136577221.49</v>
      </c>
      <c r="AX1833" s="12">
        <f t="shared" si="578"/>
        <v>9773452.33</v>
      </c>
      <c r="AY1833" s="21">
        <f t="shared" si="579"/>
        <v>1717448898.41</v>
      </c>
    </row>
    <row r="1834" spans="1:51">
      <c r="A1834" s="5" t="s">
        <v>3715</v>
      </c>
      <c r="B1834" s="5" t="s">
        <v>3716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80"/>
        <v>1603671126.58</v>
      </c>
      <c r="AF1834" s="9">
        <f t="shared" si="581"/>
        <v>1566875381.08</v>
      </c>
      <c r="AG1834" s="9">
        <f t="shared" si="582"/>
        <v>47759343.8599998</v>
      </c>
      <c r="AH1834" s="9">
        <f t="shared" si="583"/>
        <v>47778329.8499998</v>
      </c>
      <c r="AI1834" s="9">
        <f t="shared" si="584"/>
        <v>45764281.1499998</v>
      </c>
      <c r="AJ1834" s="12">
        <f t="shared" si="585"/>
        <v>237131224.76</v>
      </c>
      <c r="AK1834" s="16">
        <f t="shared" si="586"/>
        <v>0.147867739731467</v>
      </c>
      <c r="AL1834" s="9">
        <f t="shared" si="587"/>
        <v>214918684.37</v>
      </c>
      <c r="AM1834" s="16">
        <f t="shared" si="588"/>
        <v>0.00137819351696717</v>
      </c>
      <c r="AN1834" s="16">
        <f t="shared" si="589"/>
        <v>0.0052610016231898</v>
      </c>
      <c r="AO1834" s="16">
        <f t="shared" si="590"/>
        <v>0.0666241123938263</v>
      </c>
      <c r="AP1834" s="16">
        <f t="shared" si="591"/>
        <v>0.0607870144409793</v>
      </c>
      <c r="AQ1834" s="12">
        <f t="shared" si="592"/>
        <v>22212540.39</v>
      </c>
      <c r="AR1834" s="12">
        <f t="shared" si="593"/>
        <v>34835643.29</v>
      </c>
      <c r="AS1834" s="12">
        <f>AR1834-VLOOKUP(A1834,[1]选股结果!$A$2:$BJ$3005,48,FALSE)*0.08</f>
        <v>-159465043.9716</v>
      </c>
      <c r="AT1834" s="12">
        <f t="shared" si="574"/>
        <v>20198491.69</v>
      </c>
      <c r="AU1834" s="12">
        <f t="shared" si="575"/>
        <v>36849691.99</v>
      </c>
      <c r="AV1834" s="12">
        <f t="shared" si="576"/>
        <v>21779134.08</v>
      </c>
      <c r="AW1834" s="12">
        <f t="shared" si="577"/>
        <v>47759343.8599998</v>
      </c>
      <c r="AX1834" s="12">
        <f t="shared" si="578"/>
        <v>0</v>
      </c>
      <c r="AY1834" s="21">
        <f t="shared" si="579"/>
        <v>1581512532.68</v>
      </c>
    </row>
    <row r="1835" spans="1:51">
      <c r="A1835" s="5" t="s">
        <v>3717</v>
      </c>
      <c r="B1835" s="5" t="s">
        <v>3718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80"/>
        <v>1603656347.03</v>
      </c>
      <c r="AF1835" s="9">
        <f t="shared" si="581"/>
        <v>1546407151.94</v>
      </c>
      <c r="AG1835" s="9">
        <f t="shared" si="582"/>
        <v>54053277.5700001</v>
      </c>
      <c r="AH1835" s="9">
        <f t="shared" si="583"/>
        <v>54667917.7900001</v>
      </c>
      <c r="AI1835" s="9">
        <f t="shared" si="584"/>
        <v>43899411.2900001</v>
      </c>
      <c r="AJ1835" s="12">
        <f t="shared" si="585"/>
        <v>319893513.21</v>
      </c>
      <c r="AK1835" s="16">
        <f t="shared" si="586"/>
        <v>0.199477596183527</v>
      </c>
      <c r="AL1835" s="9">
        <f t="shared" si="587"/>
        <v>234827624.4</v>
      </c>
      <c r="AM1835" s="16">
        <f t="shared" si="588"/>
        <v>0.00633197162147985</v>
      </c>
      <c r="AN1835" s="16">
        <f t="shared" si="589"/>
        <v>0.0465199156965045</v>
      </c>
      <c r="AO1835" s="16">
        <f t="shared" si="590"/>
        <v>0.0693950878416709</v>
      </c>
      <c r="AP1835" s="16">
        <f t="shared" si="591"/>
        <v>0.0198214930828976</v>
      </c>
      <c r="AQ1835" s="12">
        <f t="shared" si="592"/>
        <v>85065888.81</v>
      </c>
      <c r="AR1835" s="12">
        <f t="shared" si="593"/>
        <v>39482065</v>
      </c>
      <c r="AS1835" s="12">
        <f>AR1835-VLOOKUP(A1835,[1]选股结果!$A$2:$BJ$3005,48,FALSE)*0.08</f>
        <v>-50043004.4664</v>
      </c>
      <c r="AT1835" s="12">
        <f t="shared" si="574"/>
        <v>74297382.31</v>
      </c>
      <c r="AU1835" s="12">
        <f t="shared" si="575"/>
        <v>50250571.5</v>
      </c>
      <c r="AV1835" s="12">
        <f t="shared" si="576"/>
        <v>63961932.64</v>
      </c>
      <c r="AW1835" s="12">
        <f t="shared" si="577"/>
        <v>54053277.5700001</v>
      </c>
      <c r="AX1835" s="12">
        <f t="shared" si="578"/>
        <v>2703586.71</v>
      </c>
      <c r="AY1835" s="21">
        <f t="shared" si="579"/>
        <v>1511591834.63</v>
      </c>
    </row>
    <row r="1836" spans="1:51">
      <c r="A1836" s="5" t="s">
        <v>3719</v>
      </c>
      <c r="B1836" s="5" t="s">
        <v>3720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80"/>
        <v>1600271682.92</v>
      </c>
      <c r="AF1836" s="9">
        <f t="shared" si="581"/>
        <v>1523346800.92</v>
      </c>
      <c r="AG1836" s="9">
        <f t="shared" si="582"/>
        <v>71953886.6199998</v>
      </c>
      <c r="AH1836" s="9">
        <f t="shared" si="583"/>
        <v>71573140.5799998</v>
      </c>
      <c r="AI1836" s="9">
        <f t="shared" si="584"/>
        <v>59597144.7699998</v>
      </c>
      <c r="AJ1836" s="12">
        <f t="shared" si="585"/>
        <v>352341872</v>
      </c>
      <c r="AK1836" s="16">
        <f t="shared" si="586"/>
        <v>0.220176283665212</v>
      </c>
      <c r="AL1836" s="9">
        <f t="shared" si="587"/>
        <v>213112395.99</v>
      </c>
      <c r="AM1836" s="16">
        <f t="shared" si="588"/>
        <v>0.011497684503438</v>
      </c>
      <c r="AN1836" s="16">
        <f t="shared" si="589"/>
        <v>0.0218643492248492</v>
      </c>
      <c r="AO1836" s="16">
        <f t="shared" si="590"/>
        <v>0.0552947768522275</v>
      </c>
      <c r="AP1836" s="16">
        <f t="shared" si="591"/>
        <v>0.0422765864459667</v>
      </c>
      <c r="AQ1836" s="12">
        <f t="shared" si="592"/>
        <v>139229476.01</v>
      </c>
      <c r="AR1836" s="12">
        <f t="shared" si="593"/>
        <v>61365497.81</v>
      </c>
      <c r="AS1836" s="12">
        <f>AR1836-VLOOKUP(A1836,[1]选股结果!$A$2:$BJ$3005,48,FALSE)*0.08</f>
        <v>-191971660.5636</v>
      </c>
      <c r="AT1836" s="12">
        <f t="shared" si="574"/>
        <v>127253480.2</v>
      </c>
      <c r="AU1836" s="12">
        <f t="shared" si="575"/>
        <v>73341493.62</v>
      </c>
      <c r="AV1836" s="12">
        <f t="shared" si="576"/>
        <v>61955987.66</v>
      </c>
      <c r="AW1836" s="12">
        <f t="shared" si="577"/>
        <v>71953886.6199998</v>
      </c>
      <c r="AX1836" s="12">
        <f t="shared" si="578"/>
        <v>628662.12</v>
      </c>
      <c r="AY1836" s="21">
        <f t="shared" si="579"/>
        <v>1457458818.53</v>
      </c>
    </row>
    <row r="1837" spans="1:51">
      <c r="A1837" s="5" t="s">
        <v>3721</v>
      </c>
      <c r="B1837" s="5" t="s">
        <v>3722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80"/>
        <v>1599617059.98</v>
      </c>
      <c r="AF1837" s="9">
        <f t="shared" si="581"/>
        <v>1240522198.92</v>
      </c>
      <c r="AG1837" s="9">
        <f t="shared" si="582"/>
        <v>392043616.08</v>
      </c>
      <c r="AH1837" s="9">
        <f t="shared" si="583"/>
        <v>369933407.14</v>
      </c>
      <c r="AI1837" s="9">
        <f t="shared" si="584"/>
        <v>265175209.8</v>
      </c>
      <c r="AJ1837" s="12">
        <f t="shared" si="585"/>
        <v>833419410.67</v>
      </c>
      <c r="AK1837" s="16">
        <f t="shared" si="586"/>
        <v>0.521011829343968</v>
      </c>
      <c r="AL1837" s="9">
        <f t="shared" si="587"/>
        <v>379723681.28</v>
      </c>
      <c r="AM1837" s="16">
        <f t="shared" si="588"/>
        <v>0.0627242844429619</v>
      </c>
      <c r="AN1837" s="16">
        <f t="shared" si="589"/>
        <v>0.000880664332260631</v>
      </c>
      <c r="AO1837" s="16">
        <f t="shared" si="590"/>
        <v>0.159956978192768</v>
      </c>
      <c r="AP1837" s="16">
        <f t="shared" si="591"/>
        <v>0</v>
      </c>
      <c r="AQ1837" s="12">
        <f t="shared" si="592"/>
        <v>453695729.39</v>
      </c>
      <c r="AR1837" s="12">
        <f t="shared" si="593"/>
        <v>232226454.78</v>
      </c>
      <c r="AS1837" s="12">
        <f>AR1837-VLOOKUP(A1837,[1]选股结果!$A$2:$BJ$3005,48,FALSE)*0.08</f>
        <v>-200930454.34</v>
      </c>
      <c r="AT1837" s="12">
        <f t="shared" si="574"/>
        <v>348937532.05</v>
      </c>
      <c r="AU1837" s="12">
        <f t="shared" si="575"/>
        <v>336984652.12</v>
      </c>
      <c r="AV1837" s="12">
        <f t="shared" si="576"/>
        <v>395498522.24</v>
      </c>
      <c r="AW1837" s="12">
        <f t="shared" si="577"/>
        <v>392043616.08</v>
      </c>
      <c r="AX1837" s="12">
        <f t="shared" si="578"/>
        <v>968448.5</v>
      </c>
      <c r="AY1837" s="21">
        <f t="shared" si="579"/>
        <v>1123811121.65</v>
      </c>
    </row>
    <row r="1838" spans="1:51">
      <c r="A1838" s="5" t="s">
        <v>3723</v>
      </c>
      <c r="B1838" s="5" t="s">
        <v>3724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80"/>
        <v>1598367824.71</v>
      </c>
      <c r="AF1838" s="9">
        <f t="shared" si="581"/>
        <v>1591788934.07</v>
      </c>
      <c r="AG1838" s="9">
        <f t="shared" si="582"/>
        <v>1711185732.22</v>
      </c>
      <c r="AH1838" s="9">
        <f t="shared" si="583"/>
        <v>1712405710.92</v>
      </c>
      <c r="AI1838" s="9">
        <f t="shared" si="584"/>
        <v>1639639251.06</v>
      </c>
      <c r="AJ1838" s="12">
        <f t="shared" si="585"/>
        <v>840116460.4</v>
      </c>
      <c r="AK1838" s="16">
        <f t="shared" si="586"/>
        <v>0.525608966479557</v>
      </c>
      <c r="AL1838" s="9">
        <f t="shared" si="587"/>
        <v>779230534.88</v>
      </c>
      <c r="AM1838" s="16">
        <f t="shared" si="588"/>
        <v>0.0175812608559601</v>
      </c>
      <c r="AN1838" s="16">
        <f t="shared" si="589"/>
        <v>0.337825732689514</v>
      </c>
      <c r="AO1838" s="16">
        <f t="shared" si="590"/>
        <v>0.111459332617837</v>
      </c>
      <c r="AP1838" s="16">
        <f t="shared" si="591"/>
        <v>0.0214133435814187</v>
      </c>
      <c r="AQ1838" s="12">
        <f t="shared" si="592"/>
        <v>60885925.5200002</v>
      </c>
      <c r="AR1838" s="12">
        <f t="shared" si="593"/>
        <v>-64967590.5199998</v>
      </c>
      <c r="AS1838" s="12">
        <f>AR1838-VLOOKUP(A1838,[1]选股结果!$A$2:$BJ$3005,48,FALSE)*0.08</f>
        <v>-2040675838.3736</v>
      </c>
      <c r="AT1838" s="12">
        <f t="shared" si="574"/>
        <v>-11880534.3399998</v>
      </c>
      <c r="AU1838" s="12">
        <f t="shared" si="575"/>
        <v>7798869.34000022</v>
      </c>
      <c r="AV1838" s="12">
        <f t="shared" si="576"/>
        <v>-57104365.7599999</v>
      </c>
      <c r="AW1838" s="12">
        <f t="shared" si="577"/>
        <v>1711185732.22</v>
      </c>
      <c r="AX1838" s="12">
        <f t="shared" si="578"/>
        <v>163498343.73</v>
      </c>
      <c r="AY1838" s="21">
        <f t="shared" si="579"/>
        <v>1538701877.89</v>
      </c>
    </row>
    <row r="1839" spans="1:51">
      <c r="A1839" s="5" t="s">
        <v>3725</v>
      </c>
      <c r="B1839" s="5" t="s">
        <v>3726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80"/>
        <v>1596787501.1</v>
      </c>
      <c r="AF1839" s="9">
        <f t="shared" si="581"/>
        <v>1441668060.47</v>
      </c>
      <c r="AG1839" s="9">
        <f t="shared" si="582"/>
        <v>171582368.74</v>
      </c>
      <c r="AH1839" s="9">
        <f t="shared" si="583"/>
        <v>166698304.42</v>
      </c>
      <c r="AI1839" s="9">
        <f t="shared" si="584"/>
        <v>141154557.44</v>
      </c>
      <c r="AJ1839" s="12">
        <f t="shared" si="585"/>
        <v>786523248.29</v>
      </c>
      <c r="AK1839" s="16">
        <f t="shared" si="586"/>
        <v>0.492566010034634</v>
      </c>
      <c r="AL1839" s="9">
        <f t="shared" si="587"/>
        <v>660873979.65</v>
      </c>
      <c r="AM1839" s="16">
        <f t="shared" si="588"/>
        <v>0.00324600774143672</v>
      </c>
      <c r="AN1839" s="16">
        <f t="shared" si="589"/>
        <v>0.282305716395866</v>
      </c>
      <c r="AO1839" s="16">
        <f t="shared" si="590"/>
        <v>0.0449195114694902</v>
      </c>
      <c r="AP1839" s="16">
        <f t="shared" si="591"/>
        <v>0.0803473077987008</v>
      </c>
      <c r="AQ1839" s="12">
        <f t="shared" si="592"/>
        <v>125649268.64</v>
      </c>
      <c r="AR1839" s="12">
        <f t="shared" si="593"/>
        <v>124691629.33</v>
      </c>
      <c r="AS1839" s="12">
        <f>AR1839-VLOOKUP(A1839,[1]选股结果!$A$2:$BJ$3005,48,FALSE)*0.08</f>
        <v>-78959286.7388</v>
      </c>
      <c r="AT1839" s="12">
        <f t="shared" si="574"/>
        <v>100105521.66</v>
      </c>
      <c r="AU1839" s="12">
        <f t="shared" si="575"/>
        <v>150235376.31</v>
      </c>
      <c r="AV1839" s="12">
        <f t="shared" si="576"/>
        <v>131311088.37</v>
      </c>
      <c r="AW1839" s="12">
        <f t="shared" si="577"/>
        <v>171582368.74</v>
      </c>
      <c r="AX1839" s="12">
        <f t="shared" si="578"/>
        <v>0</v>
      </c>
      <c r="AY1839" s="21">
        <f t="shared" si="579"/>
        <v>1466254168.14</v>
      </c>
    </row>
    <row r="1840" spans="1:51">
      <c r="A1840" s="5" t="s">
        <v>3727</v>
      </c>
      <c r="B1840" s="5" t="s">
        <v>3728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80"/>
        <v>1590365282.09</v>
      </c>
      <c r="AF1840" s="9">
        <f t="shared" si="581"/>
        <v>1362390466.7</v>
      </c>
      <c r="AG1840" s="9">
        <f t="shared" si="582"/>
        <v>227022935.7</v>
      </c>
      <c r="AH1840" s="9">
        <f t="shared" si="583"/>
        <v>231702562.03</v>
      </c>
      <c r="AI1840" s="9">
        <f t="shared" si="584"/>
        <v>207713345</v>
      </c>
      <c r="AJ1840" s="12">
        <f t="shared" si="585"/>
        <v>401985243.07</v>
      </c>
      <c r="AK1840" s="16">
        <f t="shared" si="586"/>
        <v>0.252762838573617</v>
      </c>
      <c r="AL1840" s="9">
        <f t="shared" si="587"/>
        <v>167349935.78</v>
      </c>
      <c r="AM1840" s="16">
        <f t="shared" si="588"/>
        <v>0.00518413530076886</v>
      </c>
      <c r="AN1840" s="16">
        <f t="shared" si="589"/>
        <v>0.0119647991655059</v>
      </c>
      <c r="AO1840" s="16">
        <f t="shared" si="590"/>
        <v>0.0534289524972109</v>
      </c>
      <c r="AP1840" s="16">
        <f t="shared" si="591"/>
        <v>0.0374669585352706</v>
      </c>
      <c r="AQ1840" s="12">
        <f t="shared" si="592"/>
        <v>234635307.29</v>
      </c>
      <c r="AR1840" s="12">
        <f t="shared" si="593"/>
        <v>208466433.77</v>
      </c>
      <c r="AS1840" s="12">
        <f>AR1840-VLOOKUP(A1840,[1]选股结果!$A$2:$BJ$3005,48,FALSE)*0.08</f>
        <v>76404095.4308</v>
      </c>
      <c r="AT1840" s="12">
        <f t="shared" si="574"/>
        <v>210646090.26</v>
      </c>
      <c r="AU1840" s="12">
        <f t="shared" si="575"/>
        <v>232455650.8</v>
      </c>
      <c r="AV1840" s="12">
        <f t="shared" si="576"/>
        <v>226839252.76</v>
      </c>
      <c r="AW1840" s="12">
        <f t="shared" si="577"/>
        <v>227022935.7</v>
      </c>
      <c r="AX1840" s="12">
        <f t="shared" si="578"/>
        <v>2363339.43</v>
      </c>
      <c r="AY1840" s="21">
        <f t="shared" si="579"/>
        <v>1360210810.21</v>
      </c>
    </row>
    <row r="1841" spans="1:51">
      <c r="A1841" s="5" t="s">
        <v>3729</v>
      </c>
      <c r="B1841" s="5" t="s">
        <v>3730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80"/>
        <v>1589895252.22</v>
      </c>
      <c r="AF1841" s="9">
        <f t="shared" si="581"/>
        <v>1584571668.91</v>
      </c>
      <c r="AG1841" s="9">
        <f t="shared" si="582"/>
        <v>189049175.56</v>
      </c>
      <c r="AH1841" s="9">
        <f t="shared" si="583"/>
        <v>191133448.63</v>
      </c>
      <c r="AI1841" s="9">
        <f t="shared" si="584"/>
        <v>110724163.72</v>
      </c>
      <c r="AJ1841" s="12">
        <f t="shared" si="585"/>
        <v>471691816.4</v>
      </c>
      <c r="AK1841" s="16">
        <f t="shared" si="586"/>
        <v>0.296681064832018</v>
      </c>
      <c r="AL1841" s="9">
        <f t="shared" si="587"/>
        <v>342607980.78</v>
      </c>
      <c r="AM1841" s="16">
        <f t="shared" si="588"/>
        <v>0.0496029226138524</v>
      </c>
      <c r="AN1841" s="16">
        <f t="shared" si="589"/>
        <v>0.0330928915703936</v>
      </c>
      <c r="AO1841" s="16">
        <f t="shared" si="590"/>
        <v>0.13149473113281</v>
      </c>
      <c r="AP1841" s="16">
        <f t="shared" si="591"/>
        <v>0.00261131843384202</v>
      </c>
      <c r="AQ1841" s="12">
        <f t="shared" si="592"/>
        <v>129083835.62</v>
      </c>
      <c r="AR1841" s="12">
        <f t="shared" si="593"/>
        <v>-73001428.5299999</v>
      </c>
      <c r="AS1841" s="12">
        <f>AR1841-VLOOKUP(A1841,[1]选股结果!$A$2:$BJ$3005,48,FALSE)*0.08</f>
        <v>-828676994.2852</v>
      </c>
      <c r="AT1841" s="12">
        <f t="shared" si="574"/>
        <v>48674550.7100001</v>
      </c>
      <c r="AU1841" s="12">
        <f t="shared" si="575"/>
        <v>7407856.38000013</v>
      </c>
      <c r="AV1841" s="12">
        <f t="shared" si="576"/>
        <v>16780631.9300001</v>
      </c>
      <c r="AW1841" s="12">
        <f t="shared" si="577"/>
        <v>189049175.56</v>
      </c>
      <c r="AX1841" s="12">
        <f t="shared" si="578"/>
        <v>81131970.41</v>
      </c>
      <c r="AY1841" s="21">
        <f t="shared" si="579"/>
        <v>1462895689.67</v>
      </c>
    </row>
    <row r="1842" spans="1:51">
      <c r="A1842" s="5" t="s">
        <v>3731</v>
      </c>
      <c r="B1842" s="5" t="s">
        <v>3732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80"/>
        <v>1589829841.78</v>
      </c>
      <c r="AF1842" s="9">
        <f t="shared" si="581"/>
        <v>1183320698.38</v>
      </c>
      <c r="AG1842" s="9">
        <f t="shared" si="582"/>
        <v>359244712.92</v>
      </c>
      <c r="AH1842" s="9">
        <f t="shared" si="583"/>
        <v>359308741.99</v>
      </c>
      <c r="AI1842" s="9">
        <f t="shared" si="584"/>
        <v>302341686.64</v>
      </c>
      <c r="AJ1842" s="12">
        <f t="shared" si="585"/>
        <v>572790821.47</v>
      </c>
      <c r="AK1842" s="16">
        <f t="shared" si="586"/>
        <v>0.360284356487292</v>
      </c>
      <c r="AL1842" s="9">
        <f t="shared" si="587"/>
        <v>213190059.24</v>
      </c>
      <c r="AM1842" s="16">
        <f t="shared" si="588"/>
        <v>0.00369031709923827</v>
      </c>
      <c r="AN1842" s="16">
        <f t="shared" si="589"/>
        <v>0.0256567936819773</v>
      </c>
      <c r="AO1842" s="16">
        <f t="shared" si="590"/>
        <v>0.0442327529160389</v>
      </c>
      <c r="AP1842" s="16">
        <f t="shared" si="591"/>
        <v>0.0343373439568096</v>
      </c>
      <c r="AQ1842" s="12">
        <f t="shared" si="592"/>
        <v>359600762.23</v>
      </c>
      <c r="AR1842" s="12">
        <f t="shared" si="593"/>
        <v>307922025.98</v>
      </c>
      <c r="AS1842" s="12">
        <f>AR1842-VLOOKUP(A1842,[1]选股结果!$A$2:$BJ$3005,48,FALSE)*0.08</f>
        <v>83166646.7488</v>
      </c>
      <c r="AT1842" s="12">
        <f t="shared" si="574"/>
        <v>302633706.88</v>
      </c>
      <c r="AU1842" s="12">
        <f t="shared" si="575"/>
        <v>364889081.33</v>
      </c>
      <c r="AV1842" s="12">
        <f t="shared" si="576"/>
        <v>345771646.26</v>
      </c>
      <c r="AW1842" s="12">
        <f t="shared" si="577"/>
        <v>359244712.92</v>
      </c>
      <c r="AX1842" s="12">
        <f t="shared" si="578"/>
        <v>8116528.59</v>
      </c>
      <c r="AY1842" s="21">
        <f t="shared" si="579"/>
        <v>1188609017.48</v>
      </c>
    </row>
    <row r="1843" spans="1:51">
      <c r="A1843" s="5" t="s">
        <v>3733</v>
      </c>
      <c r="B1843" s="5" t="s">
        <v>3734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80"/>
        <v>1589556565.59</v>
      </c>
      <c r="AF1843" s="9">
        <f t="shared" si="581"/>
        <v>1772039994.73</v>
      </c>
      <c r="AG1843" s="9">
        <f t="shared" si="582"/>
        <v>-189539904.85</v>
      </c>
      <c r="AH1843" s="9">
        <f t="shared" si="583"/>
        <v>-188726743.1</v>
      </c>
      <c r="AI1843" s="9">
        <f t="shared" si="584"/>
        <v>-188961850.19</v>
      </c>
      <c r="AJ1843" s="12">
        <f t="shared" si="585"/>
        <v>925249523.19</v>
      </c>
      <c r="AK1843" s="16">
        <f t="shared" si="586"/>
        <v>0.582080275228565</v>
      </c>
      <c r="AL1843" s="9">
        <f t="shared" si="587"/>
        <v>1074310810.64</v>
      </c>
      <c r="AM1843" s="16">
        <f t="shared" si="588"/>
        <v>0.00800602159463035</v>
      </c>
      <c r="AN1843" s="16">
        <f t="shared" si="589"/>
        <v>0.275116589498456</v>
      </c>
      <c r="AO1843" s="16">
        <f t="shared" si="590"/>
        <v>0.0470493072086686</v>
      </c>
      <c r="AP1843" s="16">
        <f t="shared" si="591"/>
        <v>0.349723107207363</v>
      </c>
      <c r="AQ1843" s="12">
        <f t="shared" si="592"/>
        <v>-149061287.45</v>
      </c>
      <c r="AR1843" s="12">
        <f t="shared" si="593"/>
        <v>-176297745.16</v>
      </c>
      <c r="AS1843" s="12">
        <f>AR1843-VLOOKUP(A1843,[1]选股结果!$A$2:$BJ$3005,48,FALSE)*0.08</f>
        <v>-316025263.7392</v>
      </c>
      <c r="AT1843" s="12">
        <f t="shared" si="574"/>
        <v>-149296394.54</v>
      </c>
      <c r="AU1843" s="12">
        <f t="shared" si="575"/>
        <v>-176062638.07</v>
      </c>
      <c r="AV1843" s="12">
        <f t="shared" si="576"/>
        <v>-190733068.45</v>
      </c>
      <c r="AW1843" s="12">
        <f t="shared" si="577"/>
        <v>-189539904.85</v>
      </c>
      <c r="AX1843" s="12">
        <f t="shared" si="578"/>
        <v>4431732.85</v>
      </c>
      <c r="AY1843" s="21">
        <f t="shared" si="579"/>
        <v>1745038644.11</v>
      </c>
    </row>
    <row r="1844" spans="1:51">
      <c r="A1844" s="5" t="s">
        <v>3735</v>
      </c>
      <c r="B1844" s="5" t="s">
        <v>3736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80"/>
        <v>1588905967.25</v>
      </c>
      <c r="AF1844" s="9">
        <f t="shared" si="581"/>
        <v>1501031198.02</v>
      </c>
      <c r="AG1844" s="9">
        <f t="shared" si="582"/>
        <v>81253590.5299998</v>
      </c>
      <c r="AH1844" s="9">
        <f t="shared" si="583"/>
        <v>82940859.4999998</v>
      </c>
      <c r="AI1844" s="9">
        <f t="shared" si="584"/>
        <v>57832879.7999998</v>
      </c>
      <c r="AJ1844" s="12">
        <f t="shared" si="585"/>
        <v>449233006.36</v>
      </c>
      <c r="AK1844" s="16">
        <f t="shared" si="586"/>
        <v>0.282731020978863</v>
      </c>
      <c r="AL1844" s="9">
        <f t="shared" si="587"/>
        <v>373501588.95</v>
      </c>
      <c r="AM1844" s="16">
        <f t="shared" si="588"/>
        <v>0.0059875455666302</v>
      </c>
      <c r="AN1844" s="16">
        <f t="shared" si="589"/>
        <v>0.0797592771517738</v>
      </c>
      <c r="AO1844" s="16">
        <f t="shared" si="590"/>
        <v>0.0950977007856032</v>
      </c>
      <c r="AP1844" s="16">
        <f t="shared" si="591"/>
        <v>0.0473711764707327</v>
      </c>
      <c r="AQ1844" s="12">
        <f t="shared" si="592"/>
        <v>75731417.4099999</v>
      </c>
      <c r="AR1844" s="12">
        <f t="shared" si="593"/>
        <v>51878488.0899999</v>
      </c>
      <c r="AS1844" s="12">
        <f>AR1844-VLOOKUP(A1844,[1]选股结果!$A$2:$BJ$3005,48,FALSE)*0.08</f>
        <v>-86726439.3028001</v>
      </c>
      <c r="AT1844" s="12">
        <f t="shared" si="574"/>
        <v>50623437.7099999</v>
      </c>
      <c r="AU1844" s="12">
        <f t="shared" si="575"/>
        <v>76986467.7899999</v>
      </c>
      <c r="AV1844" s="12">
        <f t="shared" si="576"/>
        <v>84275075.9599999</v>
      </c>
      <c r="AW1844" s="12">
        <f t="shared" si="577"/>
        <v>81253590.5299998</v>
      </c>
      <c r="AX1844" s="12">
        <f t="shared" si="578"/>
        <v>-5410535.39</v>
      </c>
      <c r="AY1844" s="21">
        <f t="shared" si="579"/>
        <v>1502286248.4</v>
      </c>
    </row>
    <row r="1845" spans="1:51">
      <c r="A1845" s="5" t="s">
        <v>3737</v>
      </c>
      <c r="B1845" s="5" t="s">
        <v>3738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80"/>
        <v>1581883506.39</v>
      </c>
      <c r="AF1845" s="9">
        <f t="shared" si="581"/>
        <v>1444782688.52</v>
      </c>
      <c r="AG1845" s="9">
        <f t="shared" si="582"/>
        <v>136126331.41</v>
      </c>
      <c r="AH1845" s="9">
        <f t="shared" si="583"/>
        <v>135031970.5</v>
      </c>
      <c r="AI1845" s="9">
        <f t="shared" si="584"/>
        <v>121922730.32</v>
      </c>
      <c r="AJ1845" s="12">
        <f t="shared" si="585"/>
        <v>602832446.85</v>
      </c>
      <c r="AK1845" s="16">
        <f t="shared" si="586"/>
        <v>0.381085234415092</v>
      </c>
      <c r="AL1845" s="9">
        <f t="shared" si="587"/>
        <v>437950736.56</v>
      </c>
      <c r="AM1845" s="16">
        <f t="shared" si="588"/>
        <v>0.00687100468909011</v>
      </c>
      <c r="AN1845" s="16">
        <f t="shared" si="589"/>
        <v>0.161054078913437</v>
      </c>
      <c r="AO1845" s="16">
        <f t="shared" si="590"/>
        <v>0.0664865710118038</v>
      </c>
      <c r="AP1845" s="16">
        <f t="shared" si="591"/>
        <v>0.0417505114903937</v>
      </c>
      <c r="AQ1845" s="12">
        <f t="shared" si="592"/>
        <v>164881710.29</v>
      </c>
      <c r="AR1845" s="12">
        <f t="shared" si="593"/>
        <v>122897216.78</v>
      </c>
      <c r="AS1845" s="12">
        <f>AR1845-VLOOKUP(A1845,[1]选股结果!$A$2:$BJ$3005,48,FALSE)*0.08</f>
        <v>47702329.0424</v>
      </c>
      <c r="AT1845" s="12">
        <f t="shared" si="574"/>
        <v>151772470.11</v>
      </c>
      <c r="AU1845" s="12">
        <f t="shared" si="575"/>
        <v>136006456.96</v>
      </c>
      <c r="AV1845" s="12">
        <f t="shared" si="576"/>
        <v>134294206.32</v>
      </c>
      <c r="AW1845" s="12">
        <f t="shared" si="577"/>
        <v>136126331.41</v>
      </c>
      <c r="AX1845" s="12">
        <f t="shared" si="578"/>
        <v>2980347.22</v>
      </c>
      <c r="AY1845" s="21">
        <f t="shared" si="579"/>
        <v>1415907435.19</v>
      </c>
    </row>
    <row r="1846" spans="1:51">
      <c r="A1846" s="5" t="s">
        <v>3739</v>
      </c>
      <c r="B1846" s="5" t="s">
        <v>3740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80"/>
        <v>1581705959.57</v>
      </c>
      <c r="AF1846" s="9">
        <f t="shared" si="581"/>
        <v>2556717822.31</v>
      </c>
      <c r="AG1846" s="9">
        <f t="shared" si="582"/>
        <v>-879217401.79</v>
      </c>
      <c r="AH1846" s="9">
        <f t="shared" si="583"/>
        <v>-842544768.47</v>
      </c>
      <c r="AI1846" s="9">
        <f t="shared" si="584"/>
        <v>-751235693.7</v>
      </c>
      <c r="AJ1846" s="12">
        <f t="shared" si="585"/>
        <v>522228057.9</v>
      </c>
      <c r="AK1846" s="16">
        <f t="shared" si="586"/>
        <v>0.330167598307572</v>
      </c>
      <c r="AL1846" s="9">
        <f t="shared" si="587"/>
        <v>630131749.62</v>
      </c>
      <c r="AM1846" s="16">
        <f t="shared" si="588"/>
        <v>0.0400991063517537</v>
      </c>
      <c r="AN1846" s="16">
        <f t="shared" si="589"/>
        <v>0.135533193172187</v>
      </c>
      <c r="AO1846" s="16">
        <f t="shared" si="590"/>
        <v>0.245940609717216</v>
      </c>
      <c r="AP1846" s="16">
        <f t="shared" si="591"/>
        <v>0</v>
      </c>
      <c r="AQ1846" s="12">
        <f t="shared" si="592"/>
        <v>-107903691.72</v>
      </c>
      <c r="AR1846" s="12">
        <f t="shared" si="593"/>
        <v>-847030154.65</v>
      </c>
      <c r="AS1846" s="12">
        <f>AR1846-VLOOKUP(A1846,[1]选股结果!$A$2:$BJ$3005,48,FALSE)*0.08</f>
        <v>-1919109308.8308</v>
      </c>
      <c r="AT1846" s="12">
        <f t="shared" si="574"/>
        <v>-16594616.9500002</v>
      </c>
      <c r="AU1846" s="12">
        <f t="shared" si="575"/>
        <v>-938339229.42</v>
      </c>
      <c r="AV1846" s="12">
        <f t="shared" si="576"/>
        <v>-1124155761.33</v>
      </c>
      <c r="AW1846" s="12">
        <f t="shared" si="577"/>
        <v>-879217401.79</v>
      </c>
      <c r="AX1846" s="12">
        <f t="shared" si="578"/>
        <v>-4229700.5</v>
      </c>
      <c r="AY1846" s="21">
        <f t="shared" si="579"/>
        <v>1726282284.61</v>
      </c>
    </row>
    <row r="1847" spans="1:51">
      <c r="A1847" s="5" t="s">
        <v>3741</v>
      </c>
      <c r="B1847" s="5" t="s">
        <v>3742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80"/>
        <v>1580934732.84</v>
      </c>
      <c r="AF1847" s="9">
        <f t="shared" si="581"/>
        <v>1486570289.67</v>
      </c>
      <c r="AG1847" s="9">
        <f t="shared" si="582"/>
        <v>85615678.5099998</v>
      </c>
      <c r="AH1847" s="9">
        <f t="shared" si="583"/>
        <v>83720260.6799998</v>
      </c>
      <c r="AI1847" s="9">
        <f t="shared" si="584"/>
        <v>68446973.4499998</v>
      </c>
      <c r="AJ1847" s="12">
        <f t="shared" si="585"/>
        <v>299508516.35</v>
      </c>
      <c r="AK1847" s="16">
        <f t="shared" si="586"/>
        <v>0.189450272758548</v>
      </c>
      <c r="AL1847" s="9">
        <f t="shared" si="587"/>
        <v>211301684.94</v>
      </c>
      <c r="AM1847" s="16">
        <f t="shared" si="588"/>
        <v>0.00259141969930686</v>
      </c>
      <c r="AN1847" s="16">
        <f t="shared" si="589"/>
        <v>0.0520335701033177</v>
      </c>
      <c r="AO1847" s="16">
        <f t="shared" si="590"/>
        <v>0.0351357550986399</v>
      </c>
      <c r="AP1847" s="16">
        <f t="shared" si="591"/>
        <v>0.035927848936537</v>
      </c>
      <c r="AQ1847" s="12">
        <f t="shared" si="592"/>
        <v>88206831.4099999</v>
      </c>
      <c r="AR1847" s="12">
        <f t="shared" si="593"/>
        <v>66494934.5199999</v>
      </c>
      <c r="AS1847" s="12">
        <f>AR1847-VLOOKUP(A1847,[1]选股结果!$A$2:$BJ$3005,48,FALSE)*0.08</f>
        <v>-21908931.9856001</v>
      </c>
      <c r="AT1847" s="12">
        <f t="shared" si="574"/>
        <v>72933544.1799999</v>
      </c>
      <c r="AU1847" s="12">
        <f t="shared" si="575"/>
        <v>81768221.7499999</v>
      </c>
      <c r="AV1847" s="12">
        <f t="shared" si="576"/>
        <v>77870606.9799999</v>
      </c>
      <c r="AW1847" s="12">
        <f t="shared" si="577"/>
        <v>85615678.5099998</v>
      </c>
      <c r="AX1847" s="12">
        <f t="shared" si="578"/>
        <v>4632266.42</v>
      </c>
      <c r="AY1847" s="21">
        <f t="shared" si="579"/>
        <v>1480131680.01</v>
      </c>
    </row>
    <row r="1848" spans="1:51">
      <c r="A1848" s="5" t="s">
        <v>3743</v>
      </c>
      <c r="B1848" s="5" t="s">
        <v>3744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80"/>
        <v>1577494276.75</v>
      </c>
      <c r="AF1848" s="9">
        <f t="shared" si="581"/>
        <v>1380608486.4</v>
      </c>
      <c r="AG1848" s="9">
        <f t="shared" si="582"/>
        <v>181673410.13</v>
      </c>
      <c r="AH1848" s="9">
        <f t="shared" si="583"/>
        <v>181084105.36</v>
      </c>
      <c r="AI1848" s="9">
        <f t="shared" si="584"/>
        <v>151139883.46</v>
      </c>
      <c r="AJ1848" s="12">
        <f t="shared" si="585"/>
        <v>434223927.97</v>
      </c>
      <c r="AK1848" s="16">
        <f t="shared" si="586"/>
        <v>0.275261808787415</v>
      </c>
      <c r="AL1848" s="9">
        <f t="shared" si="587"/>
        <v>255809219.11</v>
      </c>
      <c r="AM1848" s="16">
        <f t="shared" si="588"/>
        <v>0.0130798227125802</v>
      </c>
      <c r="AN1848" s="16">
        <f t="shared" si="589"/>
        <v>0.0300030181203001</v>
      </c>
      <c r="AO1848" s="16">
        <f t="shared" si="590"/>
        <v>0.0676570025153342</v>
      </c>
      <c r="AP1848" s="16">
        <f t="shared" si="591"/>
        <v>0.050577563409217</v>
      </c>
      <c r="AQ1848" s="12">
        <f t="shared" si="592"/>
        <v>178414708.86</v>
      </c>
      <c r="AR1848" s="12">
        <f t="shared" si="593"/>
        <v>165609635.24</v>
      </c>
      <c r="AS1848" s="12">
        <f>AR1848-VLOOKUP(A1848,[1]选股结果!$A$2:$BJ$3005,48,FALSE)*0.08</f>
        <v>-124450817.652</v>
      </c>
      <c r="AT1848" s="12">
        <f t="shared" si="574"/>
        <v>148470486.96</v>
      </c>
      <c r="AU1848" s="12">
        <f t="shared" si="575"/>
        <v>195553857.14</v>
      </c>
      <c r="AV1848" s="12">
        <f t="shared" si="576"/>
        <v>159774191.81</v>
      </c>
      <c r="AW1848" s="12">
        <f t="shared" si="577"/>
        <v>181673410.13</v>
      </c>
      <c r="AX1848" s="12">
        <f t="shared" si="578"/>
        <v>-328958.34</v>
      </c>
      <c r="AY1848" s="21">
        <f t="shared" si="579"/>
        <v>1397747634.68</v>
      </c>
    </row>
    <row r="1849" spans="1:51">
      <c r="A1849" s="5" t="s">
        <v>3745</v>
      </c>
      <c r="B1849" s="5" t="s">
        <v>3746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80"/>
        <v>1575924884.71</v>
      </c>
      <c r="AF1849" s="9">
        <f t="shared" si="581"/>
        <v>1378354465.18</v>
      </c>
      <c r="AG1849" s="9">
        <f t="shared" si="582"/>
        <v>201939383.81</v>
      </c>
      <c r="AH1849" s="9">
        <f t="shared" si="583"/>
        <v>201463997.7</v>
      </c>
      <c r="AI1849" s="9">
        <f t="shared" si="584"/>
        <v>162054842.02</v>
      </c>
      <c r="AJ1849" s="12">
        <f t="shared" si="585"/>
        <v>337952520.86</v>
      </c>
      <c r="AK1849" s="16">
        <f t="shared" si="586"/>
        <v>0.214447099692946</v>
      </c>
      <c r="AL1849" s="9">
        <f t="shared" si="587"/>
        <v>155027151.13</v>
      </c>
      <c r="AM1849" s="16">
        <f t="shared" si="588"/>
        <v>0.00372195179282252</v>
      </c>
      <c r="AN1849" s="16">
        <f t="shared" si="589"/>
        <v>0.00632919906701992</v>
      </c>
      <c r="AO1849" s="16">
        <f t="shared" si="590"/>
        <v>0.0338394158106168</v>
      </c>
      <c r="AP1849" s="16">
        <f t="shared" si="591"/>
        <v>0.0535449242592092</v>
      </c>
      <c r="AQ1849" s="12">
        <f t="shared" si="592"/>
        <v>182925369.73</v>
      </c>
      <c r="AR1849" s="12">
        <f t="shared" si="593"/>
        <v>156685127.53</v>
      </c>
      <c r="AS1849" s="12">
        <f>AR1849-VLOOKUP(A1849,[1]选股结果!$A$2:$BJ$3005,48,FALSE)*0.08</f>
        <v>-12388889.502</v>
      </c>
      <c r="AT1849" s="12">
        <f t="shared" si="574"/>
        <v>143516214.05</v>
      </c>
      <c r="AU1849" s="12">
        <f t="shared" si="575"/>
        <v>196094283.21</v>
      </c>
      <c r="AV1849" s="12">
        <f t="shared" si="576"/>
        <v>181569267.91</v>
      </c>
      <c r="AW1849" s="12">
        <f t="shared" si="577"/>
        <v>201939383.81</v>
      </c>
      <c r="AX1849" s="12">
        <f t="shared" si="578"/>
        <v>726309.179999999</v>
      </c>
      <c r="AY1849" s="21">
        <f t="shared" si="579"/>
        <v>1391523378.66</v>
      </c>
    </row>
    <row r="1850" spans="1:51">
      <c r="A1850" s="5" t="s">
        <v>3747</v>
      </c>
      <c r="B1850" s="5" t="s">
        <v>3748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80"/>
        <v>1572608057.96</v>
      </c>
      <c r="AF1850" s="9">
        <f t="shared" si="581"/>
        <v>1675261953.01</v>
      </c>
      <c r="AG1850" s="9">
        <f t="shared" si="582"/>
        <v>-114432451.65</v>
      </c>
      <c r="AH1850" s="9">
        <f t="shared" si="583"/>
        <v>-115325518.19</v>
      </c>
      <c r="AI1850" s="9">
        <f t="shared" si="584"/>
        <v>-116932333.1</v>
      </c>
      <c r="AJ1850" s="12">
        <f t="shared" si="585"/>
        <v>209061170.1</v>
      </c>
      <c r="AK1850" s="16">
        <f t="shared" si="586"/>
        <v>0.132939144653243</v>
      </c>
      <c r="AL1850" s="9">
        <f t="shared" si="587"/>
        <v>267821797.38</v>
      </c>
      <c r="AM1850" s="16">
        <f t="shared" si="588"/>
        <v>0.00161050697736182</v>
      </c>
      <c r="AN1850" s="16">
        <f t="shared" si="589"/>
        <v>0.0164770635879948</v>
      </c>
      <c r="AO1850" s="16">
        <f t="shared" si="590"/>
        <v>0.113816254326068</v>
      </c>
      <c r="AP1850" s="16">
        <f t="shared" si="591"/>
        <v>0.0396792727877445</v>
      </c>
      <c r="AQ1850" s="12">
        <f t="shared" si="592"/>
        <v>-58760627.2799998</v>
      </c>
      <c r="AR1850" s="12">
        <f t="shared" si="593"/>
        <v>-102249545.32</v>
      </c>
      <c r="AS1850" s="12">
        <f>AR1850-VLOOKUP(A1850,[1]选股结果!$A$2:$BJ$3005,48,FALSE)*0.08</f>
        <v>-114849597.2272</v>
      </c>
      <c r="AT1850" s="12">
        <f t="shared" si="574"/>
        <v>-60367442.1899998</v>
      </c>
      <c r="AU1850" s="12">
        <f t="shared" si="575"/>
        <v>-100642730.41</v>
      </c>
      <c r="AV1850" s="12">
        <f t="shared" si="576"/>
        <v>-114223696.57</v>
      </c>
      <c r="AW1850" s="12">
        <f t="shared" si="577"/>
        <v>-114432451.65</v>
      </c>
      <c r="AX1850" s="12">
        <f t="shared" si="578"/>
        <v>5579193.1</v>
      </c>
      <c r="AY1850" s="21">
        <f t="shared" si="579"/>
        <v>1633379849.88</v>
      </c>
    </row>
    <row r="1851" spans="1:51">
      <c r="A1851" s="5" t="s">
        <v>3749</v>
      </c>
      <c r="B1851" s="5" t="s">
        <v>3750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80"/>
        <v>1572409826.06</v>
      </c>
      <c r="AF1851" s="9">
        <f t="shared" si="581"/>
        <v>906185041.84</v>
      </c>
      <c r="AG1851" s="9">
        <f t="shared" si="582"/>
        <v>680435769.57</v>
      </c>
      <c r="AH1851" s="9">
        <f t="shared" si="583"/>
        <v>683087897.06</v>
      </c>
      <c r="AI1851" s="9">
        <f t="shared" si="584"/>
        <v>581468105.72</v>
      </c>
      <c r="AJ1851" s="12">
        <f t="shared" si="585"/>
        <v>1086313590.66</v>
      </c>
      <c r="AK1851" s="16">
        <f t="shared" si="586"/>
        <v>0.690859070362073</v>
      </c>
      <c r="AL1851" s="9">
        <f t="shared" si="587"/>
        <v>424301664.37</v>
      </c>
      <c r="AM1851" s="16">
        <f t="shared" si="588"/>
        <v>0.0160239991778317</v>
      </c>
      <c r="AN1851" s="16">
        <f t="shared" si="589"/>
        <v>0.162717036703532</v>
      </c>
      <c r="AO1851" s="16">
        <f t="shared" si="590"/>
        <v>0.0619269355140015</v>
      </c>
      <c r="AP1851" s="16">
        <f t="shared" si="591"/>
        <v>0.0312930528507918</v>
      </c>
      <c r="AQ1851" s="12">
        <f t="shared" si="592"/>
        <v>662011926.29</v>
      </c>
      <c r="AR1851" s="12">
        <f t="shared" si="593"/>
        <v>567937515.34</v>
      </c>
      <c r="AS1851" s="12">
        <f>AR1851-VLOOKUP(A1851,[1]选股结果!$A$2:$BJ$3005,48,FALSE)*0.08</f>
        <v>392796224.432</v>
      </c>
      <c r="AT1851" s="12">
        <f t="shared" si="574"/>
        <v>560392134.95</v>
      </c>
      <c r="AU1851" s="12">
        <f t="shared" si="575"/>
        <v>669557306.68</v>
      </c>
      <c r="AV1851" s="12">
        <f t="shared" si="576"/>
        <v>656872377.93</v>
      </c>
      <c r="AW1851" s="12">
        <f t="shared" si="577"/>
        <v>680435769.57</v>
      </c>
      <c r="AX1851" s="12">
        <f t="shared" si="578"/>
        <v>16018011.25</v>
      </c>
      <c r="AY1851" s="21">
        <f t="shared" si="579"/>
        <v>913730422.23</v>
      </c>
    </row>
    <row r="1852" spans="1:51">
      <c r="A1852" s="5" t="s">
        <v>3751</v>
      </c>
      <c r="B1852" s="5" t="s">
        <v>3752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80"/>
        <v>1571916458.67</v>
      </c>
      <c r="AF1852" s="9">
        <f t="shared" si="581"/>
        <v>1443671571.47</v>
      </c>
      <c r="AG1852" s="9">
        <f t="shared" si="582"/>
        <v>129761250.3</v>
      </c>
      <c r="AH1852" s="9">
        <f t="shared" si="583"/>
        <v>127727619.16</v>
      </c>
      <c r="AI1852" s="9">
        <f t="shared" si="584"/>
        <v>110082663.37</v>
      </c>
      <c r="AJ1852" s="12">
        <f t="shared" si="585"/>
        <v>270645904.03</v>
      </c>
      <c r="AK1852" s="16">
        <f t="shared" si="586"/>
        <v>0.172175755611716</v>
      </c>
      <c r="AL1852" s="9">
        <f t="shared" si="587"/>
        <v>147538427.38</v>
      </c>
      <c r="AM1852" s="16">
        <f t="shared" si="588"/>
        <v>0.00487318124175717</v>
      </c>
      <c r="AN1852" s="16">
        <f t="shared" si="589"/>
        <v>0.0542838401807927</v>
      </c>
      <c r="AO1852" s="16">
        <f t="shared" si="590"/>
        <v>0.0304530407554245</v>
      </c>
      <c r="AP1852" s="16">
        <f t="shared" si="591"/>
        <v>0.00295515999872561</v>
      </c>
      <c r="AQ1852" s="12">
        <f t="shared" si="592"/>
        <v>123107476.65</v>
      </c>
      <c r="AR1852" s="12">
        <f t="shared" si="593"/>
        <v>108566300.27</v>
      </c>
      <c r="AS1852" s="12">
        <f>AR1852-VLOOKUP(A1852,[1]选股结果!$A$2:$BJ$3005,48,FALSE)*0.08</f>
        <v>-22384091.0396</v>
      </c>
      <c r="AT1852" s="12">
        <f t="shared" si="574"/>
        <v>105462520.86</v>
      </c>
      <c r="AU1852" s="12">
        <f t="shared" si="575"/>
        <v>126211256.06</v>
      </c>
      <c r="AV1852" s="12">
        <f t="shared" si="576"/>
        <v>122223120.48</v>
      </c>
      <c r="AW1852" s="12">
        <f t="shared" si="577"/>
        <v>129761250.3</v>
      </c>
      <c r="AX1852" s="12">
        <f t="shared" si="578"/>
        <v>0</v>
      </c>
      <c r="AY1852" s="21">
        <f t="shared" si="579"/>
        <v>1446775350.88</v>
      </c>
    </row>
    <row r="1853" spans="1:51">
      <c r="A1853" s="5" t="s">
        <v>3753</v>
      </c>
      <c r="B1853" s="5" t="s">
        <v>3754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80"/>
        <v>1568281414.15</v>
      </c>
      <c r="AF1853" s="9">
        <f t="shared" si="581"/>
        <v>1526529274.64</v>
      </c>
      <c r="AG1853" s="9">
        <f t="shared" si="582"/>
        <v>53193566.38</v>
      </c>
      <c r="AH1853" s="9">
        <f t="shared" si="583"/>
        <v>53174965.36</v>
      </c>
      <c r="AI1853" s="9">
        <f t="shared" si="584"/>
        <v>51779758.46</v>
      </c>
      <c r="AJ1853" s="12">
        <f t="shared" si="585"/>
        <v>270154843.73</v>
      </c>
      <c r="AK1853" s="16">
        <f t="shared" si="586"/>
        <v>0.172261713549939</v>
      </c>
      <c r="AL1853" s="9">
        <f t="shared" si="587"/>
        <v>206762046.07</v>
      </c>
      <c r="AM1853" s="16">
        <f t="shared" si="588"/>
        <v>0.00372503138613441</v>
      </c>
      <c r="AN1853" s="16">
        <f t="shared" si="589"/>
        <v>0.0116997669770542</v>
      </c>
      <c r="AO1853" s="16">
        <f t="shared" si="590"/>
        <v>0.0715699298973293</v>
      </c>
      <c r="AP1853" s="16">
        <f t="shared" si="591"/>
        <v>0.041551329360948</v>
      </c>
      <c r="AQ1853" s="12">
        <f t="shared" si="592"/>
        <v>63392797.66</v>
      </c>
      <c r="AR1853" s="12">
        <f t="shared" si="593"/>
        <v>35191279.57</v>
      </c>
      <c r="AS1853" s="12">
        <f>AR1853-VLOOKUP(A1853,[1]选股结果!$A$2:$BJ$3005,48,FALSE)*0.08</f>
        <v>-115129993.4932</v>
      </c>
      <c r="AT1853" s="12">
        <f t="shared" si="574"/>
        <v>61997590.76</v>
      </c>
      <c r="AU1853" s="12">
        <f t="shared" si="575"/>
        <v>36586486.47</v>
      </c>
      <c r="AV1853" s="12">
        <f t="shared" si="576"/>
        <v>33765639.42</v>
      </c>
      <c r="AW1853" s="12">
        <f t="shared" si="577"/>
        <v>53193566.38</v>
      </c>
      <c r="AX1853" s="12">
        <f t="shared" si="578"/>
        <v>21847301.79</v>
      </c>
      <c r="AY1853" s="21">
        <f t="shared" si="579"/>
        <v>1499722963.45</v>
      </c>
    </row>
    <row r="1854" spans="1:51">
      <c r="A1854" s="5" t="s">
        <v>3755</v>
      </c>
      <c r="B1854" s="5" t="s">
        <v>3756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80"/>
        <v>1568143235.18</v>
      </c>
      <c r="AF1854" s="9">
        <f t="shared" si="581"/>
        <v>1564941681.5</v>
      </c>
      <c r="AG1854" s="9">
        <f t="shared" si="582"/>
        <v>10210240.7600003</v>
      </c>
      <c r="AH1854" s="9">
        <f t="shared" si="583"/>
        <v>-10310858.8099997</v>
      </c>
      <c r="AI1854" s="9">
        <f t="shared" si="584"/>
        <v>-14384615.2999997</v>
      </c>
      <c r="AJ1854" s="12">
        <f t="shared" si="585"/>
        <v>269497291.38</v>
      </c>
      <c r="AK1854" s="16">
        <f t="shared" si="586"/>
        <v>0.171857573551989</v>
      </c>
      <c r="AL1854" s="9">
        <f t="shared" si="587"/>
        <v>213736811.3</v>
      </c>
      <c r="AM1854" s="16">
        <f t="shared" si="588"/>
        <v>0.00508522416262865</v>
      </c>
      <c r="AN1854" s="16">
        <f t="shared" si="589"/>
        <v>0.0511818857547074</v>
      </c>
      <c r="AO1854" s="16">
        <f t="shared" si="590"/>
        <v>0.0598792884370806</v>
      </c>
      <c r="AP1854" s="16">
        <f t="shared" si="591"/>
        <v>0.00706665221096847</v>
      </c>
      <c r="AQ1854" s="12">
        <f t="shared" si="592"/>
        <v>55760480.0800001</v>
      </c>
      <c r="AR1854" s="12">
        <f t="shared" si="593"/>
        <v>-21393302.3799999</v>
      </c>
      <c r="AS1854" s="12">
        <f>AR1854-VLOOKUP(A1854,[1]选股结果!$A$2:$BJ$3005,48,FALSE)*0.08</f>
        <v>-19249609.5031999</v>
      </c>
      <c r="AT1854" s="12">
        <f t="shared" si="574"/>
        <v>51686723.5900001</v>
      </c>
      <c r="AU1854" s="12">
        <f t="shared" si="575"/>
        <v>-17319545.8899999</v>
      </c>
      <c r="AV1854" s="12">
        <f t="shared" si="576"/>
        <v>17510868.4300001</v>
      </c>
      <c r="AW1854" s="12">
        <f t="shared" si="577"/>
        <v>10210240.7600003</v>
      </c>
      <c r="AX1854" s="12">
        <f t="shared" si="578"/>
        <v>41643.68</v>
      </c>
      <c r="AY1854" s="21">
        <f t="shared" si="579"/>
        <v>1491861655.53</v>
      </c>
    </row>
    <row r="1855" spans="1:51">
      <c r="A1855" s="5" t="s">
        <v>3757</v>
      </c>
      <c r="B1855" s="5" t="s">
        <v>3758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80"/>
        <v>1561918321.68</v>
      </c>
      <c r="AF1855" s="9">
        <f t="shared" si="581"/>
        <v>1087255515.97</v>
      </c>
      <c r="AG1855" s="9">
        <f t="shared" si="582"/>
        <v>471443001.57</v>
      </c>
      <c r="AH1855" s="9">
        <f t="shared" si="583"/>
        <v>470849039.8</v>
      </c>
      <c r="AI1855" s="9">
        <f t="shared" si="584"/>
        <v>421406103.47</v>
      </c>
      <c r="AJ1855" s="12">
        <f t="shared" si="585"/>
        <v>1399760757.43</v>
      </c>
      <c r="AK1855" s="16">
        <f t="shared" si="586"/>
        <v>0.896180509570063</v>
      </c>
      <c r="AL1855" s="9">
        <f t="shared" si="587"/>
        <v>924716971.25</v>
      </c>
      <c r="AM1855" s="16">
        <f t="shared" si="588"/>
        <v>0.0117129348161575</v>
      </c>
      <c r="AN1855" s="16">
        <f t="shared" si="589"/>
        <v>0.530771807208397</v>
      </c>
      <c r="AO1855" s="16">
        <f t="shared" si="590"/>
        <v>0.0360461766588681</v>
      </c>
      <c r="AP1855" s="16">
        <f t="shared" si="591"/>
        <v>0.01223415041924</v>
      </c>
      <c r="AQ1855" s="12">
        <f t="shared" si="592"/>
        <v>475043786.18</v>
      </c>
      <c r="AR1855" s="12">
        <f t="shared" si="593"/>
        <v>423229683.37</v>
      </c>
      <c r="AS1855" s="12">
        <f>AR1855-VLOOKUP(A1855,[1]选股结果!$A$2:$BJ$3005,48,FALSE)*0.08</f>
        <v>194350773.3268</v>
      </c>
      <c r="AT1855" s="12">
        <f t="shared" si="574"/>
        <v>425600849.85</v>
      </c>
      <c r="AU1855" s="12">
        <f t="shared" si="575"/>
        <v>472672619.7</v>
      </c>
      <c r="AV1855" s="12">
        <f t="shared" si="576"/>
        <v>469892652.67</v>
      </c>
      <c r="AW1855" s="12">
        <f t="shared" si="577"/>
        <v>471443001.57</v>
      </c>
      <c r="AX1855" s="12">
        <f t="shared" si="578"/>
        <v>856826.59</v>
      </c>
      <c r="AY1855" s="21">
        <f t="shared" si="579"/>
        <v>1084884349.49</v>
      </c>
    </row>
    <row r="1856" spans="1:51">
      <c r="A1856" s="5" t="s">
        <v>3759</v>
      </c>
      <c r="B1856" s="5" t="s">
        <v>3760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80"/>
        <v>1561785895.23</v>
      </c>
      <c r="AF1856" s="9">
        <f t="shared" si="581"/>
        <v>1417656647.91</v>
      </c>
      <c r="AG1856" s="9">
        <f t="shared" si="582"/>
        <v>145894123.72</v>
      </c>
      <c r="AH1856" s="9">
        <f t="shared" si="583"/>
        <v>145399983.38</v>
      </c>
      <c r="AI1856" s="9">
        <f t="shared" si="584"/>
        <v>127184320.61</v>
      </c>
      <c r="AJ1856" s="12">
        <f t="shared" si="585"/>
        <v>298676317.51</v>
      </c>
      <c r="AK1856" s="16">
        <f t="shared" si="586"/>
        <v>0.191240245172028</v>
      </c>
      <c r="AL1856" s="9">
        <f t="shared" si="587"/>
        <v>142648997.27</v>
      </c>
      <c r="AM1856" s="16">
        <f t="shared" si="588"/>
        <v>0.00389093720116168</v>
      </c>
      <c r="AN1856" s="16">
        <f t="shared" si="589"/>
        <v>0.00709695140918641</v>
      </c>
      <c r="AO1856" s="16">
        <f t="shared" si="590"/>
        <v>0.0403300585389933</v>
      </c>
      <c r="AP1856" s="16">
        <f t="shared" si="591"/>
        <v>0.0400557415399037</v>
      </c>
      <c r="AQ1856" s="12">
        <f t="shared" si="592"/>
        <v>156027320.24</v>
      </c>
      <c r="AR1856" s="12">
        <f t="shared" si="593"/>
        <v>125970725.47</v>
      </c>
      <c r="AS1856" s="12">
        <f>AR1856-VLOOKUP(A1856,[1]选股结果!$A$2:$BJ$3005,48,FALSE)*0.08</f>
        <v>46998638.1188</v>
      </c>
      <c r="AT1856" s="12">
        <f t="shared" si="574"/>
        <v>137811657.47</v>
      </c>
      <c r="AU1856" s="12">
        <f t="shared" si="575"/>
        <v>144186388.24</v>
      </c>
      <c r="AV1856" s="12">
        <f t="shared" si="576"/>
        <v>146196510.13</v>
      </c>
      <c r="AW1856" s="12">
        <f t="shared" si="577"/>
        <v>145894123.72</v>
      </c>
      <c r="AX1856" s="12">
        <f t="shared" si="578"/>
        <v>-93344.49</v>
      </c>
      <c r="AY1856" s="21">
        <f t="shared" si="579"/>
        <v>1405815715.91</v>
      </c>
    </row>
    <row r="1857" spans="1:51">
      <c r="A1857" s="5" t="s">
        <v>3761</v>
      </c>
      <c r="B1857" s="5" t="s">
        <v>3762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80"/>
        <v>1561308397.97</v>
      </c>
      <c r="AF1857" s="9">
        <f t="shared" si="581"/>
        <v>1558746824.41</v>
      </c>
      <c r="AG1857" s="9">
        <f t="shared" si="582"/>
        <v>38215565.2100002</v>
      </c>
      <c r="AH1857" s="9">
        <f t="shared" si="583"/>
        <v>41013624.6800002</v>
      </c>
      <c r="AI1857" s="9">
        <f t="shared" si="584"/>
        <v>2911402.7100002</v>
      </c>
      <c r="AJ1857" s="12">
        <f t="shared" si="585"/>
        <v>430996505.69</v>
      </c>
      <c r="AK1857" s="16">
        <f t="shared" si="586"/>
        <v>0.276048285047578</v>
      </c>
      <c r="AL1857" s="9">
        <f t="shared" si="587"/>
        <v>391906522.67</v>
      </c>
      <c r="AM1857" s="16">
        <f t="shared" si="588"/>
        <v>0.0138191790027216</v>
      </c>
      <c r="AN1857" s="16">
        <f t="shared" si="589"/>
        <v>0.0992786194780836</v>
      </c>
      <c r="AO1857" s="16">
        <f t="shared" si="590"/>
        <v>0.139705928606804</v>
      </c>
      <c r="AP1857" s="16">
        <f t="shared" si="591"/>
        <v>0</v>
      </c>
      <c r="AQ1857" s="12">
        <f t="shared" si="592"/>
        <v>39089983.0200001</v>
      </c>
      <c r="AR1857" s="12">
        <f t="shared" si="593"/>
        <v>-32742588.9399999</v>
      </c>
      <c r="AS1857" s="12">
        <f>AR1857-VLOOKUP(A1857,[1]选股结果!$A$2:$BJ$3005,48,FALSE)*0.08</f>
        <v>-273301393.4384</v>
      </c>
      <c r="AT1857" s="12">
        <f t="shared" si="574"/>
        <v>987761.050000101</v>
      </c>
      <c r="AU1857" s="12">
        <f t="shared" si="575"/>
        <v>5359633.0300001</v>
      </c>
      <c r="AV1857" s="12">
        <f t="shared" si="576"/>
        <v>22842010.84</v>
      </c>
      <c r="AW1857" s="12">
        <f t="shared" si="577"/>
        <v>38215565.2100002</v>
      </c>
      <c r="AX1857" s="12">
        <f t="shared" si="578"/>
        <v>39461637.69</v>
      </c>
      <c r="AY1857" s="21">
        <f t="shared" si="579"/>
        <v>1525016474.42</v>
      </c>
    </row>
    <row r="1858" spans="1:51">
      <c r="A1858" s="5" t="s">
        <v>3763</v>
      </c>
      <c r="B1858" s="5" t="s">
        <v>3764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80"/>
        <v>1560927926.89</v>
      </c>
      <c r="AF1858" s="9">
        <f t="shared" si="581"/>
        <v>1492071563.14</v>
      </c>
      <c r="AG1858" s="9">
        <f t="shared" si="582"/>
        <v>70996499.4700003</v>
      </c>
      <c r="AH1858" s="9">
        <f t="shared" si="583"/>
        <v>72484482.4700003</v>
      </c>
      <c r="AI1858" s="9">
        <f t="shared" si="584"/>
        <v>66931753.1900003</v>
      </c>
      <c r="AJ1858" s="12">
        <f t="shared" si="585"/>
        <v>163946848.5</v>
      </c>
      <c r="AK1858" s="16">
        <f t="shared" si="586"/>
        <v>0.10503165820516</v>
      </c>
      <c r="AL1858" s="9">
        <f t="shared" si="587"/>
        <v>83922965.01</v>
      </c>
      <c r="AM1858" s="16">
        <f t="shared" si="588"/>
        <v>0.00373453631623749</v>
      </c>
      <c r="AN1858" s="16">
        <f t="shared" si="589"/>
        <v>0.031968892663368</v>
      </c>
      <c r="AO1858" s="16">
        <f t="shared" si="590"/>
        <v>0.0170408198621937</v>
      </c>
      <c r="AP1858" s="16">
        <f t="shared" si="591"/>
        <v>0.00197381119071817</v>
      </c>
      <c r="AQ1858" s="12">
        <f t="shared" si="592"/>
        <v>80023883.49</v>
      </c>
      <c r="AR1858" s="12">
        <f t="shared" si="593"/>
        <v>64791617.47</v>
      </c>
      <c r="AS1858" s="12">
        <f>AR1858-VLOOKUP(A1858,[1]选股结果!$A$2:$BJ$3005,48,FALSE)*0.08</f>
        <v>-23371388.6132</v>
      </c>
      <c r="AT1858" s="12">
        <f t="shared" si="574"/>
        <v>74471154.21</v>
      </c>
      <c r="AU1858" s="12">
        <f t="shared" si="575"/>
        <v>70344346.75</v>
      </c>
      <c r="AV1858" s="12">
        <f t="shared" si="576"/>
        <v>70985767.06</v>
      </c>
      <c r="AW1858" s="12">
        <f t="shared" si="577"/>
        <v>70996499.4700003</v>
      </c>
      <c r="AX1858" s="12">
        <f t="shared" si="578"/>
        <v>0</v>
      </c>
      <c r="AY1858" s="21">
        <f t="shared" si="579"/>
        <v>1482392026.4</v>
      </c>
    </row>
    <row r="1859" spans="1:51">
      <c r="A1859" s="5" t="s">
        <v>3765</v>
      </c>
      <c r="B1859" s="5" t="s">
        <v>3766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80"/>
        <v>1553650915.72</v>
      </c>
      <c r="AF1859" s="9">
        <f t="shared" si="581"/>
        <v>1460512575.04</v>
      </c>
      <c r="AG1859" s="9">
        <f t="shared" si="582"/>
        <v>10120785.5300001</v>
      </c>
      <c r="AH1859" s="9">
        <f t="shared" si="583"/>
        <v>9417720.7200001</v>
      </c>
      <c r="AI1859" s="9">
        <f t="shared" si="584"/>
        <v>-5231312.9099999</v>
      </c>
      <c r="AJ1859" s="12">
        <f t="shared" si="585"/>
        <v>619253490.52</v>
      </c>
      <c r="AK1859" s="16">
        <f t="shared" si="586"/>
        <v>0.398579554940128</v>
      </c>
      <c r="AL1859" s="9">
        <f t="shared" si="587"/>
        <v>200637521.84</v>
      </c>
      <c r="AM1859" s="16">
        <f t="shared" si="588"/>
        <v>0.00109005354604716</v>
      </c>
      <c r="AN1859" s="16">
        <f t="shared" si="589"/>
        <v>0.0204685108335695</v>
      </c>
      <c r="AO1859" s="16">
        <f t="shared" si="590"/>
        <v>0.1071282950732</v>
      </c>
      <c r="AP1859" s="16">
        <f t="shared" si="591"/>
        <v>0</v>
      </c>
      <c r="AQ1859" s="12">
        <f t="shared" si="592"/>
        <v>418615968.68</v>
      </c>
      <c r="AR1859" s="12">
        <f t="shared" si="593"/>
        <v>77786242.2399999</v>
      </c>
      <c r="AS1859" s="12">
        <f>AR1859-VLOOKUP(A1859,[1]选股结果!$A$2:$BJ$3005,48,FALSE)*0.08</f>
        <v>-86287977.4896001</v>
      </c>
      <c r="AT1859" s="12">
        <f t="shared" ref="AT1859:AT1922" si="594">AQ1859-AD1859</f>
        <v>403966935.05</v>
      </c>
      <c r="AU1859" s="12">
        <f t="shared" ref="AU1859:AU1922" si="595">AQ1859-S1859</f>
        <v>92435275.8699999</v>
      </c>
      <c r="AV1859" s="12">
        <f t="shared" ref="AV1859:AV1922" si="596">AJ1859-O1859-P1859-Q1859-R1859-X1859-Y1859+Z1859-H1859</f>
        <v>142058444.61</v>
      </c>
      <c r="AW1859" s="12">
        <f t="shared" ref="AW1859:AW1922" si="597">AG1859</f>
        <v>10120785.5300001</v>
      </c>
      <c r="AX1859" s="12">
        <f t="shared" ref="AX1859:AX1922" si="598">T1859-U1859+V1859+W1859+AA1859</f>
        <v>1349587.68000001</v>
      </c>
      <c r="AY1859" s="21">
        <f t="shared" ref="AY1859:AY1922" si="599">AF1859-S1859</f>
        <v>1134331882.23</v>
      </c>
    </row>
    <row r="1860" spans="1:51">
      <c r="A1860" s="5" t="s">
        <v>3767</v>
      </c>
      <c r="B1860" s="5" t="s">
        <v>3768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80"/>
        <v>1542177237.75</v>
      </c>
      <c r="AF1860" s="9">
        <f t="shared" si="581"/>
        <v>1200754838.99</v>
      </c>
      <c r="AG1860" s="9">
        <f t="shared" si="582"/>
        <v>874848668.65</v>
      </c>
      <c r="AH1860" s="9">
        <f t="shared" si="583"/>
        <v>870815763.43</v>
      </c>
      <c r="AI1860" s="9">
        <f t="shared" si="584"/>
        <v>781855088.43</v>
      </c>
      <c r="AJ1860" s="12">
        <f t="shared" si="585"/>
        <v>1325351511.6</v>
      </c>
      <c r="AK1860" s="16">
        <f t="shared" si="586"/>
        <v>0.859402848879845</v>
      </c>
      <c r="AL1860" s="9">
        <f t="shared" si="587"/>
        <v>1013155279.08</v>
      </c>
      <c r="AM1860" s="16">
        <f t="shared" si="588"/>
        <v>0.0111900724622143</v>
      </c>
      <c r="AN1860" s="16">
        <f t="shared" si="589"/>
        <v>0.164720948034885</v>
      </c>
      <c r="AO1860" s="16">
        <f t="shared" si="590"/>
        <v>0.123710844065076</v>
      </c>
      <c r="AP1860" s="16">
        <f t="shared" si="591"/>
        <v>0.354727291396245</v>
      </c>
      <c r="AQ1860" s="12">
        <f t="shared" si="592"/>
        <v>312196232.52</v>
      </c>
      <c r="AR1860" s="12">
        <f t="shared" si="593"/>
        <v>248428818.54</v>
      </c>
      <c r="AS1860" s="12">
        <f>AR1860-VLOOKUP(A1860,[1]选股结果!$A$2:$BJ$3005,48,FALSE)*0.08</f>
        <v>-597789116.0176</v>
      </c>
      <c r="AT1860" s="12">
        <f t="shared" si="594"/>
        <v>223235557.52</v>
      </c>
      <c r="AU1860" s="12">
        <f t="shared" si="595"/>
        <v>337389493.54</v>
      </c>
      <c r="AV1860" s="12">
        <f t="shared" si="596"/>
        <v>302822858.23</v>
      </c>
      <c r="AW1860" s="12">
        <f t="shared" si="597"/>
        <v>874848668.65</v>
      </c>
      <c r="AX1860" s="12">
        <f t="shared" si="598"/>
        <v>217781385.07</v>
      </c>
      <c r="AY1860" s="21">
        <f t="shared" si="599"/>
        <v>1225948100.01</v>
      </c>
    </row>
    <row r="1861" spans="1:51">
      <c r="A1861" s="5" t="s">
        <v>3769</v>
      </c>
      <c r="B1861" s="5" t="s">
        <v>3770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80"/>
        <v>1541714851.14</v>
      </c>
      <c r="AF1861" s="9">
        <f t="shared" si="581"/>
        <v>1374458498.15</v>
      </c>
      <c r="AG1861" s="9">
        <f t="shared" si="582"/>
        <v>158424358.32</v>
      </c>
      <c r="AH1861" s="9">
        <f t="shared" si="583"/>
        <v>153246951.24</v>
      </c>
      <c r="AI1861" s="9">
        <f t="shared" si="584"/>
        <v>79752376.38</v>
      </c>
      <c r="AJ1861" s="12">
        <f t="shared" si="585"/>
        <v>512156673.67</v>
      </c>
      <c r="AK1861" s="16">
        <f t="shared" si="586"/>
        <v>0.332199351450298</v>
      </c>
      <c r="AL1861" s="9">
        <f t="shared" si="587"/>
        <v>283182026.27</v>
      </c>
      <c r="AM1861" s="16">
        <f t="shared" si="588"/>
        <v>0.0752394802347704</v>
      </c>
      <c r="AN1861" s="16">
        <f t="shared" si="589"/>
        <v>0.0524363132457488</v>
      </c>
      <c r="AO1861" s="16">
        <f t="shared" si="590"/>
        <v>0.0526458911581371</v>
      </c>
      <c r="AP1861" s="16">
        <f t="shared" si="591"/>
        <v>0</v>
      </c>
      <c r="AQ1861" s="12">
        <f t="shared" si="592"/>
        <v>228974647.4</v>
      </c>
      <c r="AR1861" s="12">
        <f t="shared" si="593"/>
        <v>88584371.0500001</v>
      </c>
      <c r="AS1861" s="12">
        <f>AR1861-VLOOKUP(A1861,[1]选股结果!$A$2:$BJ$3005,48,FALSE)*0.08</f>
        <v>-204140121.3284</v>
      </c>
      <c r="AT1861" s="12">
        <f t="shared" si="594"/>
        <v>155480072.54</v>
      </c>
      <c r="AU1861" s="12">
        <f t="shared" si="595"/>
        <v>162078945.91</v>
      </c>
      <c r="AV1861" s="12">
        <f t="shared" si="596"/>
        <v>154893295.23</v>
      </c>
      <c r="AW1861" s="12">
        <f t="shared" si="597"/>
        <v>158424358.32</v>
      </c>
      <c r="AX1861" s="12">
        <f t="shared" si="598"/>
        <v>-6068895.5</v>
      </c>
      <c r="AY1861" s="21">
        <f t="shared" si="599"/>
        <v>1307562796.66</v>
      </c>
    </row>
    <row r="1862" spans="1:51">
      <c r="A1862" s="5" t="s">
        <v>3771</v>
      </c>
      <c r="B1862" s="5" t="s">
        <v>3772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80"/>
        <v>1538693303.11</v>
      </c>
      <c r="AF1862" s="9">
        <f t="shared" si="581"/>
        <v>1523485605.05</v>
      </c>
      <c r="AG1862" s="9">
        <f t="shared" si="582"/>
        <v>12419900.9599997</v>
      </c>
      <c r="AH1862" s="9">
        <f t="shared" si="583"/>
        <v>11405098.0199997</v>
      </c>
      <c r="AI1862" s="9">
        <f t="shared" si="584"/>
        <v>9086590.1699997</v>
      </c>
      <c r="AJ1862" s="12">
        <f t="shared" si="585"/>
        <v>101207330.41</v>
      </c>
      <c r="AK1862" s="16">
        <f t="shared" si="586"/>
        <v>0.0657748559803569</v>
      </c>
      <c r="AL1862" s="9">
        <f t="shared" si="587"/>
        <v>93662199.51</v>
      </c>
      <c r="AM1862" s="16">
        <f t="shared" si="588"/>
        <v>0.00337610478936921</v>
      </c>
      <c r="AN1862" s="16">
        <f t="shared" si="589"/>
        <v>0.00326780971220003</v>
      </c>
      <c r="AO1862" s="16">
        <f t="shared" si="590"/>
        <v>0.0478759603041787</v>
      </c>
      <c r="AP1862" s="16">
        <f t="shared" si="591"/>
        <v>0.00388876401028453</v>
      </c>
      <c r="AQ1862" s="12">
        <f t="shared" si="592"/>
        <v>7545130.89999984</v>
      </c>
      <c r="AR1862" s="12">
        <f t="shared" si="593"/>
        <v>9099972.08999984</v>
      </c>
      <c r="AS1862" s="12">
        <f>AR1862-VLOOKUP(A1862,[1]选股结果!$A$2:$BJ$3005,48,FALSE)*0.08</f>
        <v>-38268047.6132002</v>
      </c>
      <c r="AT1862" s="12">
        <f t="shared" si="594"/>
        <v>5226623.04999984</v>
      </c>
      <c r="AU1862" s="12">
        <f t="shared" si="595"/>
        <v>11418479.9399998</v>
      </c>
      <c r="AV1862" s="12">
        <f t="shared" si="596"/>
        <v>8561986.56999985</v>
      </c>
      <c r="AW1862" s="12">
        <f t="shared" si="597"/>
        <v>12419900.9599997</v>
      </c>
      <c r="AX1862" s="12">
        <f t="shared" si="598"/>
        <v>-15434.65</v>
      </c>
      <c r="AY1862" s="21">
        <f t="shared" si="599"/>
        <v>1527358954.09</v>
      </c>
    </row>
    <row r="1863" spans="1:51">
      <c r="A1863" s="5" t="s">
        <v>3773</v>
      </c>
      <c r="B1863" s="5" t="s">
        <v>3774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80"/>
        <v>1537862124.52</v>
      </c>
      <c r="AF1863" s="9">
        <f t="shared" si="581"/>
        <v>1406382401.21</v>
      </c>
      <c r="AG1863" s="9">
        <f t="shared" si="582"/>
        <v>142850733.11</v>
      </c>
      <c r="AH1863" s="9">
        <f t="shared" si="583"/>
        <v>140275585.2</v>
      </c>
      <c r="AI1863" s="9">
        <f t="shared" si="584"/>
        <v>102739691.13</v>
      </c>
      <c r="AJ1863" s="12">
        <f t="shared" si="585"/>
        <v>565257565.55</v>
      </c>
      <c r="AK1863" s="16">
        <f t="shared" si="586"/>
        <v>0.367560626233921</v>
      </c>
      <c r="AL1863" s="9">
        <f t="shared" si="587"/>
        <v>367165808.66</v>
      </c>
      <c r="AM1863" s="16">
        <f t="shared" si="588"/>
        <v>0.0209727732322343</v>
      </c>
      <c r="AN1863" s="16">
        <f t="shared" si="589"/>
        <v>0.102739400561877</v>
      </c>
      <c r="AO1863" s="16">
        <f t="shared" si="590"/>
        <v>0.111778487426923</v>
      </c>
      <c r="AP1863" s="16">
        <f t="shared" si="591"/>
        <v>0.0015856377116779</v>
      </c>
      <c r="AQ1863" s="12">
        <f t="shared" si="592"/>
        <v>198091756.89</v>
      </c>
      <c r="AR1863" s="12">
        <f t="shared" si="593"/>
        <v>91368681.33</v>
      </c>
      <c r="AS1863" s="12">
        <f>AR1863-VLOOKUP(A1863,[1]选股结果!$A$2:$BJ$3005,48,FALSE)*0.08</f>
        <v>-251055589.1556</v>
      </c>
      <c r="AT1863" s="12">
        <f t="shared" si="594"/>
        <v>160555862.82</v>
      </c>
      <c r="AU1863" s="12">
        <f t="shared" si="595"/>
        <v>128904575.4</v>
      </c>
      <c r="AV1863" s="12">
        <f t="shared" si="596"/>
        <v>114392994.78</v>
      </c>
      <c r="AW1863" s="12">
        <f t="shared" si="597"/>
        <v>142850733.11</v>
      </c>
      <c r="AX1863" s="12">
        <f t="shared" si="598"/>
        <v>11520825.48</v>
      </c>
      <c r="AY1863" s="21">
        <f t="shared" si="599"/>
        <v>1337195219.72</v>
      </c>
    </row>
    <row r="1864" spans="1:51">
      <c r="A1864" s="5" t="s">
        <v>3775</v>
      </c>
      <c r="B1864" s="5" t="s">
        <v>3776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80"/>
        <v>1536367476.5</v>
      </c>
      <c r="AF1864" s="9">
        <f t="shared" si="581"/>
        <v>1518021958.93</v>
      </c>
      <c r="AG1864" s="9">
        <f t="shared" si="582"/>
        <v>43897381.7200002</v>
      </c>
      <c r="AH1864" s="9">
        <f t="shared" si="583"/>
        <v>8738136.5400002</v>
      </c>
      <c r="AI1864" s="9">
        <f t="shared" si="584"/>
        <v>8902560.9100002</v>
      </c>
      <c r="AJ1864" s="12">
        <f t="shared" si="585"/>
        <v>502521753.11</v>
      </c>
      <c r="AK1864" s="16">
        <f t="shared" si="586"/>
        <v>0.327084347199796</v>
      </c>
      <c r="AL1864" s="9">
        <f t="shared" si="587"/>
        <v>447279958.7</v>
      </c>
      <c r="AM1864" s="16">
        <f t="shared" si="588"/>
        <v>0.0374348310542357</v>
      </c>
      <c r="AN1864" s="16">
        <f t="shared" si="589"/>
        <v>0.115121888444896</v>
      </c>
      <c r="AO1864" s="16">
        <f t="shared" si="590"/>
        <v>0.1153683339508</v>
      </c>
      <c r="AP1864" s="16">
        <f t="shared" si="591"/>
        <v>0</v>
      </c>
      <c r="AQ1864" s="12">
        <f t="shared" si="592"/>
        <v>55241794.4100001</v>
      </c>
      <c r="AR1864" s="12">
        <f t="shared" si="593"/>
        <v>-17138678.4999999</v>
      </c>
      <c r="AS1864" s="12">
        <f>AR1864-VLOOKUP(A1864,[1]选股结果!$A$2:$BJ$3005,48,FALSE)*0.08</f>
        <v>-70088532.0767999</v>
      </c>
      <c r="AT1864" s="12">
        <f t="shared" si="594"/>
        <v>55406218.7800001</v>
      </c>
      <c r="AU1864" s="12">
        <f t="shared" si="595"/>
        <v>-17303102.8699999</v>
      </c>
      <c r="AV1864" s="12">
        <f t="shared" si="596"/>
        <v>71937145.54</v>
      </c>
      <c r="AW1864" s="12">
        <f t="shared" si="597"/>
        <v>43897381.7200002</v>
      </c>
      <c r="AX1864" s="12">
        <f t="shared" si="598"/>
        <v>8434468.26</v>
      </c>
      <c r="AY1864" s="21">
        <f t="shared" si="599"/>
        <v>1445477061.65</v>
      </c>
    </row>
    <row r="1865" spans="1:51">
      <c r="A1865" s="5" t="s">
        <v>3777</v>
      </c>
      <c r="B1865" s="5" t="s">
        <v>3778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80"/>
        <v>1536236241.28</v>
      </c>
      <c r="AF1865" s="9">
        <f t="shared" si="581"/>
        <v>1464378310.15</v>
      </c>
      <c r="AG1865" s="9">
        <f t="shared" si="582"/>
        <v>197247600.14</v>
      </c>
      <c r="AH1865" s="9">
        <f t="shared" si="583"/>
        <v>196531900.53</v>
      </c>
      <c r="AI1865" s="9">
        <f t="shared" si="584"/>
        <v>167143730.95</v>
      </c>
      <c r="AJ1865" s="12">
        <f t="shared" si="585"/>
        <v>264437232.06</v>
      </c>
      <c r="AK1865" s="16">
        <f t="shared" si="586"/>
        <v>0.172133181703661</v>
      </c>
      <c r="AL1865" s="9">
        <f t="shared" si="587"/>
        <v>190674461.36</v>
      </c>
      <c r="AM1865" s="16">
        <f t="shared" si="588"/>
        <v>0.00337463111512099</v>
      </c>
      <c r="AN1865" s="16">
        <f t="shared" si="589"/>
        <v>0.0268831448902609</v>
      </c>
      <c r="AO1865" s="16">
        <f t="shared" si="590"/>
        <v>0.0490268630606225</v>
      </c>
      <c r="AP1865" s="16">
        <f t="shared" si="591"/>
        <v>0.0399327999246301</v>
      </c>
      <c r="AQ1865" s="12">
        <f t="shared" si="592"/>
        <v>73762770.6999999</v>
      </c>
      <c r="AR1865" s="12">
        <f t="shared" si="593"/>
        <v>34941450.5599999</v>
      </c>
      <c r="AS1865" s="12">
        <f>AR1865-VLOOKUP(A1865,[1]选股结果!$A$2:$BJ$3005,48,FALSE)*0.08</f>
        <v>-93240302.1784001</v>
      </c>
      <c r="AT1865" s="12">
        <f t="shared" si="594"/>
        <v>44374601.1199999</v>
      </c>
      <c r="AU1865" s="12">
        <f t="shared" si="595"/>
        <v>64329620.1399999</v>
      </c>
      <c r="AV1865" s="12">
        <f t="shared" si="596"/>
        <v>184208228.13</v>
      </c>
      <c r="AW1865" s="12">
        <f t="shared" si="597"/>
        <v>197247600.14</v>
      </c>
      <c r="AX1865" s="12">
        <f t="shared" si="598"/>
        <v>12852123.31</v>
      </c>
      <c r="AY1865" s="21">
        <f t="shared" si="599"/>
        <v>1454945159.59</v>
      </c>
    </row>
    <row r="1866" spans="1:51">
      <c r="A1866" s="5" t="s">
        <v>3779</v>
      </c>
      <c r="B1866" s="5" t="s">
        <v>3780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80"/>
        <v>1536201491.85</v>
      </c>
      <c r="AF1866" s="9">
        <f t="shared" si="581"/>
        <v>1526358247.3</v>
      </c>
      <c r="AG1866" s="9">
        <f t="shared" si="582"/>
        <v>-23741885.4400003</v>
      </c>
      <c r="AH1866" s="9">
        <f t="shared" si="583"/>
        <v>-23344526.7800003</v>
      </c>
      <c r="AI1866" s="9">
        <f t="shared" si="584"/>
        <v>-9555403.6100003</v>
      </c>
      <c r="AJ1866" s="12">
        <f t="shared" si="585"/>
        <v>576520498.65</v>
      </c>
      <c r="AK1866" s="16">
        <f t="shared" si="586"/>
        <v>0.375289635968075</v>
      </c>
      <c r="AL1866" s="9">
        <f t="shared" si="587"/>
        <v>604939545.74</v>
      </c>
      <c r="AM1866" s="16">
        <f t="shared" si="588"/>
        <v>0.00454340364661064</v>
      </c>
      <c r="AN1866" s="16">
        <f t="shared" si="589"/>
        <v>0.161717484137333</v>
      </c>
      <c r="AO1866" s="16">
        <f t="shared" si="590"/>
        <v>0.0801765550635375</v>
      </c>
      <c r="AP1866" s="16">
        <f t="shared" si="591"/>
        <v>0.13415426117821</v>
      </c>
      <c r="AQ1866" s="12">
        <f t="shared" si="592"/>
        <v>-28419047.0900002</v>
      </c>
      <c r="AR1866" s="12">
        <f t="shared" si="593"/>
        <v>3358365.48999985</v>
      </c>
      <c r="AS1866" s="12">
        <f>AR1866-VLOOKUP(A1866,[1]选股结果!$A$2:$BJ$3005,48,FALSE)*0.08</f>
        <v>-380507319.6436</v>
      </c>
      <c r="AT1866" s="12">
        <f t="shared" si="594"/>
        <v>-14629923.9200002</v>
      </c>
      <c r="AU1866" s="12">
        <f t="shared" si="595"/>
        <v>-10430757.6800002</v>
      </c>
      <c r="AV1866" s="12">
        <f t="shared" si="596"/>
        <v>-41212046.2100002</v>
      </c>
      <c r="AW1866" s="12">
        <f t="shared" si="597"/>
        <v>-23741885.4400003</v>
      </c>
      <c r="AX1866" s="12">
        <f t="shared" si="598"/>
        <v>200000</v>
      </c>
      <c r="AY1866" s="21">
        <f t="shared" si="599"/>
        <v>1544346536.71</v>
      </c>
    </row>
    <row r="1867" spans="1:51">
      <c r="A1867" s="5" t="s">
        <v>3781</v>
      </c>
      <c r="B1867" s="5" t="s">
        <v>3782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600">C1867</f>
        <v>1535891994.27</v>
      </c>
      <c r="AF1867" s="9">
        <f t="shared" ref="AF1867:AF1930" si="601">(G1867+O1867+P1867+Q1867+R1867)+S1867</f>
        <v>1381784406.56</v>
      </c>
      <c r="AG1867" s="9">
        <f t="shared" ref="AG1867:AG1930" si="602">AE1867-AF1867+T1867+V1867+W1867-X1867-Y1867+Z1867+AA1867</f>
        <v>177838159.16</v>
      </c>
      <c r="AH1867" s="9">
        <f t="shared" ref="AH1867:AH1930" si="603">AG1867+AB1867-AC1867</f>
        <v>176826913.67</v>
      </c>
      <c r="AI1867" s="9">
        <f t="shared" ref="AI1867:AI1930" si="604">AH1867-AD1867</f>
        <v>151708274.13</v>
      </c>
      <c r="AJ1867" s="12">
        <f t="shared" si="585"/>
        <v>248918197.97</v>
      </c>
      <c r="AK1867" s="16">
        <f t="shared" si="586"/>
        <v>0.162067514446749</v>
      </c>
      <c r="AL1867" s="9">
        <f t="shared" si="587"/>
        <v>91635825.85</v>
      </c>
      <c r="AM1867" s="16">
        <f t="shared" si="588"/>
        <v>0.00645575391172782</v>
      </c>
      <c r="AN1867" s="16">
        <f t="shared" si="589"/>
        <v>0.00238220214289157</v>
      </c>
      <c r="AO1867" s="16">
        <f t="shared" si="590"/>
        <v>0.0501665707598285</v>
      </c>
      <c r="AP1867" s="16">
        <f t="shared" si="591"/>
        <v>0</v>
      </c>
      <c r="AQ1867" s="12">
        <f t="shared" si="592"/>
        <v>157282372.12</v>
      </c>
      <c r="AR1867" s="12">
        <f t="shared" si="593"/>
        <v>127977702.68</v>
      </c>
      <c r="AS1867" s="12">
        <f>AR1867-VLOOKUP(A1867,[1]选股结果!$A$2:$BJ$3005,48,FALSE)*0.08</f>
        <v>-53990362.2128</v>
      </c>
      <c r="AT1867" s="12">
        <f t="shared" si="594"/>
        <v>132163732.58</v>
      </c>
      <c r="AU1867" s="12">
        <f t="shared" si="595"/>
        <v>153096342.22</v>
      </c>
      <c r="AV1867" s="12">
        <f t="shared" si="596"/>
        <v>154332082.66</v>
      </c>
      <c r="AW1867" s="12">
        <f t="shared" si="597"/>
        <v>177838159.16</v>
      </c>
      <c r="AX1867" s="12">
        <f t="shared" si="598"/>
        <v>0</v>
      </c>
      <c r="AY1867" s="21">
        <f t="shared" si="599"/>
        <v>1377598376.66</v>
      </c>
    </row>
    <row r="1868" spans="1:51">
      <c r="A1868" s="5" t="s">
        <v>3783</v>
      </c>
      <c r="B1868" s="5" t="s">
        <v>3784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600"/>
        <v>1533864130.65</v>
      </c>
      <c r="AF1868" s="9">
        <f t="shared" si="601"/>
        <v>1028008760.87</v>
      </c>
      <c r="AG1868" s="9">
        <f t="shared" si="602"/>
        <v>518237519.99</v>
      </c>
      <c r="AH1868" s="9">
        <f t="shared" si="603"/>
        <v>518281202.27</v>
      </c>
      <c r="AI1868" s="9">
        <f t="shared" si="604"/>
        <v>441881259.21</v>
      </c>
      <c r="AJ1868" s="12">
        <f t="shared" si="585"/>
        <v>798428703.95</v>
      </c>
      <c r="AK1868" s="16">
        <f t="shared" si="586"/>
        <v>0.520534177699072</v>
      </c>
      <c r="AL1868" s="9">
        <f t="shared" si="587"/>
        <v>303378302.42</v>
      </c>
      <c r="AM1868" s="16">
        <f t="shared" si="588"/>
        <v>0.00849474216107943</v>
      </c>
      <c r="AN1868" s="16">
        <f t="shared" si="589"/>
        <v>0.12392805689344</v>
      </c>
      <c r="AO1868" s="16">
        <f t="shared" si="590"/>
        <v>0.03442947542402</v>
      </c>
      <c r="AP1868" s="16">
        <f t="shared" si="591"/>
        <v>0.0307718686204614</v>
      </c>
      <c r="AQ1868" s="12">
        <f t="shared" si="592"/>
        <v>495050401.53</v>
      </c>
      <c r="AR1868" s="12">
        <f t="shared" si="593"/>
        <v>429205708.75</v>
      </c>
      <c r="AS1868" s="12">
        <f>AR1868-VLOOKUP(A1868,[1]选股结果!$A$2:$BJ$3005,48,FALSE)*0.08</f>
        <v>289160862.7652</v>
      </c>
      <c r="AT1868" s="12">
        <f t="shared" si="594"/>
        <v>418650458.47</v>
      </c>
      <c r="AU1868" s="12">
        <f t="shared" si="595"/>
        <v>505605651.81</v>
      </c>
      <c r="AV1868" s="12">
        <f t="shared" si="596"/>
        <v>494590351.9</v>
      </c>
      <c r="AW1868" s="12">
        <f t="shared" si="597"/>
        <v>518237519.99</v>
      </c>
      <c r="AX1868" s="12">
        <f t="shared" si="598"/>
        <v>13091917.81</v>
      </c>
      <c r="AY1868" s="21">
        <f t="shared" si="599"/>
        <v>1038564011.15</v>
      </c>
    </row>
    <row r="1869" spans="1:51">
      <c r="A1869" s="5" t="s">
        <v>3785</v>
      </c>
      <c r="B1869" s="5" t="s">
        <v>3786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600"/>
        <v>1529888170.68</v>
      </c>
      <c r="AF1869" s="9">
        <f t="shared" si="601"/>
        <v>1498139815.67</v>
      </c>
      <c r="AG1869" s="9">
        <f t="shared" si="602"/>
        <v>37635373.2300005</v>
      </c>
      <c r="AH1869" s="9">
        <f t="shared" si="603"/>
        <v>38434814.4600005</v>
      </c>
      <c r="AI1869" s="9">
        <f t="shared" si="604"/>
        <v>27422470.5800005</v>
      </c>
      <c r="AJ1869" s="12">
        <f t="shared" si="585"/>
        <v>656536428.93</v>
      </c>
      <c r="AK1869" s="16">
        <f t="shared" si="586"/>
        <v>0.429140143385895</v>
      </c>
      <c r="AL1869" s="9">
        <f t="shared" si="587"/>
        <v>599478702.86</v>
      </c>
      <c r="AM1869" s="16">
        <f t="shared" si="588"/>
        <v>0.00910143920114829</v>
      </c>
      <c r="AN1869" s="16">
        <f t="shared" si="589"/>
        <v>0.306175677743688</v>
      </c>
      <c r="AO1869" s="16">
        <f t="shared" si="590"/>
        <v>0.0403727174140751</v>
      </c>
      <c r="AP1869" s="16">
        <f t="shared" si="591"/>
        <v>0.0367175004530116</v>
      </c>
      <c r="AQ1869" s="12">
        <f t="shared" si="592"/>
        <v>57057726.0700001</v>
      </c>
      <c r="AR1869" s="12">
        <f t="shared" si="593"/>
        <v>21535452.3600001</v>
      </c>
      <c r="AS1869" s="12">
        <f>AR1869-VLOOKUP(A1869,[1]选股结果!$A$2:$BJ$3005,48,FALSE)*0.08</f>
        <v>-121410342.2168</v>
      </c>
      <c r="AT1869" s="12">
        <f t="shared" si="594"/>
        <v>46045382.19</v>
      </c>
      <c r="AU1869" s="12">
        <f t="shared" si="595"/>
        <v>32547796.2400001</v>
      </c>
      <c r="AV1869" s="12">
        <f t="shared" si="596"/>
        <v>36947144.2100001</v>
      </c>
      <c r="AW1869" s="12">
        <f t="shared" si="597"/>
        <v>37635373.2300005</v>
      </c>
      <c r="AX1869" s="12">
        <f t="shared" si="598"/>
        <v>360000</v>
      </c>
      <c r="AY1869" s="21">
        <f t="shared" si="599"/>
        <v>1473629885.84</v>
      </c>
    </row>
    <row r="1870" spans="1:51">
      <c r="A1870" s="5" t="s">
        <v>3787</v>
      </c>
      <c r="B1870" s="5" t="s">
        <v>3788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600"/>
        <v>1528360883.13</v>
      </c>
      <c r="AF1870" s="9">
        <f t="shared" si="601"/>
        <v>1231944641.1</v>
      </c>
      <c r="AG1870" s="9">
        <f t="shared" si="602"/>
        <v>307022974.78</v>
      </c>
      <c r="AH1870" s="9">
        <f t="shared" si="603"/>
        <v>307527483.02</v>
      </c>
      <c r="AI1870" s="9">
        <f t="shared" si="604"/>
        <v>262228188.5</v>
      </c>
      <c r="AJ1870" s="12">
        <f t="shared" si="585"/>
        <v>697431619.69</v>
      </c>
      <c r="AK1870" s="16">
        <f t="shared" si="586"/>
        <v>0.456326530852908</v>
      </c>
      <c r="AL1870" s="9">
        <f t="shared" si="587"/>
        <v>399485850.47</v>
      </c>
      <c r="AM1870" s="16">
        <f t="shared" si="588"/>
        <v>0.145753575643595</v>
      </c>
      <c r="AN1870" s="16">
        <f t="shared" si="589"/>
        <v>0.0765375022491008</v>
      </c>
      <c r="AO1870" s="16">
        <f t="shared" si="590"/>
        <v>0.0224675323799682</v>
      </c>
      <c r="AP1870" s="16">
        <f t="shared" si="591"/>
        <v>0.0166964154092587</v>
      </c>
      <c r="AQ1870" s="12">
        <f t="shared" si="592"/>
        <v>297945769.22</v>
      </c>
      <c r="AR1870" s="12">
        <f t="shared" si="593"/>
        <v>251228730.99</v>
      </c>
      <c r="AS1870" s="12">
        <f>AR1870-VLOOKUP(A1870,[1]选股结果!$A$2:$BJ$3005,48,FALSE)*0.08</f>
        <v>143674221.5316</v>
      </c>
      <c r="AT1870" s="12">
        <f t="shared" si="594"/>
        <v>252646474.7</v>
      </c>
      <c r="AU1870" s="12">
        <f t="shared" si="595"/>
        <v>296528025.51</v>
      </c>
      <c r="AV1870" s="12">
        <f t="shared" si="596"/>
        <v>294802024.99</v>
      </c>
      <c r="AW1870" s="12">
        <f t="shared" si="597"/>
        <v>307022974.78</v>
      </c>
      <c r="AX1870" s="12">
        <f t="shared" si="598"/>
        <v>12946324.9</v>
      </c>
      <c r="AY1870" s="21">
        <f t="shared" si="599"/>
        <v>1230526897.39</v>
      </c>
    </row>
    <row r="1871" spans="1:51">
      <c r="A1871" s="5" t="s">
        <v>3789</v>
      </c>
      <c r="B1871" s="5" t="s">
        <v>3790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600"/>
        <v>1522901483.96</v>
      </c>
      <c r="AF1871" s="9">
        <f t="shared" si="601"/>
        <v>1471973976.04</v>
      </c>
      <c r="AG1871" s="9">
        <f t="shared" si="602"/>
        <v>30306037.1299998</v>
      </c>
      <c r="AH1871" s="9">
        <f t="shared" si="603"/>
        <v>30075262.3499998</v>
      </c>
      <c r="AI1871" s="9">
        <f t="shared" si="604"/>
        <v>24082806.9599998</v>
      </c>
      <c r="AJ1871" s="12">
        <f t="shared" si="585"/>
        <v>247092370.43</v>
      </c>
      <c r="AK1871" s="16">
        <f t="shared" si="586"/>
        <v>0.16225105368437</v>
      </c>
      <c r="AL1871" s="9">
        <f t="shared" si="587"/>
        <v>103186868.82</v>
      </c>
      <c r="AM1871" s="16">
        <f t="shared" si="588"/>
        <v>0.00450074018719653</v>
      </c>
      <c r="AN1871" s="16">
        <f t="shared" si="589"/>
        <v>0.00731305986454244</v>
      </c>
      <c r="AO1871" s="16">
        <f t="shared" si="590"/>
        <v>0.026389384233508</v>
      </c>
      <c r="AP1871" s="16">
        <f t="shared" si="591"/>
        <v>0.0285193684670024</v>
      </c>
      <c r="AQ1871" s="12">
        <f t="shared" si="592"/>
        <v>143905501.61</v>
      </c>
      <c r="AR1871" s="12">
        <f t="shared" si="593"/>
        <v>43360058.3100001</v>
      </c>
      <c r="AS1871" s="12">
        <f>AR1871-VLOOKUP(A1871,[1]选股结果!$A$2:$BJ$3005,48,FALSE)*0.08</f>
        <v>-55843350.2891999</v>
      </c>
      <c r="AT1871" s="12">
        <f t="shared" si="594"/>
        <v>137913046.22</v>
      </c>
      <c r="AU1871" s="12">
        <f t="shared" si="595"/>
        <v>49352513.7000001</v>
      </c>
      <c r="AV1871" s="12">
        <f t="shared" si="596"/>
        <v>31787740.5400001</v>
      </c>
      <c r="AW1871" s="12">
        <f t="shared" si="597"/>
        <v>30306037.1299998</v>
      </c>
      <c r="AX1871" s="12">
        <f t="shared" si="598"/>
        <v>0</v>
      </c>
      <c r="AY1871" s="21">
        <f t="shared" si="599"/>
        <v>1377420988.13</v>
      </c>
    </row>
    <row r="1872" spans="1:51">
      <c r="A1872" s="5" t="s">
        <v>3791</v>
      </c>
      <c r="B1872" s="5" t="s">
        <v>3792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2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600"/>
        <v>1521235825.76</v>
      </c>
      <c r="AF1872" s="9">
        <f t="shared" si="601"/>
        <v>1323014977.45</v>
      </c>
      <c r="AG1872" s="9">
        <f t="shared" si="602"/>
        <v>205993638.54</v>
      </c>
      <c r="AH1872" s="9">
        <f t="shared" si="603"/>
        <v>204030776.5</v>
      </c>
      <c r="AI1872" s="9">
        <f t="shared" si="604"/>
        <v>180929971.09</v>
      </c>
      <c r="AJ1872" s="12">
        <f t="shared" si="585"/>
        <v>421218987.4</v>
      </c>
      <c r="AK1872" s="16">
        <f t="shared" si="586"/>
        <v>0.276892629181647</v>
      </c>
      <c r="AL1872" s="9">
        <f t="shared" si="587"/>
        <v>206368649.49</v>
      </c>
      <c r="AM1872" s="16">
        <f t="shared" si="588"/>
        <v>0.0064781412474799</v>
      </c>
      <c r="AN1872" s="16">
        <f t="shared" si="589"/>
        <v>0.0344356773177025</v>
      </c>
      <c r="AO1872" s="16">
        <f t="shared" si="590"/>
        <v>0.0658347177696565</v>
      </c>
      <c r="AP1872" s="16">
        <f t="shared" si="591"/>
        <v>0.0276197082125705</v>
      </c>
      <c r="AQ1872" s="12">
        <f t="shared" si="592"/>
        <v>214850337.91</v>
      </c>
      <c r="AR1872" s="12">
        <f t="shared" si="593"/>
        <v>173157180.86</v>
      </c>
      <c r="AS1872" s="12">
        <f>AR1872-VLOOKUP(A1872,[1]选股结果!$A$2:$BJ$3005,48,FALSE)*0.08</f>
        <v>-12016445.2928</v>
      </c>
      <c r="AT1872" s="12">
        <f t="shared" si="594"/>
        <v>191749532.5</v>
      </c>
      <c r="AU1872" s="12">
        <f t="shared" si="595"/>
        <v>196257986.27</v>
      </c>
      <c r="AV1872" s="12">
        <f t="shared" si="596"/>
        <v>177375057.4</v>
      </c>
      <c r="AW1872" s="12">
        <f t="shared" si="597"/>
        <v>205993638.54</v>
      </c>
      <c r="AX1872" s="12">
        <f t="shared" si="598"/>
        <v>16053066.64</v>
      </c>
      <c r="AY1872" s="21">
        <f t="shared" si="599"/>
        <v>1304422625.81</v>
      </c>
    </row>
    <row r="1873" spans="1:51">
      <c r="A1873" s="5" t="s">
        <v>3793</v>
      </c>
      <c r="B1873" s="5" t="s">
        <v>3794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600"/>
        <v>1520183470.65</v>
      </c>
      <c r="AF1873" s="9">
        <f t="shared" si="601"/>
        <v>1441927094.07</v>
      </c>
      <c r="AG1873" s="9">
        <f t="shared" si="602"/>
        <v>66488947.4099999</v>
      </c>
      <c r="AH1873" s="9">
        <f t="shared" si="603"/>
        <v>65966007.4399999</v>
      </c>
      <c r="AI1873" s="9">
        <f t="shared" si="604"/>
        <v>74477654.4199999</v>
      </c>
      <c r="AJ1873" s="12">
        <f t="shared" si="585"/>
        <v>537858458</v>
      </c>
      <c r="AK1873" s="16">
        <f t="shared" si="586"/>
        <v>0.353811542083156</v>
      </c>
      <c r="AL1873" s="9">
        <f t="shared" si="587"/>
        <v>379467149.73</v>
      </c>
      <c r="AM1873" s="16">
        <f t="shared" si="588"/>
        <v>0.0222273815314886</v>
      </c>
      <c r="AN1873" s="16">
        <f t="shared" si="589"/>
        <v>0.0192778302394443</v>
      </c>
      <c r="AO1873" s="16">
        <f t="shared" si="590"/>
        <v>0.0863087403219161</v>
      </c>
      <c r="AP1873" s="16">
        <f t="shared" si="591"/>
        <v>0.121461360444243</v>
      </c>
      <c r="AQ1873" s="12">
        <f t="shared" si="592"/>
        <v>158391308.27</v>
      </c>
      <c r="AR1873" s="12">
        <f t="shared" si="593"/>
        <v>86245083.5900001</v>
      </c>
      <c r="AS1873" s="12">
        <f>AR1873-VLOOKUP(A1873,[1]选股结果!$A$2:$BJ$3005,48,FALSE)*0.08</f>
        <v>-222741141.3196</v>
      </c>
      <c r="AT1873" s="12">
        <f t="shared" si="594"/>
        <v>166902955.25</v>
      </c>
      <c r="AU1873" s="12">
        <f t="shared" si="595"/>
        <v>77733436.6100001</v>
      </c>
      <c r="AV1873" s="12">
        <f t="shared" si="596"/>
        <v>77420992.3500002</v>
      </c>
      <c r="AW1873" s="12">
        <f t="shared" si="597"/>
        <v>66488947.4099999</v>
      </c>
      <c r="AX1873" s="12">
        <f t="shared" si="598"/>
        <v>0</v>
      </c>
      <c r="AY1873" s="21">
        <f t="shared" si="599"/>
        <v>1361269222.41</v>
      </c>
    </row>
    <row r="1874" spans="1:51">
      <c r="A1874" s="5" t="s">
        <v>3795</v>
      </c>
      <c r="B1874" s="5" t="s">
        <v>3796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600"/>
        <v>1517323724.85</v>
      </c>
      <c r="AF1874" s="9">
        <f t="shared" si="601"/>
        <v>1374557867.23</v>
      </c>
      <c r="AG1874" s="9">
        <f t="shared" si="602"/>
        <v>114275530.23</v>
      </c>
      <c r="AH1874" s="9">
        <f t="shared" si="603"/>
        <v>113486892.54</v>
      </c>
      <c r="AI1874" s="9">
        <f t="shared" si="604"/>
        <v>82638589.64</v>
      </c>
      <c r="AJ1874" s="12">
        <f t="shared" si="585"/>
        <v>399500973.72</v>
      </c>
      <c r="AK1874" s="16">
        <f t="shared" si="586"/>
        <v>0.263293170189831</v>
      </c>
      <c r="AL1874" s="9">
        <f t="shared" si="587"/>
        <v>256871280.01</v>
      </c>
      <c r="AM1874" s="16">
        <f t="shared" si="588"/>
        <v>0.00627514687476548</v>
      </c>
      <c r="AN1874" s="16">
        <f t="shared" si="589"/>
        <v>0.0599291901133289</v>
      </c>
      <c r="AO1874" s="16">
        <f t="shared" si="590"/>
        <v>0.0420870090898454</v>
      </c>
      <c r="AP1874" s="16">
        <f t="shared" si="591"/>
        <v>0.0604608316917137</v>
      </c>
      <c r="AQ1874" s="12">
        <f t="shared" si="592"/>
        <v>142629693.71</v>
      </c>
      <c r="AR1874" s="12">
        <f t="shared" si="593"/>
        <v>111097957.66</v>
      </c>
      <c r="AS1874" s="12">
        <f>AR1874-VLOOKUP(A1874,[1]选股结果!$A$2:$BJ$3005,48,FALSE)*0.08</f>
        <v>-31968797.2856</v>
      </c>
      <c r="AT1874" s="12">
        <f t="shared" si="594"/>
        <v>111781390.81</v>
      </c>
      <c r="AU1874" s="12">
        <f t="shared" si="595"/>
        <v>141946260.56</v>
      </c>
      <c r="AV1874" s="12">
        <f t="shared" si="596"/>
        <v>125461229.85</v>
      </c>
      <c r="AW1874" s="12">
        <f t="shared" si="597"/>
        <v>114275530.23</v>
      </c>
      <c r="AX1874" s="12">
        <f t="shared" si="598"/>
        <v>-23169070.89</v>
      </c>
      <c r="AY1874" s="21">
        <f t="shared" si="599"/>
        <v>1373874434.08</v>
      </c>
    </row>
    <row r="1875" spans="1:51">
      <c r="A1875" s="5" t="s">
        <v>3797</v>
      </c>
      <c r="B1875" s="5" t="s">
        <v>3798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600"/>
        <v>1517086107.26</v>
      </c>
      <c r="AF1875" s="9">
        <f t="shared" si="601"/>
        <v>1423279240.36</v>
      </c>
      <c r="AG1875" s="9">
        <f t="shared" si="602"/>
        <v>81796339.9599998</v>
      </c>
      <c r="AH1875" s="9">
        <f t="shared" si="603"/>
        <v>81999276.1399998</v>
      </c>
      <c r="AI1875" s="9">
        <f t="shared" si="604"/>
        <v>53089282.5199998</v>
      </c>
      <c r="AJ1875" s="12">
        <f t="shared" si="585"/>
        <v>198235896.61</v>
      </c>
      <c r="AK1875" s="16">
        <f t="shared" si="586"/>
        <v>0.130668849751734</v>
      </c>
      <c r="AL1875" s="9">
        <f t="shared" si="587"/>
        <v>73310994.13</v>
      </c>
      <c r="AM1875" s="16">
        <f t="shared" si="588"/>
        <v>0.00377698942899751</v>
      </c>
      <c r="AN1875" s="16">
        <f t="shared" si="589"/>
        <v>0.00315489785787072</v>
      </c>
      <c r="AO1875" s="16">
        <f t="shared" si="590"/>
        <v>0.0319486947761584</v>
      </c>
      <c r="AP1875" s="16">
        <f t="shared" si="591"/>
        <v>0.00632014667731498</v>
      </c>
      <c r="AQ1875" s="12">
        <f t="shared" si="592"/>
        <v>124924902.48</v>
      </c>
      <c r="AR1875" s="12">
        <f t="shared" si="593"/>
        <v>60159276.7599999</v>
      </c>
      <c r="AS1875" s="12">
        <f>AR1875-VLOOKUP(A1875,[1]选股结果!$A$2:$BJ$3005,48,FALSE)*0.08</f>
        <v>-22083170.5056001</v>
      </c>
      <c r="AT1875" s="12">
        <f t="shared" si="594"/>
        <v>96014908.8599999</v>
      </c>
      <c r="AU1875" s="12">
        <f t="shared" si="595"/>
        <v>89069270.3799999</v>
      </c>
      <c r="AV1875" s="12">
        <f t="shared" si="596"/>
        <v>79771702.3499999</v>
      </c>
      <c r="AW1875" s="12">
        <f t="shared" si="597"/>
        <v>81796339.9599998</v>
      </c>
      <c r="AX1875" s="12">
        <f t="shared" si="598"/>
        <v>2341282.69</v>
      </c>
      <c r="AY1875" s="21">
        <f t="shared" si="599"/>
        <v>1387423608.26</v>
      </c>
    </row>
    <row r="1876" spans="1:51">
      <c r="A1876" s="5" t="s">
        <v>3799</v>
      </c>
      <c r="B1876" s="5" t="s">
        <v>3800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600"/>
        <v>1514413891.32</v>
      </c>
      <c r="AF1876" s="9">
        <f t="shared" si="601"/>
        <v>1460508668</v>
      </c>
      <c r="AG1876" s="9">
        <f t="shared" si="602"/>
        <v>11096874.8199999</v>
      </c>
      <c r="AH1876" s="9">
        <f t="shared" si="603"/>
        <v>14641997.7999999</v>
      </c>
      <c r="AI1876" s="9">
        <f t="shared" si="604"/>
        <v>19019262.2999999</v>
      </c>
      <c r="AJ1876" s="12">
        <f t="shared" si="585"/>
        <v>128894411.32</v>
      </c>
      <c r="AK1876" s="16">
        <f t="shared" si="586"/>
        <v>0.0851117465699238</v>
      </c>
      <c r="AL1876" s="9">
        <f t="shared" si="587"/>
        <v>114595037.21</v>
      </c>
      <c r="AM1876" s="16">
        <f t="shared" si="588"/>
        <v>0.0011926120331779</v>
      </c>
      <c r="AN1876" s="16">
        <f t="shared" si="589"/>
        <v>0.00213967876191074</v>
      </c>
      <c r="AO1876" s="16">
        <f t="shared" si="590"/>
        <v>0.0326126803267443</v>
      </c>
      <c r="AP1876" s="16">
        <f t="shared" si="591"/>
        <v>0.0139049606192171</v>
      </c>
      <c r="AQ1876" s="12">
        <f t="shared" si="592"/>
        <v>14299374.1099999</v>
      </c>
      <c r="AR1876" s="12">
        <f t="shared" si="593"/>
        <v>19180879.7199999</v>
      </c>
      <c r="AS1876" s="12">
        <f>AR1876-VLOOKUP(A1876,[1]选股结果!$A$2:$BJ$3005,48,FALSE)*0.08</f>
        <v>-63327247.1688001</v>
      </c>
      <c r="AT1876" s="12">
        <f t="shared" si="594"/>
        <v>18676638.6099999</v>
      </c>
      <c r="AU1876" s="12">
        <f t="shared" si="595"/>
        <v>14803615.2199999</v>
      </c>
      <c r="AV1876" s="12">
        <f t="shared" si="596"/>
        <v>6336024.14999994</v>
      </c>
      <c r="AW1876" s="12">
        <f t="shared" si="597"/>
        <v>11096874.8199999</v>
      </c>
      <c r="AX1876" s="12">
        <f t="shared" si="598"/>
        <v>991143.41</v>
      </c>
      <c r="AY1876" s="21">
        <f t="shared" si="599"/>
        <v>1461012909.11</v>
      </c>
    </row>
    <row r="1877" spans="1:51">
      <c r="A1877" s="5" t="s">
        <v>3801</v>
      </c>
      <c r="B1877" s="5" t="s">
        <v>3802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600"/>
        <v>1514297076.75</v>
      </c>
      <c r="AF1877" s="9">
        <f t="shared" si="601"/>
        <v>1182049069.11</v>
      </c>
      <c r="AG1877" s="9">
        <f t="shared" si="602"/>
        <v>557982600.4</v>
      </c>
      <c r="AH1877" s="9">
        <f t="shared" si="603"/>
        <v>557854890.33</v>
      </c>
      <c r="AI1877" s="9">
        <f t="shared" si="604"/>
        <v>499263477.47</v>
      </c>
      <c r="AJ1877" s="12">
        <f t="shared" si="585"/>
        <v>514659590.76</v>
      </c>
      <c r="AK1877" s="16">
        <f t="shared" si="586"/>
        <v>0.339866990871149</v>
      </c>
      <c r="AL1877" s="9">
        <f t="shared" si="587"/>
        <v>212632882.55</v>
      </c>
      <c r="AM1877" s="16">
        <f t="shared" si="588"/>
        <v>0.00734109835558725</v>
      </c>
      <c r="AN1877" s="16">
        <f t="shared" si="589"/>
        <v>0.025063963803891</v>
      </c>
      <c r="AO1877" s="16">
        <f t="shared" si="590"/>
        <v>0.0366057539904711</v>
      </c>
      <c r="AP1877" s="16">
        <f t="shared" si="591"/>
        <v>0.0713166597744342</v>
      </c>
      <c r="AQ1877" s="12">
        <f t="shared" si="592"/>
        <v>302026708.21</v>
      </c>
      <c r="AR1877" s="12">
        <f t="shared" si="593"/>
        <v>273521198.81</v>
      </c>
      <c r="AS1877" s="12">
        <f>AR1877-VLOOKUP(A1877,[1]选股结果!$A$2:$BJ$3005,48,FALSE)*0.08</f>
        <v>-27340137.578</v>
      </c>
      <c r="AT1877" s="12">
        <f t="shared" si="594"/>
        <v>243435295.35</v>
      </c>
      <c r="AU1877" s="12">
        <f t="shared" si="595"/>
        <v>332112611.67</v>
      </c>
      <c r="AV1877" s="12">
        <f t="shared" si="596"/>
        <v>301320076.67</v>
      </c>
      <c r="AW1877" s="12">
        <f t="shared" si="597"/>
        <v>557982600.4</v>
      </c>
      <c r="AX1877" s="12">
        <f t="shared" si="598"/>
        <v>225621856</v>
      </c>
      <c r="AY1877" s="21">
        <f t="shared" si="599"/>
        <v>1212134972.57</v>
      </c>
    </row>
    <row r="1878" spans="1:51">
      <c r="A1878" s="5" t="s">
        <v>3803</v>
      </c>
      <c r="B1878" s="5" t="s">
        <v>3804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600"/>
        <v>1514024778.05</v>
      </c>
      <c r="AF1878" s="9">
        <f t="shared" si="601"/>
        <v>1215104101.07</v>
      </c>
      <c r="AG1878" s="9">
        <f t="shared" si="602"/>
        <v>404518297.11</v>
      </c>
      <c r="AH1878" s="9">
        <f t="shared" si="603"/>
        <v>404244217.18</v>
      </c>
      <c r="AI1878" s="9">
        <f t="shared" si="604"/>
        <v>349384430.61</v>
      </c>
      <c r="AJ1878" s="12">
        <f t="shared" si="585"/>
        <v>655904554.4</v>
      </c>
      <c r="AK1878" s="16">
        <f t="shared" si="586"/>
        <v>0.433219167816248</v>
      </c>
      <c r="AL1878" s="9">
        <f t="shared" si="587"/>
        <v>37993729.65</v>
      </c>
      <c r="AM1878" s="16">
        <f t="shared" si="588"/>
        <v>0.0125918300587881</v>
      </c>
      <c r="AN1878" s="16">
        <f t="shared" si="589"/>
        <v>0</v>
      </c>
      <c r="AO1878" s="16">
        <f t="shared" si="590"/>
        <v>0.0123216655899299</v>
      </c>
      <c r="AP1878" s="16">
        <f t="shared" si="591"/>
        <v>0</v>
      </c>
      <c r="AQ1878" s="12">
        <f t="shared" si="592"/>
        <v>617910824.75</v>
      </c>
      <c r="AR1878" s="12">
        <f t="shared" si="593"/>
        <v>243786810.48</v>
      </c>
      <c r="AS1878" s="12">
        <f>AR1878-VLOOKUP(A1878,[1]选股结果!$A$2:$BJ$3005,48,FALSE)*0.08</f>
        <v>-304913603.452</v>
      </c>
      <c r="AT1878" s="12">
        <f t="shared" si="594"/>
        <v>563051038.18</v>
      </c>
      <c r="AU1878" s="12">
        <f t="shared" si="595"/>
        <v>298646597.05</v>
      </c>
      <c r="AV1878" s="12">
        <f t="shared" si="596"/>
        <v>299161433.3</v>
      </c>
      <c r="AW1878" s="12">
        <f t="shared" si="597"/>
        <v>404518297.11</v>
      </c>
      <c r="AX1878" s="12">
        <f t="shared" si="598"/>
        <v>0</v>
      </c>
      <c r="AY1878" s="21">
        <f t="shared" si="599"/>
        <v>895839873.37</v>
      </c>
    </row>
    <row r="1879" spans="1:51">
      <c r="A1879" s="5" t="s">
        <v>3805</v>
      </c>
      <c r="B1879" s="5" t="s">
        <v>3806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600"/>
        <v>1511041024.07</v>
      </c>
      <c r="AF1879" s="9">
        <f t="shared" si="601"/>
        <v>1320583107.16</v>
      </c>
      <c r="AG1879" s="9">
        <f t="shared" si="602"/>
        <v>185707445.37</v>
      </c>
      <c r="AH1879" s="9">
        <f t="shared" si="603"/>
        <v>186445282.27</v>
      </c>
      <c r="AI1879" s="9">
        <f t="shared" si="604"/>
        <v>159881100.24</v>
      </c>
      <c r="AJ1879" s="12">
        <f t="shared" si="585"/>
        <v>286626010.3</v>
      </c>
      <c r="AK1879" s="16">
        <f t="shared" si="586"/>
        <v>0.189687775337807</v>
      </c>
      <c r="AL1879" s="9">
        <f t="shared" si="587"/>
        <v>103864936.14</v>
      </c>
      <c r="AM1879" s="16">
        <f t="shared" si="588"/>
        <v>0.00454325016372419</v>
      </c>
      <c r="AN1879" s="16">
        <f t="shared" si="589"/>
        <v>0.00485407009681573</v>
      </c>
      <c r="AO1879" s="16">
        <f t="shared" si="590"/>
        <v>0.0222671154614802</v>
      </c>
      <c r="AP1879" s="16">
        <f t="shared" si="591"/>
        <v>0.0335242499528943</v>
      </c>
      <c r="AQ1879" s="12">
        <f t="shared" si="592"/>
        <v>182761074.16</v>
      </c>
      <c r="AR1879" s="12">
        <f t="shared" si="593"/>
        <v>158531577.1</v>
      </c>
      <c r="AS1879" s="12">
        <f>AR1879-VLOOKUP(A1879,[1]选股结果!$A$2:$BJ$3005,48,FALSE)*0.08</f>
        <v>44369261.3168</v>
      </c>
      <c r="AT1879" s="12">
        <f t="shared" si="594"/>
        <v>156196892.13</v>
      </c>
      <c r="AU1879" s="12">
        <f t="shared" si="595"/>
        <v>185095759.13</v>
      </c>
      <c r="AV1879" s="12">
        <f t="shared" si="596"/>
        <v>179231759.35</v>
      </c>
      <c r="AW1879" s="12">
        <f t="shared" si="597"/>
        <v>185707445.37</v>
      </c>
      <c r="AX1879" s="12">
        <f t="shared" si="598"/>
        <v>2712683.55</v>
      </c>
      <c r="AY1879" s="21">
        <f t="shared" si="599"/>
        <v>1322917792.13</v>
      </c>
    </row>
    <row r="1880" spans="1:51">
      <c r="A1880" s="5" t="s">
        <v>3807</v>
      </c>
      <c r="B1880" s="5" t="s">
        <v>3808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600"/>
        <v>1510387837.24</v>
      </c>
      <c r="AF1880" s="9">
        <f t="shared" si="601"/>
        <v>1415898719.61</v>
      </c>
      <c r="AG1880" s="9">
        <f t="shared" si="602"/>
        <v>102827344.63</v>
      </c>
      <c r="AH1880" s="9">
        <f t="shared" si="603"/>
        <v>99012831.67</v>
      </c>
      <c r="AI1880" s="9">
        <f t="shared" si="604"/>
        <v>83254082.91</v>
      </c>
      <c r="AJ1880" s="12">
        <f t="shared" si="585"/>
        <v>305413049.95</v>
      </c>
      <c r="AK1880" s="16">
        <f t="shared" si="586"/>
        <v>0.20220836160075</v>
      </c>
      <c r="AL1880" s="9">
        <f t="shared" si="587"/>
        <v>213309393.99</v>
      </c>
      <c r="AM1880" s="16">
        <f t="shared" si="588"/>
        <v>0.00344252509309223</v>
      </c>
      <c r="AN1880" s="16">
        <f t="shared" si="589"/>
        <v>0.015580183671898</v>
      </c>
      <c r="AO1880" s="16">
        <f t="shared" si="590"/>
        <v>0.0698104411729618</v>
      </c>
      <c r="AP1880" s="16">
        <f t="shared" si="591"/>
        <v>0.0495228574779065</v>
      </c>
      <c r="AQ1880" s="12">
        <f t="shared" si="592"/>
        <v>92103655.96</v>
      </c>
      <c r="AR1880" s="12">
        <f t="shared" si="593"/>
        <v>74392205.69</v>
      </c>
      <c r="AS1880" s="12">
        <f>AR1880-VLOOKUP(A1880,[1]选股结果!$A$2:$BJ$3005,48,FALSE)*0.08</f>
        <v>-64912108.2332</v>
      </c>
      <c r="AT1880" s="12">
        <f t="shared" si="594"/>
        <v>76344907.2</v>
      </c>
      <c r="AU1880" s="12">
        <f t="shared" si="595"/>
        <v>90150954.45</v>
      </c>
      <c r="AV1880" s="12">
        <f t="shared" si="596"/>
        <v>92589434.0600001</v>
      </c>
      <c r="AW1880" s="12">
        <f t="shared" si="597"/>
        <v>102827344.63</v>
      </c>
      <c r="AX1880" s="12">
        <f t="shared" si="598"/>
        <v>12190612.08</v>
      </c>
      <c r="AY1880" s="21">
        <f t="shared" si="599"/>
        <v>1413946018.1</v>
      </c>
    </row>
    <row r="1881" spans="1:51">
      <c r="A1881" s="5" t="s">
        <v>3809</v>
      </c>
      <c r="B1881" s="5" t="s">
        <v>3810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600"/>
        <v>1507723047.62</v>
      </c>
      <c r="AF1881" s="9">
        <f t="shared" si="601"/>
        <v>1405241376.6</v>
      </c>
      <c r="AG1881" s="9">
        <f t="shared" si="602"/>
        <v>235753148.02</v>
      </c>
      <c r="AH1881" s="9">
        <f t="shared" si="603"/>
        <v>235014217.01</v>
      </c>
      <c r="AI1881" s="9">
        <f t="shared" si="604"/>
        <v>192598196.05</v>
      </c>
      <c r="AJ1881" s="12">
        <f t="shared" si="585"/>
        <v>545669253.64</v>
      </c>
      <c r="AK1881" s="16">
        <f t="shared" si="586"/>
        <v>0.36191610554827</v>
      </c>
      <c r="AL1881" s="9">
        <f t="shared" si="587"/>
        <v>440035099.56</v>
      </c>
      <c r="AM1881" s="16">
        <f t="shared" si="588"/>
        <v>0.000806430114548759</v>
      </c>
      <c r="AN1881" s="16">
        <f t="shared" si="589"/>
        <v>0.232452205637658</v>
      </c>
      <c r="AO1881" s="16">
        <f t="shared" si="590"/>
        <v>0.057554326735921</v>
      </c>
      <c r="AP1881" s="16">
        <f t="shared" si="591"/>
        <v>0</v>
      </c>
      <c r="AQ1881" s="12">
        <f t="shared" si="592"/>
        <v>105634154.08</v>
      </c>
      <c r="AR1881" s="12">
        <f t="shared" si="593"/>
        <v>58495956.5899999</v>
      </c>
      <c r="AS1881" s="12">
        <f>AR1881-VLOOKUP(A1881,[1]选股结果!$A$2:$BJ$3005,48,FALSE)*0.08</f>
        <v>-101725780.8228</v>
      </c>
      <c r="AT1881" s="12">
        <f t="shared" si="594"/>
        <v>63218133.1199999</v>
      </c>
      <c r="AU1881" s="12">
        <f t="shared" si="595"/>
        <v>100911977.55</v>
      </c>
      <c r="AV1881" s="12">
        <f t="shared" si="596"/>
        <v>229211558.78</v>
      </c>
      <c r="AW1881" s="12">
        <f t="shared" si="597"/>
        <v>235753148.02</v>
      </c>
      <c r="AX1881" s="12">
        <f t="shared" si="598"/>
        <v>0</v>
      </c>
      <c r="AY1881" s="21">
        <f t="shared" si="599"/>
        <v>1400519200.07</v>
      </c>
    </row>
    <row r="1882" spans="1:51">
      <c r="A1882" s="5" t="s">
        <v>3811</v>
      </c>
      <c r="B1882" s="5" t="s">
        <v>3812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600"/>
        <v>1507619214.13</v>
      </c>
      <c r="AF1882" s="9">
        <f t="shared" si="601"/>
        <v>1364315011.18</v>
      </c>
      <c r="AG1882" s="9">
        <f t="shared" si="602"/>
        <v>146277599.74</v>
      </c>
      <c r="AH1882" s="9">
        <f t="shared" si="603"/>
        <v>146466082.94</v>
      </c>
      <c r="AI1882" s="9">
        <f t="shared" si="604"/>
        <v>101542525.16</v>
      </c>
      <c r="AJ1882" s="12">
        <f t="shared" si="585"/>
        <v>508161309.52</v>
      </c>
      <c r="AK1882" s="16">
        <f t="shared" si="586"/>
        <v>0.337062107432243</v>
      </c>
      <c r="AL1882" s="9">
        <f t="shared" si="587"/>
        <v>307923071.69</v>
      </c>
      <c r="AM1882" s="16">
        <f t="shared" si="588"/>
        <v>0.00489147339784707</v>
      </c>
      <c r="AN1882" s="16">
        <f t="shared" si="589"/>
        <v>0.0552582065280155</v>
      </c>
      <c r="AO1882" s="16">
        <f t="shared" si="590"/>
        <v>0.110934390171269</v>
      </c>
      <c r="AP1882" s="16">
        <f t="shared" si="591"/>
        <v>0.0323876275404046</v>
      </c>
      <c r="AQ1882" s="12">
        <f t="shared" si="592"/>
        <v>200238237.83</v>
      </c>
      <c r="AR1882" s="12">
        <f t="shared" si="593"/>
        <v>97215414.3700002</v>
      </c>
      <c r="AS1882" s="12">
        <f>AR1882-VLOOKUP(A1882,[1]选股结果!$A$2:$BJ$3005,48,FALSE)*0.08</f>
        <v>-194723565.0476</v>
      </c>
      <c r="AT1882" s="12">
        <f t="shared" si="594"/>
        <v>155314680.05</v>
      </c>
      <c r="AU1882" s="12">
        <f t="shared" si="595"/>
        <v>142138972.15</v>
      </c>
      <c r="AV1882" s="12">
        <f t="shared" si="596"/>
        <v>134389933.4</v>
      </c>
      <c r="AW1882" s="12">
        <f t="shared" si="597"/>
        <v>146277599.74</v>
      </c>
      <c r="AX1882" s="12">
        <f t="shared" si="598"/>
        <v>931791.46</v>
      </c>
      <c r="AY1882" s="21">
        <f t="shared" si="599"/>
        <v>1306215745.5</v>
      </c>
    </row>
    <row r="1883" spans="1:51">
      <c r="A1883" s="5" t="s">
        <v>3813</v>
      </c>
      <c r="B1883" s="5" t="s">
        <v>3814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600"/>
        <v>1506745128.54</v>
      </c>
      <c r="AF1883" s="9">
        <f t="shared" si="601"/>
        <v>1125023511.97</v>
      </c>
      <c r="AG1883" s="9">
        <f t="shared" si="602"/>
        <v>322706870.54</v>
      </c>
      <c r="AH1883" s="9">
        <f t="shared" si="603"/>
        <v>315885559.27</v>
      </c>
      <c r="AI1883" s="9">
        <f t="shared" si="604"/>
        <v>231963379.85</v>
      </c>
      <c r="AJ1883" s="12">
        <f t="shared" si="585"/>
        <v>1101307631.69</v>
      </c>
      <c r="AK1883" s="16">
        <f t="shared" si="586"/>
        <v>0.730918329072111</v>
      </c>
      <c r="AL1883" s="9">
        <f t="shared" si="587"/>
        <v>805324269.27</v>
      </c>
      <c r="AM1883" s="16">
        <f t="shared" si="588"/>
        <v>0.0104186548160346</v>
      </c>
      <c r="AN1883" s="16">
        <f t="shared" si="589"/>
        <v>0.404453633057704</v>
      </c>
      <c r="AO1883" s="16">
        <f t="shared" si="590"/>
        <v>0.0419763068630495</v>
      </c>
      <c r="AP1883" s="16">
        <f t="shared" si="591"/>
        <v>0.033263556264864</v>
      </c>
      <c r="AQ1883" s="12">
        <f t="shared" si="592"/>
        <v>295983362.42</v>
      </c>
      <c r="AR1883" s="12">
        <f t="shared" si="593"/>
        <v>230949263.84</v>
      </c>
      <c r="AS1883" s="12">
        <f>AR1883-VLOOKUP(A1883,[1]选股结果!$A$2:$BJ$3005,48,FALSE)*0.08</f>
        <v>-9055832.78080001</v>
      </c>
      <c r="AT1883" s="12">
        <f t="shared" si="594"/>
        <v>212061183</v>
      </c>
      <c r="AU1883" s="12">
        <f t="shared" si="595"/>
        <v>314871443.26</v>
      </c>
      <c r="AV1883" s="12">
        <f t="shared" si="596"/>
        <v>295119498.65</v>
      </c>
      <c r="AW1883" s="12">
        <f t="shared" si="597"/>
        <v>322706870.54</v>
      </c>
      <c r="AX1883" s="12">
        <f t="shared" si="598"/>
        <v>4230048.87</v>
      </c>
      <c r="AY1883" s="21">
        <f t="shared" si="599"/>
        <v>1143911592.81</v>
      </c>
    </row>
    <row r="1884" spans="1:51">
      <c r="A1884" s="5" t="s">
        <v>3815</v>
      </c>
      <c r="B1884" s="5" t="s">
        <v>3816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600"/>
        <v>1503678924.15</v>
      </c>
      <c r="AF1884" s="9">
        <f t="shared" si="601"/>
        <v>1353322249.83</v>
      </c>
      <c r="AG1884" s="9">
        <f t="shared" si="602"/>
        <v>133042117.8</v>
      </c>
      <c r="AH1884" s="9">
        <f t="shared" si="603"/>
        <v>133911868.83</v>
      </c>
      <c r="AI1884" s="9">
        <f t="shared" si="604"/>
        <v>119522617.71</v>
      </c>
      <c r="AJ1884" s="12">
        <f t="shared" si="585"/>
        <v>456746329.42</v>
      </c>
      <c r="AK1884" s="16">
        <f t="shared" si="586"/>
        <v>0.303752564516517</v>
      </c>
      <c r="AL1884" s="9">
        <f t="shared" si="587"/>
        <v>282666721.57</v>
      </c>
      <c r="AM1884" s="16">
        <f t="shared" si="588"/>
        <v>0.00518318219057682</v>
      </c>
      <c r="AN1884" s="16">
        <f t="shared" si="589"/>
        <v>0.0801441009609964</v>
      </c>
      <c r="AO1884" s="16">
        <f t="shared" si="590"/>
        <v>0.0392603519021664</v>
      </c>
      <c r="AP1884" s="16">
        <f t="shared" si="591"/>
        <v>0.06662405528935</v>
      </c>
      <c r="AQ1884" s="12">
        <f t="shared" si="592"/>
        <v>174079607.85</v>
      </c>
      <c r="AR1884" s="12">
        <f t="shared" si="593"/>
        <v>140821690.45</v>
      </c>
      <c r="AS1884" s="12">
        <f>AR1884-VLOOKUP(A1884,[1]选股结果!$A$2:$BJ$3005,48,FALSE)*0.08</f>
        <v>-3371384.36280003</v>
      </c>
      <c r="AT1884" s="12">
        <f t="shared" si="594"/>
        <v>159690356.73</v>
      </c>
      <c r="AU1884" s="12">
        <f t="shared" si="595"/>
        <v>155210941.57</v>
      </c>
      <c r="AV1884" s="12">
        <f t="shared" si="596"/>
        <v>128848789.63</v>
      </c>
      <c r="AW1884" s="12">
        <f t="shared" si="597"/>
        <v>133042117.8</v>
      </c>
      <c r="AX1884" s="12">
        <f t="shared" si="598"/>
        <v>58131.73</v>
      </c>
      <c r="AY1884" s="21">
        <f t="shared" si="599"/>
        <v>1334453583.55</v>
      </c>
    </row>
    <row r="1885" spans="1:51">
      <c r="A1885" s="5" t="s">
        <v>3817</v>
      </c>
      <c r="B1885" s="5" t="s">
        <v>3818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600"/>
        <v>1503382204.07</v>
      </c>
      <c r="AF1885" s="9">
        <f t="shared" si="601"/>
        <v>1247659660.33</v>
      </c>
      <c r="AG1885" s="9">
        <f t="shared" si="602"/>
        <v>250287162.95</v>
      </c>
      <c r="AH1885" s="9">
        <f t="shared" si="603"/>
        <v>248651864.11</v>
      </c>
      <c r="AI1885" s="9">
        <f t="shared" si="604"/>
        <v>203451479.56</v>
      </c>
      <c r="AJ1885" s="12">
        <f t="shared" si="585"/>
        <v>464668964.25</v>
      </c>
      <c r="AK1885" s="16">
        <f t="shared" si="586"/>
        <v>0.309082389689085</v>
      </c>
      <c r="AL1885" s="9">
        <f t="shared" si="587"/>
        <v>203550451.62</v>
      </c>
      <c r="AM1885" s="16">
        <f t="shared" si="588"/>
        <v>0.00658008323712963</v>
      </c>
      <c r="AN1885" s="16">
        <f t="shared" si="589"/>
        <v>0.0533016155393236</v>
      </c>
      <c r="AO1885" s="16">
        <f t="shared" si="590"/>
        <v>0.0368904155043581</v>
      </c>
      <c r="AP1885" s="16">
        <f t="shared" si="591"/>
        <v>0.0352070672226312</v>
      </c>
      <c r="AQ1885" s="12">
        <f t="shared" si="592"/>
        <v>261118512.63</v>
      </c>
      <c r="AR1885" s="12">
        <f t="shared" si="593"/>
        <v>205386860.35</v>
      </c>
      <c r="AS1885" s="12">
        <f>AR1885-VLOOKUP(A1885,[1]选股结果!$A$2:$BJ$3005,48,FALSE)*0.08</f>
        <v>17486767.2764</v>
      </c>
      <c r="AT1885" s="12">
        <f t="shared" si="594"/>
        <v>215918128.08</v>
      </c>
      <c r="AU1885" s="12">
        <f t="shared" si="595"/>
        <v>250587244.9</v>
      </c>
      <c r="AV1885" s="12">
        <f t="shared" si="596"/>
        <v>234012752.3</v>
      </c>
      <c r="AW1885" s="12">
        <f t="shared" si="597"/>
        <v>250287162.95</v>
      </c>
      <c r="AX1885" s="12">
        <f t="shared" si="598"/>
        <v>15074734.16</v>
      </c>
      <c r="AY1885" s="21">
        <f t="shared" si="599"/>
        <v>1237128392.6</v>
      </c>
    </row>
    <row r="1886" spans="1:51">
      <c r="A1886" s="5" t="s">
        <v>3819</v>
      </c>
      <c r="B1886" s="5" t="s">
        <v>3820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600"/>
        <v>1502915239.17</v>
      </c>
      <c r="AF1886" s="9">
        <f t="shared" si="601"/>
        <v>1542215566.1</v>
      </c>
      <c r="AG1886" s="9">
        <f t="shared" si="602"/>
        <v>-62318487.6699998</v>
      </c>
      <c r="AH1886" s="9">
        <f t="shared" si="603"/>
        <v>-66129210.6299998</v>
      </c>
      <c r="AI1886" s="9">
        <f t="shared" si="604"/>
        <v>-57001663.3099998</v>
      </c>
      <c r="AJ1886" s="12">
        <f t="shared" ref="AJ1886:AJ1949" si="605">C1886-G1886</f>
        <v>186861450.15</v>
      </c>
      <c r="AK1886" s="16">
        <f t="shared" ref="AK1886:AK1949" si="606">AJ1886/C1886</f>
        <v>0.124332660472054</v>
      </c>
      <c r="AL1886" s="9">
        <f t="shared" ref="AL1886:AL1949" si="607">O1886+P1886+Q1886+R1886+Y1886-AB1886+AC1886</f>
        <v>220249582.57</v>
      </c>
      <c r="AM1886" s="16">
        <f t="shared" ref="AM1886:AM1949" si="608">O1886/C1886</f>
        <v>0.00461572008800114</v>
      </c>
      <c r="AN1886" s="16">
        <f t="shared" ref="AN1886:AN1949" si="609">P1886/C1886</f>
        <v>0.0234717681613779</v>
      </c>
      <c r="AO1886" s="16">
        <f t="shared" ref="AO1886:AO1949" si="610">Q1886/C1886</f>
        <v>0.0586848691272227</v>
      </c>
      <c r="AP1886" s="16">
        <f t="shared" ref="AP1886:AP1949" si="611">R1886/C1886</f>
        <v>0.0550911887723793</v>
      </c>
      <c r="AQ1886" s="12">
        <f t="shared" ref="AQ1886:AQ1949" si="612">C1886-G1886-AL1886</f>
        <v>-33388132.4199999</v>
      </c>
      <c r="AR1886" s="12">
        <f t="shared" ref="AR1886:AR1949" si="613">AQ1886-S1886-AD1886</f>
        <v>-37213476.7899999</v>
      </c>
      <c r="AS1886" s="12">
        <f>AR1886-VLOOKUP(A1886,[1]选股结果!$A$2:$BJ$3005,48,FALSE)*0.08</f>
        <v>-203653654.9916</v>
      </c>
      <c r="AT1886" s="12">
        <f t="shared" si="594"/>
        <v>-24260585.0999999</v>
      </c>
      <c r="AU1886" s="12">
        <f t="shared" si="595"/>
        <v>-46341024.1099999</v>
      </c>
      <c r="AV1886" s="12">
        <f t="shared" si="596"/>
        <v>-63091502.9699999</v>
      </c>
      <c r="AW1886" s="12">
        <f t="shared" si="597"/>
        <v>-62318487.6699998</v>
      </c>
      <c r="AX1886" s="12">
        <f t="shared" si="598"/>
        <v>9349480.85</v>
      </c>
      <c r="AY1886" s="21">
        <f t="shared" si="599"/>
        <v>1529262674.41</v>
      </c>
    </row>
    <row r="1887" spans="1:51">
      <c r="A1887" s="5" t="s">
        <v>3821</v>
      </c>
      <c r="B1887" s="5" t="s">
        <v>3822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600"/>
        <v>1502010817.72</v>
      </c>
      <c r="AF1887" s="9">
        <f t="shared" si="601"/>
        <v>1333809586.86</v>
      </c>
      <c r="AG1887" s="9">
        <f t="shared" si="602"/>
        <v>119465611.16</v>
      </c>
      <c r="AH1887" s="9">
        <f t="shared" si="603"/>
        <v>140775436.31</v>
      </c>
      <c r="AI1887" s="9">
        <f t="shared" si="604"/>
        <v>120521125.44</v>
      </c>
      <c r="AJ1887" s="12">
        <f t="shared" si="605"/>
        <v>471882894.58</v>
      </c>
      <c r="AK1887" s="16">
        <f t="shared" si="606"/>
        <v>0.31416744074873</v>
      </c>
      <c r="AL1887" s="9">
        <f t="shared" si="607"/>
        <v>38150802.92</v>
      </c>
      <c r="AM1887" s="16">
        <f t="shared" si="608"/>
        <v>0.00741447194561821</v>
      </c>
      <c r="AN1887" s="16">
        <f t="shared" si="609"/>
        <v>1.7825790389874e-5</v>
      </c>
      <c r="AO1887" s="16">
        <f t="shared" si="610"/>
        <v>0.0300483388385379</v>
      </c>
      <c r="AP1887" s="16">
        <f t="shared" si="611"/>
        <v>0.00208585378549786</v>
      </c>
      <c r="AQ1887" s="12">
        <f t="shared" si="612"/>
        <v>433732091.66</v>
      </c>
      <c r="AR1887" s="12">
        <f t="shared" si="613"/>
        <v>169225413.61</v>
      </c>
      <c r="AS1887" s="12">
        <f>AR1887-VLOOKUP(A1887,[1]选股结果!$A$2:$BJ$3005,48,FALSE)*0.08</f>
        <v>-272452469.7068</v>
      </c>
      <c r="AT1887" s="12">
        <f t="shared" si="594"/>
        <v>413477780.79</v>
      </c>
      <c r="AU1887" s="12">
        <f t="shared" si="595"/>
        <v>189479724.48</v>
      </c>
      <c r="AV1887" s="12">
        <f t="shared" si="596"/>
        <v>98388498.0300001</v>
      </c>
      <c r="AW1887" s="12">
        <f t="shared" si="597"/>
        <v>119465611.16</v>
      </c>
      <c r="AX1887" s="12">
        <f t="shared" si="598"/>
        <v>6366699.11</v>
      </c>
      <c r="AY1887" s="21">
        <f t="shared" si="599"/>
        <v>1089557219.68</v>
      </c>
    </row>
    <row r="1888" spans="1:51">
      <c r="A1888" s="5" t="s">
        <v>3823</v>
      </c>
      <c r="B1888" s="5" t="s">
        <v>3824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600"/>
        <v>1501683316.01</v>
      </c>
      <c r="AF1888" s="9">
        <f t="shared" si="601"/>
        <v>1125018424.92</v>
      </c>
      <c r="AG1888" s="9">
        <f t="shared" si="602"/>
        <v>479898391.7</v>
      </c>
      <c r="AH1888" s="9">
        <f t="shared" si="603"/>
        <v>481593174.12</v>
      </c>
      <c r="AI1888" s="9">
        <f t="shared" si="604"/>
        <v>384293073.73</v>
      </c>
      <c r="AJ1888" s="12">
        <f t="shared" si="605"/>
        <v>528648385.65</v>
      </c>
      <c r="AK1888" s="16">
        <f t="shared" si="606"/>
        <v>0.352037197199892</v>
      </c>
      <c r="AL1888" s="9">
        <f t="shared" si="607"/>
        <v>167442531.05</v>
      </c>
      <c r="AM1888" s="16">
        <f t="shared" si="608"/>
        <v>0.0159053811714859</v>
      </c>
      <c r="AN1888" s="16">
        <f t="shared" si="609"/>
        <v>0.00125461598987856</v>
      </c>
      <c r="AO1888" s="16">
        <f t="shared" si="610"/>
        <v>0.0807874646915183</v>
      </c>
      <c r="AP1888" s="16">
        <f t="shared" si="611"/>
        <v>0.0146843505051322</v>
      </c>
      <c r="AQ1888" s="12">
        <f t="shared" si="612"/>
        <v>361205854.6</v>
      </c>
      <c r="AR1888" s="12">
        <f t="shared" si="613"/>
        <v>281059573.12</v>
      </c>
      <c r="AS1888" s="12">
        <f>AR1888-VLOOKUP(A1888,[1]选股结果!$A$2:$BJ$3005,48,FALSE)*0.08</f>
        <v>31339767.372</v>
      </c>
      <c r="AT1888" s="12">
        <f t="shared" si="594"/>
        <v>263905754.21</v>
      </c>
      <c r="AU1888" s="12">
        <f t="shared" si="595"/>
        <v>378359673.51</v>
      </c>
      <c r="AV1888" s="12">
        <f t="shared" si="596"/>
        <v>363977154.73</v>
      </c>
      <c r="AW1888" s="12">
        <f t="shared" si="597"/>
        <v>479898391.7</v>
      </c>
      <c r="AX1888" s="12">
        <f t="shared" si="598"/>
        <v>0</v>
      </c>
      <c r="AY1888" s="21">
        <f t="shared" si="599"/>
        <v>1142172243.83</v>
      </c>
    </row>
    <row r="1889" spans="1:51">
      <c r="A1889" s="5" t="s">
        <v>3825</v>
      </c>
      <c r="B1889" s="5" t="s">
        <v>3826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600"/>
        <v>1500838258.59</v>
      </c>
      <c r="AF1889" s="9">
        <f t="shared" si="601"/>
        <v>1703580788.13</v>
      </c>
      <c r="AG1889" s="9">
        <f t="shared" si="602"/>
        <v>-205424087.76</v>
      </c>
      <c r="AH1889" s="9">
        <f t="shared" si="603"/>
        <v>-197253418.16</v>
      </c>
      <c r="AI1889" s="9">
        <f t="shared" si="604"/>
        <v>-197444925.34</v>
      </c>
      <c r="AJ1889" s="12">
        <f t="shared" si="605"/>
        <v>278224355.96</v>
      </c>
      <c r="AK1889" s="16">
        <f t="shared" si="606"/>
        <v>0.185379306775791</v>
      </c>
      <c r="AL1889" s="9">
        <f t="shared" si="607"/>
        <v>447327840.14</v>
      </c>
      <c r="AM1889" s="16">
        <f t="shared" si="608"/>
        <v>0.000758843115493317</v>
      </c>
      <c r="AN1889" s="16">
        <f t="shared" si="609"/>
        <v>0.123153398730418</v>
      </c>
      <c r="AO1889" s="16">
        <f t="shared" si="610"/>
        <v>0.15180575584077</v>
      </c>
      <c r="AP1889" s="16">
        <f t="shared" si="611"/>
        <v>0.0277780700161302</v>
      </c>
      <c r="AQ1889" s="12">
        <f t="shared" si="612"/>
        <v>-169103484.18</v>
      </c>
      <c r="AR1889" s="12">
        <f t="shared" si="613"/>
        <v>-194763367.12</v>
      </c>
      <c r="AS1889" s="12">
        <f>AR1889-VLOOKUP(A1889,[1]选股结果!$A$2:$BJ$3005,48,FALSE)*0.08</f>
        <v>-670984713.3352</v>
      </c>
      <c r="AT1889" s="12">
        <f t="shared" si="594"/>
        <v>-169294991.36</v>
      </c>
      <c r="AU1889" s="12">
        <f t="shared" si="595"/>
        <v>-194571859.94</v>
      </c>
      <c r="AV1889" s="12">
        <f t="shared" si="596"/>
        <v>-193497172.21</v>
      </c>
      <c r="AW1889" s="12">
        <f t="shared" si="597"/>
        <v>-205424087.76</v>
      </c>
      <c r="AX1889" s="12">
        <f t="shared" si="598"/>
        <v>-3768253.91</v>
      </c>
      <c r="AY1889" s="21">
        <f t="shared" si="599"/>
        <v>1678112412.37</v>
      </c>
    </row>
    <row r="1890" spans="1:51">
      <c r="A1890" s="5" t="s">
        <v>3827</v>
      </c>
      <c r="B1890" s="5" t="s">
        <v>3828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600"/>
        <v>1500168683.93</v>
      </c>
      <c r="AF1890" s="9">
        <f t="shared" si="601"/>
        <v>756740275.05</v>
      </c>
      <c r="AG1890" s="9">
        <f t="shared" si="602"/>
        <v>737469498.56</v>
      </c>
      <c r="AH1890" s="9">
        <f t="shared" si="603"/>
        <v>720147710.92</v>
      </c>
      <c r="AI1890" s="9">
        <f t="shared" si="604"/>
        <v>617394635.75</v>
      </c>
      <c r="AJ1890" s="12">
        <f t="shared" si="605"/>
        <v>1080292134.04</v>
      </c>
      <c r="AK1890" s="16">
        <f t="shared" si="606"/>
        <v>0.720113774945597</v>
      </c>
      <c r="AL1890" s="9">
        <f t="shared" si="607"/>
        <v>338007029.73</v>
      </c>
      <c r="AM1890" s="16">
        <f t="shared" si="608"/>
        <v>0.0848476423908202</v>
      </c>
      <c r="AN1890" s="16">
        <f t="shared" si="609"/>
        <v>0.0655103344662177</v>
      </c>
      <c r="AO1890" s="16">
        <f t="shared" si="610"/>
        <v>0.063408145263242</v>
      </c>
      <c r="AP1890" s="16">
        <f t="shared" si="611"/>
        <v>0</v>
      </c>
      <c r="AQ1890" s="12">
        <f t="shared" si="612"/>
        <v>742285104.31</v>
      </c>
      <c r="AR1890" s="12">
        <f t="shared" si="613"/>
        <v>623353546.07</v>
      </c>
      <c r="AS1890" s="12">
        <f>AR1890-VLOOKUP(A1890,[1]选股结果!$A$2:$BJ$3005,48,FALSE)*0.08</f>
        <v>407676827.0092</v>
      </c>
      <c r="AT1890" s="12">
        <f t="shared" si="594"/>
        <v>639532029.14</v>
      </c>
      <c r="AU1890" s="12">
        <f t="shared" si="595"/>
        <v>726106621.24</v>
      </c>
      <c r="AV1890" s="12">
        <f t="shared" si="596"/>
        <v>760276944.38</v>
      </c>
      <c r="AW1890" s="12">
        <f t="shared" si="597"/>
        <v>737469498.56</v>
      </c>
      <c r="AX1890" s="12">
        <f t="shared" si="598"/>
        <v>-6628962.75</v>
      </c>
      <c r="AY1890" s="21">
        <f t="shared" si="599"/>
        <v>740561791.98</v>
      </c>
    </row>
    <row r="1891" spans="1:51">
      <c r="A1891" s="5" t="s">
        <v>3829</v>
      </c>
      <c r="B1891" s="5" t="s">
        <v>3830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600"/>
        <v>1499550598.88</v>
      </c>
      <c r="AF1891" s="9">
        <f t="shared" si="601"/>
        <v>1769241502.99</v>
      </c>
      <c r="AG1891" s="9">
        <f t="shared" si="602"/>
        <v>-539967257.01</v>
      </c>
      <c r="AH1891" s="9">
        <f t="shared" si="603"/>
        <v>-540594788.26</v>
      </c>
      <c r="AI1891" s="9">
        <f t="shared" si="604"/>
        <v>-558016639.88</v>
      </c>
      <c r="AJ1891" s="12">
        <f t="shared" si="605"/>
        <v>606492232.21</v>
      </c>
      <c r="AK1891" s="16">
        <f t="shared" si="606"/>
        <v>0.404449328127363</v>
      </c>
      <c r="AL1891" s="9">
        <f t="shared" si="607"/>
        <v>735482102.75</v>
      </c>
      <c r="AM1891" s="16">
        <f t="shared" si="608"/>
        <v>0.00987366655120441</v>
      </c>
      <c r="AN1891" s="16">
        <f t="shared" si="609"/>
        <v>0.306228597569816</v>
      </c>
      <c r="AO1891" s="16">
        <f t="shared" si="610"/>
        <v>0.13996930331445</v>
      </c>
      <c r="AP1891" s="16">
        <f t="shared" si="611"/>
        <v>0.0340338095414172</v>
      </c>
      <c r="AQ1891" s="12">
        <f t="shared" si="612"/>
        <v>-128989870.54</v>
      </c>
      <c r="AR1891" s="12">
        <f t="shared" si="613"/>
        <v>-287657046.92</v>
      </c>
      <c r="AS1891" s="12">
        <f>AR1891-VLOOKUP(A1891,[1]选股结果!$A$2:$BJ$3005,48,FALSE)*0.08</f>
        <v>-549864772.6192</v>
      </c>
      <c r="AT1891" s="12">
        <f t="shared" si="594"/>
        <v>-146411722.16</v>
      </c>
      <c r="AU1891" s="12">
        <f t="shared" si="595"/>
        <v>-270235195.3</v>
      </c>
      <c r="AV1891" s="12">
        <f t="shared" si="596"/>
        <v>-314939094.14</v>
      </c>
      <c r="AW1891" s="12">
        <f t="shared" si="597"/>
        <v>-539967257.01</v>
      </c>
      <c r="AX1891" s="12">
        <f t="shared" si="598"/>
        <v>-239239865.87</v>
      </c>
      <c r="AY1891" s="21">
        <f t="shared" si="599"/>
        <v>1627996178.23</v>
      </c>
    </row>
    <row r="1892" spans="1:51">
      <c r="A1892" s="5" t="s">
        <v>3831</v>
      </c>
      <c r="B1892" s="5" t="s">
        <v>3832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600"/>
        <v>1499257514.55</v>
      </c>
      <c r="AF1892" s="9">
        <f t="shared" si="601"/>
        <v>1388548253.41</v>
      </c>
      <c r="AG1892" s="9">
        <f t="shared" si="602"/>
        <v>146342395.47</v>
      </c>
      <c r="AH1892" s="9">
        <f t="shared" si="603"/>
        <v>145529578.13</v>
      </c>
      <c r="AI1892" s="9">
        <f t="shared" si="604"/>
        <v>107680814.48</v>
      </c>
      <c r="AJ1892" s="12">
        <f t="shared" si="605"/>
        <v>199915996.05</v>
      </c>
      <c r="AK1892" s="16">
        <f t="shared" si="606"/>
        <v>0.133343334357076</v>
      </c>
      <c r="AL1892" s="9">
        <f t="shared" si="607"/>
        <v>79011923.83</v>
      </c>
      <c r="AM1892" s="16">
        <f t="shared" si="608"/>
        <v>0.00353289588919606</v>
      </c>
      <c r="AN1892" s="16">
        <f t="shared" si="609"/>
        <v>0.00408428389424343</v>
      </c>
      <c r="AO1892" s="16">
        <f t="shared" si="610"/>
        <v>0.0401861901009606</v>
      </c>
      <c r="AP1892" s="16">
        <f t="shared" si="611"/>
        <v>0.00435164418165897</v>
      </c>
      <c r="AQ1892" s="12">
        <f t="shared" si="612"/>
        <v>120904072.22</v>
      </c>
      <c r="AR1892" s="12">
        <f t="shared" si="613"/>
        <v>72042370.42</v>
      </c>
      <c r="AS1892" s="12">
        <f>AR1892-VLOOKUP(A1892,[1]选股结果!$A$2:$BJ$3005,48,FALSE)*0.08</f>
        <v>-107451803.9848</v>
      </c>
      <c r="AT1892" s="12">
        <f t="shared" si="594"/>
        <v>83055308.57</v>
      </c>
      <c r="AU1892" s="12">
        <f t="shared" si="595"/>
        <v>109891134.07</v>
      </c>
      <c r="AV1892" s="12">
        <f t="shared" si="596"/>
        <v>108139612.85</v>
      </c>
      <c r="AW1892" s="12">
        <f t="shared" si="597"/>
        <v>146342395.47</v>
      </c>
      <c r="AX1892" s="12">
        <f t="shared" si="598"/>
        <v>29816216.89</v>
      </c>
      <c r="AY1892" s="21">
        <f t="shared" si="599"/>
        <v>1377535315.26</v>
      </c>
    </row>
    <row r="1893" spans="1:51">
      <c r="A1893" s="5" t="s">
        <v>3833</v>
      </c>
      <c r="B1893" s="5" t="s">
        <v>3834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600"/>
        <v>1497916499.92</v>
      </c>
      <c r="AF1893" s="9">
        <f t="shared" si="601"/>
        <v>1313876563.54</v>
      </c>
      <c r="AG1893" s="9">
        <f t="shared" si="602"/>
        <v>177119112.39</v>
      </c>
      <c r="AH1893" s="9">
        <f t="shared" si="603"/>
        <v>175013398.67</v>
      </c>
      <c r="AI1893" s="9">
        <f t="shared" si="604"/>
        <v>145550429.15</v>
      </c>
      <c r="AJ1893" s="12">
        <f t="shared" si="605"/>
        <v>446917873.95</v>
      </c>
      <c r="AK1893" s="16">
        <f t="shared" si="606"/>
        <v>0.298359670898791</v>
      </c>
      <c r="AL1893" s="9">
        <f t="shared" si="607"/>
        <v>264477317.72</v>
      </c>
      <c r="AM1893" s="16">
        <f t="shared" si="608"/>
        <v>0.006782620673811</v>
      </c>
      <c r="AN1893" s="16">
        <f t="shared" si="609"/>
        <v>0.116220624834093</v>
      </c>
      <c r="AO1893" s="16">
        <f t="shared" si="610"/>
        <v>0.0448807881905236</v>
      </c>
      <c r="AP1893" s="16">
        <f t="shared" si="611"/>
        <v>0.00603534702400489</v>
      </c>
      <c r="AQ1893" s="12">
        <f t="shared" si="612"/>
        <v>182440556.23</v>
      </c>
      <c r="AR1893" s="12">
        <f t="shared" si="613"/>
        <v>150616359.18</v>
      </c>
      <c r="AS1893" s="12">
        <f>AR1893-VLOOKUP(A1893,[1]选股结果!$A$2:$BJ$3005,48,FALSE)*0.08</f>
        <v>56159012.66</v>
      </c>
      <c r="AT1893" s="12">
        <f t="shared" si="594"/>
        <v>152977586.71</v>
      </c>
      <c r="AU1893" s="12">
        <f t="shared" si="595"/>
        <v>180079328.7</v>
      </c>
      <c r="AV1893" s="12">
        <f t="shared" si="596"/>
        <v>176379531.44</v>
      </c>
      <c r="AW1893" s="12">
        <f t="shared" si="597"/>
        <v>177119112.39</v>
      </c>
      <c r="AX1893" s="12">
        <f t="shared" si="598"/>
        <v>0</v>
      </c>
      <c r="AY1893" s="21">
        <f t="shared" si="599"/>
        <v>1311515336.01</v>
      </c>
    </row>
    <row r="1894" spans="1:51">
      <c r="A1894" s="5" t="s">
        <v>3835</v>
      </c>
      <c r="B1894" s="5" t="s">
        <v>3836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600"/>
        <v>1495008237.82</v>
      </c>
      <c r="AF1894" s="9">
        <f t="shared" si="601"/>
        <v>1368635733.69</v>
      </c>
      <c r="AG1894" s="9">
        <f t="shared" si="602"/>
        <v>124642619.26</v>
      </c>
      <c r="AH1894" s="9">
        <f t="shared" si="603"/>
        <v>124702126.17</v>
      </c>
      <c r="AI1894" s="9">
        <f t="shared" si="604"/>
        <v>100066749.87</v>
      </c>
      <c r="AJ1894" s="12">
        <f t="shared" si="605"/>
        <v>391440378.37</v>
      </c>
      <c r="AK1894" s="16">
        <f t="shared" si="606"/>
        <v>0.261831586253192</v>
      </c>
      <c r="AL1894" s="9">
        <f t="shared" si="607"/>
        <v>254211874.12</v>
      </c>
      <c r="AM1894" s="16">
        <f t="shared" si="608"/>
        <v>0.0114163328323111</v>
      </c>
      <c r="AN1894" s="16">
        <f t="shared" si="609"/>
        <v>0.069684309707826</v>
      </c>
      <c r="AO1894" s="16">
        <f t="shared" si="610"/>
        <v>0.0514856860670138</v>
      </c>
      <c r="AP1894" s="16">
        <f t="shared" si="611"/>
        <v>0.0363252945610448</v>
      </c>
      <c r="AQ1894" s="12">
        <f t="shared" si="612"/>
        <v>137228504.25</v>
      </c>
      <c r="AR1894" s="12">
        <f t="shared" si="613"/>
        <v>100049521.81</v>
      </c>
      <c r="AS1894" s="12">
        <f>AR1894-VLOOKUP(A1894,[1]选股结果!$A$2:$BJ$3005,48,FALSE)*0.08</f>
        <v>-84588312.154</v>
      </c>
      <c r="AT1894" s="12">
        <f t="shared" si="594"/>
        <v>112593127.95</v>
      </c>
      <c r="AU1894" s="12">
        <f t="shared" si="595"/>
        <v>124684898.11</v>
      </c>
      <c r="AV1894" s="12">
        <f t="shared" si="596"/>
        <v>125777685.7</v>
      </c>
      <c r="AW1894" s="12">
        <f t="shared" si="597"/>
        <v>124642619.26</v>
      </c>
      <c r="AX1894" s="12">
        <f t="shared" si="598"/>
        <v>0</v>
      </c>
      <c r="AY1894" s="21">
        <f t="shared" si="599"/>
        <v>1356092127.55</v>
      </c>
    </row>
    <row r="1895" spans="1:51">
      <c r="A1895" s="5" t="s">
        <v>3837</v>
      </c>
      <c r="B1895" s="5" t="s">
        <v>3838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600"/>
        <v>1490503222.05</v>
      </c>
      <c r="AF1895" s="9">
        <f t="shared" si="601"/>
        <v>1391701315.6</v>
      </c>
      <c r="AG1895" s="9">
        <f t="shared" si="602"/>
        <v>98498949.52</v>
      </c>
      <c r="AH1895" s="9">
        <f t="shared" si="603"/>
        <v>98141691.83</v>
      </c>
      <c r="AI1895" s="9">
        <f t="shared" si="604"/>
        <v>85236841.96</v>
      </c>
      <c r="AJ1895" s="12">
        <f t="shared" si="605"/>
        <v>328068746.47</v>
      </c>
      <c r="AK1895" s="16">
        <f t="shared" si="606"/>
        <v>0.220106029706385</v>
      </c>
      <c r="AL1895" s="9">
        <f t="shared" si="607"/>
        <v>223607189.91</v>
      </c>
      <c r="AM1895" s="16">
        <f t="shared" si="608"/>
        <v>0.00321013157785679</v>
      </c>
      <c r="AN1895" s="16">
        <f t="shared" si="609"/>
        <v>0.0773561349310067</v>
      </c>
      <c r="AO1895" s="16">
        <f t="shared" si="610"/>
        <v>0.0275501031011005</v>
      </c>
      <c r="AP1895" s="16">
        <f t="shared" si="611"/>
        <v>0.0412759799776778</v>
      </c>
      <c r="AQ1895" s="12">
        <f t="shared" si="612"/>
        <v>104461556.56</v>
      </c>
      <c r="AR1895" s="12">
        <f t="shared" si="613"/>
        <v>84959645.08</v>
      </c>
      <c r="AS1895" s="12">
        <f>AR1895-VLOOKUP(A1895,[1]选股结果!$A$2:$BJ$3005,48,FALSE)*0.08</f>
        <v>17446355.3712</v>
      </c>
      <c r="AT1895" s="12">
        <f t="shared" si="594"/>
        <v>91556706.69</v>
      </c>
      <c r="AU1895" s="12">
        <f t="shared" si="595"/>
        <v>97864494.95</v>
      </c>
      <c r="AV1895" s="12">
        <f t="shared" si="596"/>
        <v>98450120.67</v>
      </c>
      <c r="AW1895" s="12">
        <f t="shared" si="597"/>
        <v>98498949.52</v>
      </c>
      <c r="AX1895" s="12">
        <f t="shared" si="598"/>
        <v>764134.71</v>
      </c>
      <c r="AY1895" s="21">
        <f t="shared" si="599"/>
        <v>1385104253.99</v>
      </c>
    </row>
    <row r="1896" spans="1:51">
      <c r="A1896" s="5" t="s">
        <v>3839</v>
      </c>
      <c r="B1896" s="5" t="s">
        <v>3840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600"/>
        <v>1490145246.04</v>
      </c>
      <c r="AF1896" s="9">
        <f t="shared" si="601"/>
        <v>1486921889.16</v>
      </c>
      <c r="AG1896" s="9">
        <f t="shared" si="602"/>
        <v>8167098.20000011</v>
      </c>
      <c r="AH1896" s="9">
        <f t="shared" si="603"/>
        <v>8505457.50000011</v>
      </c>
      <c r="AI1896" s="9">
        <f t="shared" si="604"/>
        <v>12078973.7900001</v>
      </c>
      <c r="AJ1896" s="12">
        <f t="shared" si="605"/>
        <v>197593803.33</v>
      </c>
      <c r="AK1896" s="16">
        <f t="shared" si="606"/>
        <v>0.132600364867181</v>
      </c>
      <c r="AL1896" s="9">
        <f t="shared" si="607"/>
        <v>188674904.29</v>
      </c>
      <c r="AM1896" s="16">
        <f t="shared" si="608"/>
        <v>0.0378916139752489</v>
      </c>
      <c r="AN1896" s="16">
        <f t="shared" si="609"/>
        <v>0.0242216263185872</v>
      </c>
      <c r="AO1896" s="16">
        <f t="shared" si="610"/>
        <v>0.0341285507135288</v>
      </c>
      <c r="AP1896" s="16">
        <f t="shared" si="611"/>
        <v>0.0306003836680871</v>
      </c>
      <c r="AQ1896" s="12">
        <f t="shared" si="612"/>
        <v>8918899.03999993</v>
      </c>
      <c r="AR1896" s="12">
        <f t="shared" si="613"/>
        <v>7135232.46999993</v>
      </c>
      <c r="AS1896" s="12">
        <f>AR1896-VLOOKUP(A1896,[1]选股结果!$A$2:$BJ$3005,48,FALSE)*0.08</f>
        <v>-130996128.6652</v>
      </c>
      <c r="AT1896" s="12">
        <f t="shared" si="594"/>
        <v>12492415.3299999</v>
      </c>
      <c r="AU1896" s="12">
        <f t="shared" si="595"/>
        <v>3561716.17999993</v>
      </c>
      <c r="AV1896" s="12">
        <f t="shared" si="596"/>
        <v>-2445473.46000009</v>
      </c>
      <c r="AW1896" s="12">
        <f t="shared" si="597"/>
        <v>8167098.20000011</v>
      </c>
      <c r="AX1896" s="12">
        <f t="shared" si="598"/>
        <v>10533233.66</v>
      </c>
      <c r="AY1896" s="21">
        <f t="shared" si="599"/>
        <v>1481564706.3</v>
      </c>
    </row>
    <row r="1897" spans="1:51">
      <c r="A1897" s="5" t="s">
        <v>3841</v>
      </c>
      <c r="B1897" s="5" t="s">
        <v>3842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600"/>
        <v>1483712648.76</v>
      </c>
      <c r="AF1897" s="9">
        <f t="shared" si="601"/>
        <v>1275035853.07</v>
      </c>
      <c r="AG1897" s="9">
        <f t="shared" si="602"/>
        <v>220756344.79</v>
      </c>
      <c r="AH1897" s="9">
        <f t="shared" si="603"/>
        <v>221913736.76</v>
      </c>
      <c r="AI1897" s="9">
        <f t="shared" si="604"/>
        <v>187865841.62</v>
      </c>
      <c r="AJ1897" s="12">
        <f t="shared" si="605"/>
        <v>396629412.21</v>
      </c>
      <c r="AK1897" s="16">
        <f t="shared" si="606"/>
        <v>0.267322255789542</v>
      </c>
      <c r="AL1897" s="9">
        <f t="shared" si="607"/>
        <v>179482821.46</v>
      </c>
      <c r="AM1897" s="16">
        <f t="shared" si="608"/>
        <v>0.0110796507758687</v>
      </c>
      <c r="AN1897" s="16">
        <f t="shared" si="609"/>
        <v>0.0364562818381348</v>
      </c>
      <c r="AO1897" s="16">
        <f t="shared" si="610"/>
        <v>0.0385483867026408</v>
      </c>
      <c r="AP1897" s="16">
        <f t="shared" si="611"/>
        <v>0.0330859423292149</v>
      </c>
      <c r="AQ1897" s="12">
        <f t="shared" si="612"/>
        <v>217146590.75</v>
      </c>
      <c r="AR1897" s="12">
        <f t="shared" si="613"/>
        <v>171960503.65</v>
      </c>
      <c r="AS1897" s="12">
        <f>AR1897-VLOOKUP(A1897,[1]选股结果!$A$2:$BJ$3005,48,FALSE)*0.08</f>
        <v>-54483007.598</v>
      </c>
      <c r="AT1897" s="12">
        <f t="shared" si="594"/>
        <v>183098695.61</v>
      </c>
      <c r="AU1897" s="12">
        <f t="shared" si="595"/>
        <v>206008398.79</v>
      </c>
      <c r="AV1897" s="12">
        <f t="shared" si="596"/>
        <v>197207259.64</v>
      </c>
      <c r="AW1897" s="12">
        <f t="shared" si="597"/>
        <v>220756344.79</v>
      </c>
      <c r="AX1897" s="12">
        <f t="shared" si="598"/>
        <v>17561371.54</v>
      </c>
      <c r="AY1897" s="21">
        <f t="shared" si="599"/>
        <v>1263897661.11</v>
      </c>
    </row>
    <row r="1898" spans="1:51">
      <c r="A1898" s="5" t="s">
        <v>3843</v>
      </c>
      <c r="B1898" s="5" t="s">
        <v>3844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600"/>
        <v>1483674039.9</v>
      </c>
      <c r="AF1898" s="9">
        <f t="shared" si="601"/>
        <v>1371172184.74</v>
      </c>
      <c r="AG1898" s="9">
        <f t="shared" si="602"/>
        <v>102707871.39</v>
      </c>
      <c r="AH1898" s="9">
        <f t="shared" si="603"/>
        <v>103250471.86</v>
      </c>
      <c r="AI1898" s="9">
        <f t="shared" si="604"/>
        <v>89562206.83</v>
      </c>
      <c r="AJ1898" s="12">
        <f t="shared" si="605"/>
        <v>218846744.7</v>
      </c>
      <c r="AK1898" s="16">
        <f t="shared" si="606"/>
        <v>0.147503251263162</v>
      </c>
      <c r="AL1898" s="9">
        <f t="shared" si="607"/>
        <v>110843721.16</v>
      </c>
      <c r="AM1898" s="16">
        <f t="shared" si="608"/>
        <v>0.00324481768941949</v>
      </c>
      <c r="AN1898" s="16">
        <f t="shared" si="609"/>
        <v>0.0076306397534347</v>
      </c>
      <c r="AO1898" s="16">
        <f t="shared" si="610"/>
        <v>0.0306908474674593</v>
      </c>
      <c r="AP1898" s="16">
        <f t="shared" si="611"/>
        <v>0.0262485186656126</v>
      </c>
      <c r="AQ1898" s="12">
        <f t="shared" si="612"/>
        <v>108003023.54</v>
      </c>
      <c r="AR1898" s="12">
        <f t="shared" si="613"/>
        <v>88584962.23</v>
      </c>
      <c r="AS1898" s="12">
        <f>AR1898-VLOOKUP(A1898,[1]选股结果!$A$2:$BJ$3005,48,FALSE)*0.08</f>
        <v>4406420.0492</v>
      </c>
      <c r="AT1898" s="12">
        <f t="shared" si="594"/>
        <v>94314758.51</v>
      </c>
      <c r="AU1898" s="12">
        <f t="shared" si="595"/>
        <v>102273227.26</v>
      </c>
      <c r="AV1898" s="12">
        <f t="shared" si="596"/>
        <v>101942939.85</v>
      </c>
      <c r="AW1898" s="12">
        <f t="shared" si="597"/>
        <v>102707871.39</v>
      </c>
      <c r="AX1898" s="12">
        <f t="shared" si="598"/>
        <v>3052885.55</v>
      </c>
      <c r="AY1898" s="21">
        <f t="shared" si="599"/>
        <v>1365442388.46</v>
      </c>
    </row>
    <row r="1899" spans="1:51">
      <c r="A1899" s="5" t="s">
        <v>3845</v>
      </c>
      <c r="B1899" s="5" t="s">
        <v>3846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600"/>
        <v>1482578712.56</v>
      </c>
      <c r="AF1899" s="9">
        <f t="shared" si="601"/>
        <v>1641687610.98</v>
      </c>
      <c r="AG1899" s="9">
        <f t="shared" si="602"/>
        <v>-55650008.4599998</v>
      </c>
      <c r="AH1899" s="9">
        <f t="shared" si="603"/>
        <v>-55046960.5399998</v>
      </c>
      <c r="AI1899" s="9">
        <f t="shared" si="604"/>
        <v>-75562127.9699998</v>
      </c>
      <c r="AJ1899" s="12">
        <f t="shared" si="605"/>
        <v>190224339.96</v>
      </c>
      <c r="AK1899" s="16">
        <f t="shared" si="606"/>
        <v>0.128306401777168</v>
      </c>
      <c r="AL1899" s="9">
        <f t="shared" si="607"/>
        <v>325026850.14</v>
      </c>
      <c r="AM1899" s="16">
        <f t="shared" si="608"/>
        <v>0.0325882206999817</v>
      </c>
      <c r="AN1899" s="16">
        <f t="shared" si="609"/>
        <v>0.087451894649238</v>
      </c>
      <c r="AO1899" s="16">
        <f t="shared" si="610"/>
        <v>0.0995973954968169</v>
      </c>
      <c r="AP1899" s="16">
        <f t="shared" si="611"/>
        <v>0</v>
      </c>
      <c r="AQ1899" s="12">
        <f t="shared" si="612"/>
        <v>-134802510.18</v>
      </c>
      <c r="AR1899" s="12">
        <f t="shared" si="613"/>
        <v>-179021017.93</v>
      </c>
      <c r="AS1899" s="12">
        <f>AR1899-VLOOKUP(A1899,[1]选股结果!$A$2:$BJ$3005,48,FALSE)*0.08</f>
        <v>-525472784.546</v>
      </c>
      <c r="AT1899" s="12">
        <f t="shared" si="594"/>
        <v>-155317677.61</v>
      </c>
      <c r="AU1899" s="12">
        <f t="shared" si="595"/>
        <v>-158505850.5</v>
      </c>
      <c r="AV1899" s="12">
        <f t="shared" si="596"/>
        <v>-108248955.62</v>
      </c>
      <c r="AW1899" s="12">
        <f t="shared" si="597"/>
        <v>-55650008.4599998</v>
      </c>
      <c r="AX1899" s="12">
        <f t="shared" si="598"/>
        <v>31448649.3</v>
      </c>
      <c r="AY1899" s="21">
        <f t="shared" si="599"/>
        <v>1617984270.66</v>
      </c>
    </row>
    <row r="1900" spans="1:51">
      <c r="A1900" s="5" t="s">
        <v>3847</v>
      </c>
      <c r="B1900" s="5" t="s">
        <v>3848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600"/>
        <v>1477513322.87</v>
      </c>
      <c r="AF1900" s="9">
        <f t="shared" si="601"/>
        <v>1082560092.65</v>
      </c>
      <c r="AG1900" s="9">
        <f t="shared" si="602"/>
        <v>399199506.92</v>
      </c>
      <c r="AH1900" s="9">
        <f t="shared" si="603"/>
        <v>398491629.92</v>
      </c>
      <c r="AI1900" s="9">
        <f t="shared" si="604"/>
        <v>345252507.13</v>
      </c>
      <c r="AJ1900" s="12">
        <f t="shared" si="605"/>
        <v>461496779.2</v>
      </c>
      <c r="AK1900" s="16">
        <f t="shared" si="606"/>
        <v>0.312346949470184</v>
      </c>
      <c r="AL1900" s="9">
        <f t="shared" si="607"/>
        <v>88967643.16</v>
      </c>
      <c r="AM1900" s="16">
        <f t="shared" si="608"/>
        <v>0.00531719252097142</v>
      </c>
      <c r="AN1900" s="16">
        <f t="shared" si="609"/>
        <v>0.00983459688321098</v>
      </c>
      <c r="AO1900" s="16">
        <f t="shared" si="610"/>
        <v>0.0134280674312036</v>
      </c>
      <c r="AP1900" s="16">
        <f t="shared" si="611"/>
        <v>0.0311554868626049</v>
      </c>
      <c r="AQ1900" s="12">
        <f t="shared" si="612"/>
        <v>372529136.04</v>
      </c>
      <c r="AR1900" s="12">
        <f t="shared" si="613"/>
        <v>341006230.43</v>
      </c>
      <c r="AS1900" s="12">
        <f>AR1900-VLOOKUP(A1900,[1]选股结果!$A$2:$BJ$3005,48,FALSE)*0.08</f>
        <v>181068398.5852</v>
      </c>
      <c r="AT1900" s="12">
        <f t="shared" si="594"/>
        <v>319290013.25</v>
      </c>
      <c r="AU1900" s="12">
        <f t="shared" si="595"/>
        <v>394245353.22</v>
      </c>
      <c r="AV1900" s="12">
        <f t="shared" si="596"/>
        <v>369258023.24</v>
      </c>
      <c r="AW1900" s="12">
        <f t="shared" si="597"/>
        <v>399199506.92</v>
      </c>
      <c r="AX1900" s="12">
        <f t="shared" si="598"/>
        <v>8225266.5</v>
      </c>
      <c r="AY1900" s="21">
        <f t="shared" si="599"/>
        <v>1104276309.83</v>
      </c>
    </row>
    <row r="1901" spans="1:51">
      <c r="A1901" s="5" t="s">
        <v>3849</v>
      </c>
      <c r="B1901" s="5" t="s">
        <v>3850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600"/>
        <v>1476578324.92</v>
      </c>
      <c r="AF1901" s="9">
        <f t="shared" si="601"/>
        <v>1396392697.09</v>
      </c>
      <c r="AG1901" s="9">
        <f t="shared" si="602"/>
        <v>76197562.1299999</v>
      </c>
      <c r="AH1901" s="9">
        <f t="shared" si="603"/>
        <v>76035768.1099999</v>
      </c>
      <c r="AI1901" s="9">
        <f t="shared" si="604"/>
        <v>76982208.5299999</v>
      </c>
      <c r="AJ1901" s="12">
        <f t="shared" si="605"/>
        <v>339173738.63</v>
      </c>
      <c r="AK1901" s="16">
        <f t="shared" si="606"/>
        <v>0.22970250402963</v>
      </c>
      <c r="AL1901" s="9">
        <f t="shared" si="607"/>
        <v>254911754.94</v>
      </c>
      <c r="AM1901" s="16">
        <f t="shared" si="608"/>
        <v>0.00857625376607509</v>
      </c>
      <c r="AN1901" s="16">
        <f t="shared" si="609"/>
        <v>0.0917626667636077</v>
      </c>
      <c r="AO1901" s="16">
        <f t="shared" si="610"/>
        <v>0.0582887016675279</v>
      </c>
      <c r="AP1901" s="16">
        <f t="shared" si="611"/>
        <v>0.0138996028206712</v>
      </c>
      <c r="AQ1901" s="12">
        <f t="shared" si="612"/>
        <v>84261983.6900001</v>
      </c>
      <c r="AR1901" s="12">
        <f t="shared" si="613"/>
        <v>80970274.2300001</v>
      </c>
      <c r="AS1901" s="12">
        <f>AR1901-VLOOKUP(A1901,[1]选股结果!$A$2:$BJ$3005,48,FALSE)*0.08</f>
        <v>-143008367.8228</v>
      </c>
      <c r="AT1901" s="12">
        <f t="shared" si="594"/>
        <v>85208424.1100001</v>
      </c>
      <c r="AU1901" s="12">
        <f t="shared" si="595"/>
        <v>80023833.8100001</v>
      </c>
      <c r="AV1901" s="12">
        <f t="shared" si="596"/>
        <v>70790013.6600001</v>
      </c>
      <c r="AW1901" s="12">
        <f t="shared" si="597"/>
        <v>76197562.1299999</v>
      </c>
      <c r="AX1901" s="12">
        <f t="shared" si="598"/>
        <v>-3878490.31</v>
      </c>
      <c r="AY1901" s="21">
        <f t="shared" si="599"/>
        <v>1392154547.21</v>
      </c>
    </row>
    <row r="1902" spans="1:51">
      <c r="A1902" s="5" t="s">
        <v>3851</v>
      </c>
      <c r="B1902" s="5" t="s">
        <v>3852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600"/>
        <v>1474287319.87</v>
      </c>
      <c r="AF1902" s="9">
        <f t="shared" si="601"/>
        <v>14038532.9</v>
      </c>
      <c r="AG1902" s="9">
        <f t="shared" si="602"/>
        <v>1597086285.14</v>
      </c>
      <c r="AH1902" s="9">
        <f t="shared" si="603"/>
        <v>1597131387.44</v>
      </c>
      <c r="AI1902" s="9">
        <f t="shared" si="604"/>
        <v>1405935750.84</v>
      </c>
      <c r="AJ1902" s="12">
        <f t="shared" si="605"/>
        <v>1474287319.87</v>
      </c>
      <c r="AK1902" s="16">
        <f t="shared" si="606"/>
        <v>1</v>
      </c>
      <c r="AL1902" s="9">
        <f t="shared" si="607"/>
        <v>13993430.6</v>
      </c>
      <c r="AM1902" s="16">
        <f t="shared" si="608"/>
        <v>0.00952225031769106</v>
      </c>
      <c r="AN1902" s="16">
        <f t="shared" si="609"/>
        <v>0</v>
      </c>
      <c r="AO1902" s="16">
        <f t="shared" si="610"/>
        <v>0</v>
      </c>
      <c r="AP1902" s="16">
        <f t="shared" si="611"/>
        <v>0</v>
      </c>
      <c r="AQ1902" s="12">
        <f t="shared" si="612"/>
        <v>1460293889.27</v>
      </c>
      <c r="AR1902" s="12">
        <f t="shared" si="613"/>
        <v>1269098252.67</v>
      </c>
      <c r="AS1902" s="12">
        <f>AR1902-VLOOKUP(A1902,[1]选股结果!$A$2:$BJ$3005,48,FALSE)*0.08</f>
        <v>317931970.57</v>
      </c>
      <c r="AT1902" s="12">
        <f t="shared" si="594"/>
        <v>1269098252.67</v>
      </c>
      <c r="AU1902" s="12">
        <f t="shared" si="595"/>
        <v>1460293889.27</v>
      </c>
      <c r="AV1902" s="12">
        <f t="shared" si="596"/>
        <v>1240965276.92</v>
      </c>
      <c r="AW1902" s="12">
        <f t="shared" si="597"/>
        <v>1597086285.14</v>
      </c>
      <c r="AX1902" s="12">
        <f t="shared" si="598"/>
        <v>356329953.1</v>
      </c>
      <c r="AY1902" s="21">
        <f t="shared" si="599"/>
        <v>14038532.9</v>
      </c>
    </row>
    <row r="1903" spans="1:51">
      <c r="A1903" s="5" t="s">
        <v>3853</v>
      </c>
      <c r="B1903" s="5" t="s">
        <v>3854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600"/>
        <v>1467782116.49</v>
      </c>
      <c r="AF1903" s="9">
        <f t="shared" si="601"/>
        <v>1543593828.16</v>
      </c>
      <c r="AG1903" s="9">
        <f t="shared" si="602"/>
        <v>41141708.2099999</v>
      </c>
      <c r="AH1903" s="9">
        <f t="shared" si="603"/>
        <v>44781150.6799999</v>
      </c>
      <c r="AI1903" s="9">
        <f t="shared" si="604"/>
        <v>31061808.3299999</v>
      </c>
      <c r="AJ1903" s="12">
        <f t="shared" si="605"/>
        <v>394118111.97</v>
      </c>
      <c r="AK1903" s="16">
        <f t="shared" si="606"/>
        <v>0.268512681509214</v>
      </c>
      <c r="AL1903" s="9">
        <f t="shared" si="607"/>
        <v>418040009.99</v>
      </c>
      <c r="AM1903" s="16">
        <f t="shared" si="608"/>
        <v>0.00609648121439076</v>
      </c>
      <c r="AN1903" s="16">
        <f t="shared" si="609"/>
        <v>0.220317874265505</v>
      </c>
      <c r="AO1903" s="16">
        <f t="shared" si="610"/>
        <v>0.0484460117418827</v>
      </c>
      <c r="AP1903" s="16">
        <f t="shared" si="611"/>
        <v>0.0124298563901492</v>
      </c>
      <c r="AQ1903" s="12">
        <f t="shared" si="612"/>
        <v>-23921898.02</v>
      </c>
      <c r="AR1903" s="12">
        <f t="shared" si="613"/>
        <v>-85891611.55</v>
      </c>
      <c r="AS1903" s="12">
        <f>AR1903-VLOOKUP(A1903,[1]选股结果!$A$2:$BJ$3005,48,FALSE)*0.08</f>
        <v>-236461575.6412</v>
      </c>
      <c r="AT1903" s="12">
        <f t="shared" si="594"/>
        <v>-37641240.37</v>
      </c>
      <c r="AU1903" s="12">
        <f t="shared" si="595"/>
        <v>-72172269.2</v>
      </c>
      <c r="AV1903" s="12">
        <f t="shared" si="596"/>
        <v>26720602.94</v>
      </c>
      <c r="AW1903" s="12">
        <f t="shared" si="597"/>
        <v>41141708.2099999</v>
      </c>
      <c r="AX1903" s="12">
        <f t="shared" si="598"/>
        <v>6217028.15</v>
      </c>
      <c r="AY1903" s="21">
        <f t="shared" si="599"/>
        <v>1495343456.98</v>
      </c>
    </row>
    <row r="1904" spans="1:51">
      <c r="A1904" s="5" t="s">
        <v>3855</v>
      </c>
      <c r="B1904" s="5" t="s">
        <v>3856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600"/>
        <v>1464238313.63</v>
      </c>
      <c r="AF1904" s="9">
        <f t="shared" si="601"/>
        <v>1082798851.49</v>
      </c>
      <c r="AG1904" s="9">
        <f t="shared" si="602"/>
        <v>374111939.75</v>
      </c>
      <c r="AH1904" s="9">
        <f t="shared" si="603"/>
        <v>371852442.36</v>
      </c>
      <c r="AI1904" s="9">
        <f t="shared" si="604"/>
        <v>268652393.34</v>
      </c>
      <c r="AJ1904" s="12">
        <f t="shared" si="605"/>
        <v>775102335.38</v>
      </c>
      <c r="AK1904" s="16">
        <f t="shared" si="606"/>
        <v>0.529355316115476</v>
      </c>
      <c r="AL1904" s="9">
        <f t="shared" si="607"/>
        <v>400228208.31</v>
      </c>
      <c r="AM1904" s="16">
        <f t="shared" si="608"/>
        <v>0.16541069630227</v>
      </c>
      <c r="AN1904" s="16">
        <f t="shared" si="609"/>
        <v>0.0715947892663121</v>
      </c>
      <c r="AO1904" s="16">
        <f t="shared" si="610"/>
        <v>0.0260869490945804</v>
      </c>
      <c r="AP1904" s="16">
        <f t="shared" si="611"/>
        <v>0.00869987347101952</v>
      </c>
      <c r="AQ1904" s="12">
        <f t="shared" si="612"/>
        <v>374874127.07</v>
      </c>
      <c r="AR1904" s="12">
        <f t="shared" si="613"/>
        <v>275979915.73</v>
      </c>
      <c r="AS1904" s="12">
        <f>AR1904-VLOOKUP(A1904,[1]选股结果!$A$2:$BJ$3005,48,FALSE)*0.08</f>
        <v>-16128626.4452</v>
      </c>
      <c r="AT1904" s="12">
        <f t="shared" si="594"/>
        <v>271674078.05</v>
      </c>
      <c r="AU1904" s="12">
        <f t="shared" si="595"/>
        <v>379179964.75</v>
      </c>
      <c r="AV1904" s="12">
        <f t="shared" si="596"/>
        <v>359218309.54</v>
      </c>
      <c r="AW1904" s="12">
        <f t="shared" si="597"/>
        <v>374111939.75</v>
      </c>
      <c r="AX1904" s="12">
        <f t="shared" si="598"/>
        <v>10587792.53</v>
      </c>
      <c r="AY1904" s="21">
        <f t="shared" si="599"/>
        <v>1087104689.17</v>
      </c>
    </row>
    <row r="1905" spans="1:51">
      <c r="A1905" s="5" t="s">
        <v>3857</v>
      </c>
      <c r="B1905" s="5" t="s">
        <v>3858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600"/>
        <v>1462933233.57</v>
      </c>
      <c r="AF1905" s="9">
        <f t="shared" si="601"/>
        <v>1553341215.28</v>
      </c>
      <c r="AG1905" s="9">
        <f t="shared" si="602"/>
        <v>-94566370.8400003</v>
      </c>
      <c r="AH1905" s="9">
        <f t="shared" si="603"/>
        <v>-95056928.2900003</v>
      </c>
      <c r="AI1905" s="9">
        <f t="shared" si="604"/>
        <v>-96415359.0100003</v>
      </c>
      <c r="AJ1905" s="12">
        <f t="shared" si="605"/>
        <v>180348610.15</v>
      </c>
      <c r="AK1905" s="16">
        <f t="shared" si="606"/>
        <v>0.123278770357752</v>
      </c>
      <c r="AL1905" s="9">
        <f t="shared" si="607"/>
        <v>228846537.57</v>
      </c>
      <c r="AM1905" s="16">
        <f t="shared" si="608"/>
        <v>0.00759183084035706</v>
      </c>
      <c r="AN1905" s="16">
        <f t="shared" si="609"/>
        <v>0.0439712419910119</v>
      </c>
      <c r="AO1905" s="16">
        <f t="shared" si="610"/>
        <v>0.0675468663179233</v>
      </c>
      <c r="AP1905" s="16">
        <f t="shared" si="611"/>
        <v>0.0369846623539782</v>
      </c>
      <c r="AQ1905" s="12">
        <f t="shared" si="612"/>
        <v>-48497927.4200001</v>
      </c>
      <c r="AR1905" s="12">
        <f t="shared" si="613"/>
        <v>-92256969.8800001</v>
      </c>
      <c r="AS1905" s="12">
        <f>AR1905-VLOOKUP(A1905,[1]选股结果!$A$2:$BJ$3005,48,FALSE)*0.08</f>
        <v>-230523905.32</v>
      </c>
      <c r="AT1905" s="12">
        <f t="shared" si="594"/>
        <v>-49856358.1400001</v>
      </c>
      <c r="AU1905" s="12">
        <f t="shared" si="595"/>
        <v>-90898539.1600001</v>
      </c>
      <c r="AV1905" s="12">
        <f t="shared" si="596"/>
        <v>-95458324.2100001</v>
      </c>
      <c r="AW1905" s="12">
        <f t="shared" si="597"/>
        <v>-94566370.8400003</v>
      </c>
      <c r="AX1905" s="12">
        <f t="shared" si="598"/>
        <v>-583595.14</v>
      </c>
      <c r="AY1905" s="21">
        <f t="shared" si="599"/>
        <v>1510940603.54</v>
      </c>
    </row>
    <row r="1906" spans="1:51">
      <c r="A1906" s="5" t="s">
        <v>3859</v>
      </c>
      <c r="B1906" s="5" t="s">
        <v>3860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600"/>
        <v>1460919478.78</v>
      </c>
      <c r="AF1906" s="9">
        <f t="shared" si="601"/>
        <v>1482423370.39</v>
      </c>
      <c r="AG1906" s="9">
        <f t="shared" si="602"/>
        <v>-23450969.1900001</v>
      </c>
      <c r="AH1906" s="9">
        <f t="shared" si="603"/>
        <v>-21882712.0200001</v>
      </c>
      <c r="AI1906" s="9">
        <f t="shared" si="604"/>
        <v>-36266052.1900001</v>
      </c>
      <c r="AJ1906" s="12">
        <f t="shared" si="605"/>
        <v>783323706.72</v>
      </c>
      <c r="AK1906" s="16">
        <f t="shared" si="606"/>
        <v>0.536185407955643</v>
      </c>
      <c r="AL1906" s="9">
        <f t="shared" si="607"/>
        <v>767519971.71</v>
      </c>
      <c r="AM1906" s="16">
        <f t="shared" si="608"/>
        <v>0.0326390828944383</v>
      </c>
      <c r="AN1906" s="16">
        <f t="shared" si="609"/>
        <v>0.364881793755776</v>
      </c>
      <c r="AO1906" s="16">
        <f t="shared" si="610"/>
        <v>0.0985566903387716</v>
      </c>
      <c r="AP1906" s="16">
        <f t="shared" si="611"/>
        <v>0.0303630924183741</v>
      </c>
      <c r="AQ1906" s="12">
        <f t="shared" si="612"/>
        <v>15803735.0100001</v>
      </c>
      <c r="AR1906" s="12">
        <f t="shared" si="613"/>
        <v>-34319789.7399999</v>
      </c>
      <c r="AS1906" s="12">
        <f>AR1906-VLOOKUP(A1906,[1]选股结果!$A$2:$BJ$3005,48,FALSE)*0.08</f>
        <v>-166276664.8232</v>
      </c>
      <c r="AT1906" s="12">
        <f t="shared" si="594"/>
        <v>1420394.84000011</v>
      </c>
      <c r="AU1906" s="12">
        <f t="shared" si="595"/>
        <v>-19936449.5699999</v>
      </c>
      <c r="AV1906" s="12">
        <f t="shared" si="596"/>
        <v>-25197782.77</v>
      </c>
      <c r="AW1906" s="12">
        <f t="shared" si="597"/>
        <v>-23450969.1900001</v>
      </c>
      <c r="AX1906" s="12">
        <f t="shared" si="598"/>
        <v>1597597.53</v>
      </c>
      <c r="AY1906" s="21">
        <f t="shared" si="599"/>
        <v>1446683185.81</v>
      </c>
    </row>
    <row r="1907" spans="1:51">
      <c r="A1907" s="5" t="s">
        <v>3861</v>
      </c>
      <c r="B1907" s="5" t="s">
        <v>3862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600"/>
        <v>1457587671.44</v>
      </c>
      <c r="AF1907" s="9">
        <f t="shared" si="601"/>
        <v>1089598101.04</v>
      </c>
      <c r="AG1907" s="9">
        <f t="shared" si="602"/>
        <v>362602907.78</v>
      </c>
      <c r="AH1907" s="9">
        <f t="shared" si="603"/>
        <v>362173864.06</v>
      </c>
      <c r="AI1907" s="9">
        <f t="shared" si="604"/>
        <v>326908701.47</v>
      </c>
      <c r="AJ1907" s="12">
        <f t="shared" si="605"/>
        <v>602813928.93</v>
      </c>
      <c r="AK1907" s="16">
        <f t="shared" si="606"/>
        <v>0.413569585378326</v>
      </c>
      <c r="AL1907" s="9">
        <f t="shared" si="607"/>
        <v>223726287.33</v>
      </c>
      <c r="AM1907" s="16">
        <f t="shared" si="608"/>
        <v>0.00343905889725848</v>
      </c>
      <c r="AN1907" s="16">
        <f t="shared" si="609"/>
        <v>0.0458900026465773</v>
      </c>
      <c r="AO1907" s="16">
        <f t="shared" si="610"/>
        <v>0.0484412771550438</v>
      </c>
      <c r="AP1907" s="16">
        <f t="shared" si="611"/>
        <v>0.0554261022324554</v>
      </c>
      <c r="AQ1907" s="12">
        <f t="shared" si="612"/>
        <v>379087641.6</v>
      </c>
      <c r="AR1907" s="12">
        <f t="shared" si="613"/>
        <v>332295364.09</v>
      </c>
      <c r="AS1907" s="12">
        <f>AR1907-VLOOKUP(A1907,[1]选股结果!$A$2:$BJ$3005,48,FALSE)*0.08</f>
        <v>166260749.2548</v>
      </c>
      <c r="AT1907" s="12">
        <f t="shared" si="594"/>
        <v>343822479.01</v>
      </c>
      <c r="AU1907" s="12">
        <f t="shared" si="595"/>
        <v>367560526.68</v>
      </c>
      <c r="AV1907" s="12">
        <f t="shared" si="596"/>
        <v>358153824.32</v>
      </c>
      <c r="AW1907" s="12">
        <f t="shared" si="597"/>
        <v>362602907.78</v>
      </c>
      <c r="AX1907" s="12">
        <f t="shared" si="598"/>
        <v>561773.07</v>
      </c>
      <c r="AY1907" s="21">
        <f t="shared" si="599"/>
        <v>1078070986.12</v>
      </c>
    </row>
    <row r="1908" spans="1:51">
      <c r="A1908" s="5" t="s">
        <v>3863</v>
      </c>
      <c r="B1908" s="5" t="s">
        <v>3864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600"/>
        <v>1455394571.74</v>
      </c>
      <c r="AF1908" s="9">
        <f t="shared" si="601"/>
        <v>1267644927.26</v>
      </c>
      <c r="AG1908" s="9">
        <f t="shared" si="602"/>
        <v>185440087.66</v>
      </c>
      <c r="AH1908" s="9">
        <f t="shared" si="603"/>
        <v>183403036.71</v>
      </c>
      <c r="AI1908" s="9">
        <f t="shared" si="604"/>
        <v>155820280.02</v>
      </c>
      <c r="AJ1908" s="12">
        <f t="shared" si="605"/>
        <v>307317051.43</v>
      </c>
      <c r="AK1908" s="16">
        <f t="shared" si="606"/>
        <v>0.211157206023234</v>
      </c>
      <c r="AL1908" s="9">
        <f t="shared" si="607"/>
        <v>120216317.87</v>
      </c>
      <c r="AM1908" s="16">
        <f t="shared" si="608"/>
        <v>0.0104029273600347</v>
      </c>
      <c r="AN1908" s="16">
        <f t="shared" si="609"/>
        <v>0.0105844901919505</v>
      </c>
      <c r="AO1908" s="16">
        <f t="shared" si="610"/>
        <v>0.0589726514421361</v>
      </c>
      <c r="AP1908" s="16">
        <f t="shared" si="611"/>
        <v>0.000726562164331685</v>
      </c>
      <c r="AQ1908" s="12">
        <f t="shared" si="612"/>
        <v>187100733.56</v>
      </c>
      <c r="AR1908" s="12">
        <f t="shared" si="613"/>
        <v>157381454.92</v>
      </c>
      <c r="AS1908" s="12">
        <f>AR1908-VLOOKUP(A1908,[1]选股结果!$A$2:$BJ$3005,48,FALSE)*0.08</f>
        <v>36462957.8024</v>
      </c>
      <c r="AT1908" s="12">
        <f t="shared" si="594"/>
        <v>159517976.87</v>
      </c>
      <c r="AU1908" s="12">
        <f t="shared" si="595"/>
        <v>184964211.61</v>
      </c>
      <c r="AV1908" s="12">
        <f t="shared" si="596"/>
        <v>183173208.43</v>
      </c>
      <c r="AW1908" s="12">
        <f t="shared" si="597"/>
        <v>185440087.66</v>
      </c>
      <c r="AX1908" s="12">
        <f t="shared" si="598"/>
        <v>731416.97</v>
      </c>
      <c r="AY1908" s="21">
        <f t="shared" si="599"/>
        <v>1265508405.31</v>
      </c>
    </row>
    <row r="1909" spans="1:51">
      <c r="A1909" s="5" t="s">
        <v>3865</v>
      </c>
      <c r="B1909" s="5" t="s">
        <v>3866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600"/>
        <v>1453929997.3</v>
      </c>
      <c r="AF1909" s="9">
        <f t="shared" si="601"/>
        <v>1558046859.61</v>
      </c>
      <c r="AG1909" s="9">
        <f t="shared" si="602"/>
        <v>-106451433.61</v>
      </c>
      <c r="AH1909" s="9">
        <f t="shared" si="603"/>
        <v>-111741372.1</v>
      </c>
      <c r="AI1909" s="9">
        <f t="shared" si="604"/>
        <v>-111121067.68</v>
      </c>
      <c r="AJ1909" s="12">
        <f t="shared" si="605"/>
        <v>32470133.3799999</v>
      </c>
      <c r="AK1909" s="16">
        <f t="shared" si="606"/>
        <v>0.0223326662496118</v>
      </c>
      <c r="AL1909" s="9">
        <f t="shared" si="607"/>
        <v>100868842.9</v>
      </c>
      <c r="AM1909" s="16">
        <f t="shared" si="608"/>
        <v>0.00354708881416378</v>
      </c>
      <c r="AN1909" s="16">
        <f t="shared" si="609"/>
        <v>0.0124745886140883</v>
      </c>
      <c r="AO1909" s="16">
        <f t="shared" si="610"/>
        <v>0.0433578334287525</v>
      </c>
      <c r="AP1909" s="16">
        <f t="shared" si="611"/>
        <v>0.00639295355846635</v>
      </c>
      <c r="AQ1909" s="12">
        <f t="shared" si="612"/>
        <v>-68398709.5200001</v>
      </c>
      <c r="AR1909" s="12">
        <f t="shared" si="613"/>
        <v>-108736841.78</v>
      </c>
      <c r="AS1909" s="12">
        <f>AR1909-VLOOKUP(A1909,[1]选股结果!$A$2:$BJ$3005,48,FALSE)*0.08</f>
        <v>-211475645.252</v>
      </c>
      <c r="AT1909" s="12">
        <f t="shared" si="594"/>
        <v>-67778405.1000001</v>
      </c>
      <c r="AU1909" s="12">
        <f t="shared" si="595"/>
        <v>-109357146.2</v>
      </c>
      <c r="AV1909" s="12">
        <f t="shared" si="596"/>
        <v>-85457134.4500001</v>
      </c>
      <c r="AW1909" s="12">
        <f t="shared" si="597"/>
        <v>-106451433.61</v>
      </c>
      <c r="AX1909" s="12">
        <f t="shared" si="598"/>
        <v>0</v>
      </c>
      <c r="AY1909" s="21">
        <f t="shared" si="599"/>
        <v>1517088422.93</v>
      </c>
    </row>
    <row r="1910" spans="1:51">
      <c r="A1910" s="5" t="s">
        <v>3867</v>
      </c>
      <c r="B1910" s="5" t="s">
        <v>3868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600"/>
        <v>1453192057.8</v>
      </c>
      <c r="AF1910" s="9">
        <f t="shared" si="601"/>
        <v>1375032670.34</v>
      </c>
      <c r="AG1910" s="9">
        <f t="shared" si="602"/>
        <v>77231487.1399998</v>
      </c>
      <c r="AH1910" s="9">
        <f t="shared" si="603"/>
        <v>76285303.0999998</v>
      </c>
      <c r="AI1910" s="9">
        <f t="shared" si="604"/>
        <v>70975726.9899998</v>
      </c>
      <c r="AJ1910" s="12">
        <f t="shared" si="605"/>
        <v>216218876.83</v>
      </c>
      <c r="AK1910" s="16">
        <f t="shared" si="606"/>
        <v>0.148788919998184</v>
      </c>
      <c r="AL1910" s="9">
        <f t="shared" si="607"/>
        <v>123510559.89</v>
      </c>
      <c r="AM1910" s="16">
        <f t="shared" si="608"/>
        <v>0.00430970779559679</v>
      </c>
      <c r="AN1910" s="16">
        <f t="shared" si="609"/>
        <v>0.00710616482148517</v>
      </c>
      <c r="AO1910" s="16">
        <f t="shared" si="610"/>
        <v>0.035563660083747</v>
      </c>
      <c r="AP1910" s="16">
        <f t="shared" si="611"/>
        <v>0.0360918048226894</v>
      </c>
      <c r="AQ1910" s="12">
        <f t="shared" si="612"/>
        <v>92708316.9399999</v>
      </c>
      <c r="AR1910" s="12">
        <f t="shared" si="613"/>
        <v>70057859.3799999</v>
      </c>
      <c r="AS1910" s="12">
        <f>AR1910-VLOOKUP(A1910,[1]选股结果!$A$2:$BJ$3005,48,FALSE)*0.08</f>
        <v>-17482248.0376001</v>
      </c>
      <c r="AT1910" s="12">
        <f t="shared" si="594"/>
        <v>87398740.8299999</v>
      </c>
      <c r="AU1910" s="12">
        <f t="shared" si="595"/>
        <v>75367435.4899999</v>
      </c>
      <c r="AV1910" s="12">
        <f t="shared" si="596"/>
        <v>72980266.4999999</v>
      </c>
      <c r="AW1910" s="12">
        <f t="shared" si="597"/>
        <v>77231487.1399998</v>
      </c>
      <c r="AX1910" s="12">
        <f t="shared" si="598"/>
        <v>3824516.13</v>
      </c>
      <c r="AY1910" s="21">
        <f t="shared" si="599"/>
        <v>1357691788.89</v>
      </c>
    </row>
    <row r="1911" spans="1:51">
      <c r="A1911" s="5" t="s">
        <v>3869</v>
      </c>
      <c r="B1911" s="5" t="s">
        <v>3870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600"/>
        <v>1452890563.4</v>
      </c>
      <c r="AF1911" s="9">
        <f t="shared" si="601"/>
        <v>1287700508.88</v>
      </c>
      <c r="AG1911" s="9">
        <f t="shared" si="602"/>
        <v>159188965.09</v>
      </c>
      <c r="AH1911" s="9">
        <f t="shared" si="603"/>
        <v>158842886.22</v>
      </c>
      <c r="AI1911" s="9">
        <f t="shared" si="604"/>
        <v>137349914.49</v>
      </c>
      <c r="AJ1911" s="12">
        <f t="shared" si="605"/>
        <v>250103208.95</v>
      </c>
      <c r="AK1911" s="16">
        <f t="shared" si="606"/>
        <v>0.1721418083718</v>
      </c>
      <c r="AL1911" s="9">
        <f t="shared" si="607"/>
        <v>84382460.49</v>
      </c>
      <c r="AM1911" s="16">
        <f t="shared" si="608"/>
        <v>0.00570760863130264</v>
      </c>
      <c r="AN1911" s="16">
        <f t="shared" si="609"/>
        <v>0.00910169094157667</v>
      </c>
      <c r="AO1911" s="16">
        <f t="shared" si="610"/>
        <v>0.0097570953429733</v>
      </c>
      <c r="AP1911" s="16">
        <f t="shared" si="611"/>
        <v>0.0332744251272904</v>
      </c>
      <c r="AQ1911" s="12">
        <f t="shared" si="612"/>
        <v>165720748.46</v>
      </c>
      <c r="AR1911" s="12">
        <f t="shared" si="613"/>
        <v>143351003.92</v>
      </c>
      <c r="AS1911" s="12">
        <f>AR1911-VLOOKUP(A1911,[1]选股结果!$A$2:$BJ$3005,48,FALSE)*0.08</f>
        <v>74059583.016</v>
      </c>
      <c r="AT1911" s="12">
        <f t="shared" si="594"/>
        <v>144227776.73</v>
      </c>
      <c r="AU1911" s="12">
        <f t="shared" si="595"/>
        <v>164843975.65</v>
      </c>
      <c r="AV1911" s="12">
        <f t="shared" si="596"/>
        <v>157997961.03</v>
      </c>
      <c r="AW1911" s="12">
        <f t="shared" si="597"/>
        <v>159188965.09</v>
      </c>
      <c r="AX1911" s="12">
        <f t="shared" si="598"/>
        <v>1008933.07</v>
      </c>
      <c r="AY1911" s="21">
        <f t="shared" si="599"/>
        <v>1286823736.07</v>
      </c>
    </row>
    <row r="1912" spans="1:51">
      <c r="A1912" s="5" t="s">
        <v>3871</v>
      </c>
      <c r="B1912" s="5" t="s">
        <v>3872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600"/>
        <v>1452615727.92</v>
      </c>
      <c r="AF1912" s="9">
        <f t="shared" si="601"/>
        <v>1299399908.71</v>
      </c>
      <c r="AG1912" s="9">
        <f t="shared" si="602"/>
        <v>41667072.7599998</v>
      </c>
      <c r="AH1912" s="9">
        <f t="shared" si="603"/>
        <v>41731160.4499998</v>
      </c>
      <c r="AI1912" s="9">
        <f t="shared" si="604"/>
        <v>34562634.4399998</v>
      </c>
      <c r="AJ1912" s="12">
        <f t="shared" si="605"/>
        <v>336028650.14</v>
      </c>
      <c r="AK1912" s="16">
        <f t="shared" si="606"/>
        <v>0.231326594970274</v>
      </c>
      <c r="AL1912" s="9">
        <f t="shared" si="607"/>
        <v>231315101.24</v>
      </c>
      <c r="AM1912" s="16">
        <f t="shared" si="608"/>
        <v>0.00339231035798849</v>
      </c>
      <c r="AN1912" s="16">
        <f t="shared" si="609"/>
        <v>0.0119413944697116</v>
      </c>
      <c r="AO1912" s="16">
        <f t="shared" si="610"/>
        <v>0.0508931722471832</v>
      </c>
      <c r="AP1912" s="16">
        <f t="shared" si="611"/>
        <v>0.0465995691970974</v>
      </c>
      <c r="AQ1912" s="12">
        <f t="shared" si="612"/>
        <v>104713548.9</v>
      </c>
      <c r="AR1912" s="12">
        <f t="shared" si="613"/>
        <v>78625662.3400001</v>
      </c>
      <c r="AS1912" s="12">
        <f>AR1912-VLOOKUP(A1912,[1]选股结果!$A$2:$BJ$3005,48,FALSE)*0.08</f>
        <v>-43446223.8199999</v>
      </c>
      <c r="AT1912" s="12">
        <f t="shared" si="594"/>
        <v>97545022.8900001</v>
      </c>
      <c r="AU1912" s="12">
        <f t="shared" si="595"/>
        <v>85794188.3500001</v>
      </c>
      <c r="AV1912" s="12">
        <f t="shared" si="596"/>
        <v>39135389.0100001</v>
      </c>
      <c r="AW1912" s="12">
        <f t="shared" si="597"/>
        <v>41667072.7599998</v>
      </c>
      <c r="AX1912" s="12">
        <f t="shared" si="598"/>
        <v>-2371217.7</v>
      </c>
      <c r="AY1912" s="21">
        <f t="shared" si="599"/>
        <v>1280480548.16</v>
      </c>
    </row>
    <row r="1913" spans="1:51">
      <c r="A1913" s="5" t="s">
        <v>3873</v>
      </c>
      <c r="B1913" s="5" t="s">
        <v>3874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600"/>
        <v>1452504113.22</v>
      </c>
      <c r="AF1913" s="9">
        <f t="shared" si="601"/>
        <v>1362478913.13</v>
      </c>
      <c r="AG1913" s="9">
        <f t="shared" si="602"/>
        <v>133948473.43</v>
      </c>
      <c r="AH1913" s="9">
        <f t="shared" si="603"/>
        <v>165413732.39</v>
      </c>
      <c r="AI1913" s="9">
        <f t="shared" si="604"/>
        <v>113126345.02</v>
      </c>
      <c r="AJ1913" s="12">
        <f t="shared" si="605"/>
        <v>315823901.28</v>
      </c>
      <c r="AK1913" s="16">
        <f t="shared" si="606"/>
        <v>0.217434083942015</v>
      </c>
      <c r="AL1913" s="9">
        <f t="shared" si="607"/>
        <v>120471342.71</v>
      </c>
      <c r="AM1913" s="16">
        <f t="shared" si="608"/>
        <v>0.00356792911829438</v>
      </c>
      <c r="AN1913" s="16">
        <f t="shared" si="609"/>
        <v>0</v>
      </c>
      <c r="AO1913" s="16">
        <f t="shared" si="610"/>
        <v>0.101035287001471</v>
      </c>
      <c r="AP1913" s="16">
        <f t="shared" si="611"/>
        <v>0</v>
      </c>
      <c r="AQ1913" s="12">
        <f t="shared" si="612"/>
        <v>195352558.57</v>
      </c>
      <c r="AR1913" s="12">
        <f t="shared" si="613"/>
        <v>69203071.68</v>
      </c>
      <c r="AS1913" s="12">
        <f>AR1913-VLOOKUP(A1913,[1]选股结果!$A$2:$BJ$3005,48,FALSE)*0.08</f>
        <v>-251980973.988</v>
      </c>
      <c r="AT1913" s="12">
        <f t="shared" si="594"/>
        <v>143065171.2</v>
      </c>
      <c r="AU1913" s="12">
        <f t="shared" si="595"/>
        <v>121490459.05</v>
      </c>
      <c r="AV1913" s="12">
        <f t="shared" si="596"/>
        <v>93869093.28</v>
      </c>
      <c r="AW1913" s="12">
        <f t="shared" si="597"/>
        <v>133948473.43</v>
      </c>
      <c r="AX1913" s="12">
        <f t="shared" si="598"/>
        <v>536742.510000005</v>
      </c>
      <c r="AY1913" s="21">
        <f t="shared" si="599"/>
        <v>1288616813.61</v>
      </c>
    </row>
    <row r="1914" spans="1:51">
      <c r="A1914" s="5" t="s">
        <v>3875</v>
      </c>
      <c r="B1914" s="5" t="s">
        <v>3876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600"/>
        <v>1451965358.37</v>
      </c>
      <c r="AF1914" s="9">
        <f t="shared" si="601"/>
        <v>1189702132.39</v>
      </c>
      <c r="AG1914" s="9">
        <f t="shared" si="602"/>
        <v>142721824.05</v>
      </c>
      <c r="AH1914" s="9">
        <f t="shared" si="603"/>
        <v>142940735.93</v>
      </c>
      <c r="AI1914" s="9">
        <f t="shared" si="604"/>
        <v>142914249.82</v>
      </c>
      <c r="AJ1914" s="12">
        <f t="shared" si="605"/>
        <v>364078221.39</v>
      </c>
      <c r="AK1914" s="16">
        <f t="shared" si="606"/>
        <v>0.250748559041877</v>
      </c>
      <c r="AL1914" s="9">
        <f t="shared" si="607"/>
        <v>228764675.63</v>
      </c>
      <c r="AM1914" s="16">
        <f t="shared" si="608"/>
        <v>0.00390665523616063</v>
      </c>
      <c r="AN1914" s="16">
        <f t="shared" si="609"/>
        <v>0.0152553886374164</v>
      </c>
      <c r="AO1914" s="16">
        <f t="shared" si="610"/>
        <v>0.0507496311845359</v>
      </c>
      <c r="AP1914" s="16">
        <f t="shared" si="611"/>
        <v>0.00482808697851427</v>
      </c>
      <c r="AQ1914" s="12">
        <f t="shared" si="612"/>
        <v>135313545.76</v>
      </c>
      <c r="AR1914" s="12">
        <f t="shared" si="613"/>
        <v>141991609.61</v>
      </c>
      <c r="AS1914" s="12">
        <f>AR1914-VLOOKUP(A1914,[1]选股结果!$A$2:$BJ$3005,48,FALSE)*0.08</f>
        <v>-117569979.8516</v>
      </c>
      <c r="AT1914" s="12">
        <f t="shared" si="594"/>
        <v>135287059.65</v>
      </c>
      <c r="AU1914" s="12">
        <f t="shared" si="595"/>
        <v>142018095.72</v>
      </c>
      <c r="AV1914" s="12">
        <f t="shared" si="596"/>
        <v>123114138.33</v>
      </c>
      <c r="AW1914" s="12">
        <f t="shared" si="597"/>
        <v>142721824.05</v>
      </c>
      <c r="AX1914" s="12">
        <f t="shared" si="598"/>
        <v>4898355.37</v>
      </c>
      <c r="AY1914" s="21">
        <f t="shared" si="599"/>
        <v>1196406682.35</v>
      </c>
    </row>
    <row r="1915" spans="1:51">
      <c r="A1915" s="5" t="s">
        <v>3877</v>
      </c>
      <c r="B1915" s="5" t="s">
        <v>3878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600"/>
        <v>1451524887.72</v>
      </c>
      <c r="AF1915" s="9">
        <f t="shared" si="601"/>
        <v>1444378145.76</v>
      </c>
      <c r="AG1915" s="9">
        <f t="shared" si="602"/>
        <v>28206281.09</v>
      </c>
      <c r="AH1915" s="9">
        <f t="shared" si="603"/>
        <v>27251237.54</v>
      </c>
      <c r="AI1915" s="9">
        <f t="shared" si="604"/>
        <v>18087260.58</v>
      </c>
      <c r="AJ1915" s="12">
        <f t="shared" si="605"/>
        <v>296881076.71</v>
      </c>
      <c r="AK1915" s="16">
        <f t="shared" si="606"/>
        <v>0.204530476343626</v>
      </c>
      <c r="AL1915" s="9">
        <f t="shared" si="607"/>
        <v>290909422.17</v>
      </c>
      <c r="AM1915" s="16">
        <f t="shared" si="608"/>
        <v>0.00852956131496126</v>
      </c>
      <c r="AN1915" s="16">
        <f t="shared" si="609"/>
        <v>0.0738321927764789</v>
      </c>
      <c r="AO1915" s="16">
        <f t="shared" si="610"/>
        <v>0.0694359497330521</v>
      </c>
      <c r="AP1915" s="16">
        <f t="shared" si="611"/>
        <v>0.0448041469975437</v>
      </c>
      <c r="AQ1915" s="12">
        <f t="shared" si="612"/>
        <v>5971654.54000002</v>
      </c>
      <c r="AR1915" s="12">
        <f t="shared" si="613"/>
        <v>-7554177.72999998</v>
      </c>
      <c r="AS1915" s="12">
        <f>AR1915-VLOOKUP(A1915,[1]选股结果!$A$2:$BJ$3005,48,FALSE)*0.08</f>
        <v>-157109877.2996</v>
      </c>
      <c r="AT1915" s="12">
        <f t="shared" si="594"/>
        <v>-3192322.41999998</v>
      </c>
      <c r="AU1915" s="12">
        <f t="shared" si="595"/>
        <v>1609799.23000002</v>
      </c>
      <c r="AV1915" s="12">
        <f t="shared" si="596"/>
        <v>-13140816.3699999</v>
      </c>
      <c r="AW1915" s="12">
        <f t="shared" si="597"/>
        <v>28206281.09</v>
      </c>
      <c r="AX1915" s="12">
        <f t="shared" si="598"/>
        <v>40033303.19</v>
      </c>
      <c r="AY1915" s="21">
        <f t="shared" si="599"/>
        <v>1440016290.45</v>
      </c>
    </row>
    <row r="1916" spans="1:51">
      <c r="A1916" s="5" t="s">
        <v>3879</v>
      </c>
      <c r="B1916" s="5" t="s">
        <v>3880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600"/>
        <v>1446213850.11</v>
      </c>
      <c r="AF1916" s="9">
        <f t="shared" si="601"/>
        <v>1600579060.57</v>
      </c>
      <c r="AG1916" s="9">
        <f t="shared" si="602"/>
        <v>573372556.67</v>
      </c>
      <c r="AH1916" s="9">
        <f t="shared" si="603"/>
        <v>603190906.35</v>
      </c>
      <c r="AI1916" s="9">
        <f t="shared" si="604"/>
        <v>530720504.1</v>
      </c>
      <c r="AJ1916" s="12">
        <f t="shared" si="605"/>
        <v>404900156.44</v>
      </c>
      <c r="AK1916" s="16">
        <f t="shared" si="606"/>
        <v>0.27997253408215</v>
      </c>
      <c r="AL1916" s="9">
        <f t="shared" si="607"/>
        <v>424386808.49</v>
      </c>
      <c r="AM1916" s="16">
        <f t="shared" si="608"/>
        <v>0.0166514923074263</v>
      </c>
      <c r="AN1916" s="16">
        <f t="shared" si="609"/>
        <v>0.193824531156771</v>
      </c>
      <c r="AO1916" s="16">
        <f t="shared" si="610"/>
        <v>0.0963788932179002</v>
      </c>
      <c r="AP1916" s="16">
        <f t="shared" si="611"/>
        <v>0.00721008700698509</v>
      </c>
      <c r="AQ1916" s="12">
        <f t="shared" si="612"/>
        <v>-19486652.0500001</v>
      </c>
      <c r="AR1916" s="12">
        <f t="shared" si="613"/>
        <v>-197017263.03</v>
      </c>
      <c r="AS1916" s="12">
        <f>AR1916-VLOOKUP(A1916,[1]选股结果!$A$2:$BJ$3005,48,FALSE)*0.08</f>
        <v>-658973582.4372</v>
      </c>
      <c r="AT1916" s="12">
        <f t="shared" si="594"/>
        <v>-91957054.3000001</v>
      </c>
      <c r="AU1916" s="12">
        <f t="shared" si="595"/>
        <v>-124546860.78</v>
      </c>
      <c r="AV1916" s="12">
        <f t="shared" si="596"/>
        <v>-178384852.19</v>
      </c>
      <c r="AW1916" s="12">
        <f t="shared" si="597"/>
        <v>573372556.67</v>
      </c>
      <c r="AX1916" s="12">
        <f t="shared" si="598"/>
        <v>759270041.46</v>
      </c>
      <c r="AY1916" s="21">
        <f t="shared" si="599"/>
        <v>1495518851.84</v>
      </c>
    </row>
    <row r="1917" spans="1:51">
      <c r="A1917" s="5" t="s">
        <v>3881</v>
      </c>
      <c r="B1917" s="5" t="s">
        <v>3882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600"/>
        <v>1445911163.02</v>
      </c>
      <c r="AF1917" s="9">
        <f t="shared" si="601"/>
        <v>1428692854.38</v>
      </c>
      <c r="AG1917" s="9">
        <f t="shared" si="602"/>
        <v>21411194.1799996</v>
      </c>
      <c r="AH1917" s="9">
        <f t="shared" si="603"/>
        <v>20713956.2699996</v>
      </c>
      <c r="AI1917" s="9">
        <f t="shared" si="604"/>
        <v>19199211.8499996</v>
      </c>
      <c r="AJ1917" s="12">
        <f t="shared" si="605"/>
        <v>232272956.27</v>
      </c>
      <c r="AK1917" s="16">
        <f t="shared" si="606"/>
        <v>0.16064123592826</v>
      </c>
      <c r="AL1917" s="9">
        <f t="shared" si="607"/>
        <v>134239347.49</v>
      </c>
      <c r="AM1917" s="16">
        <f t="shared" si="608"/>
        <v>0.00799191624322508</v>
      </c>
      <c r="AN1917" s="16">
        <f t="shared" si="609"/>
        <v>0.0199707226961914</v>
      </c>
      <c r="AO1917" s="16">
        <f t="shared" si="610"/>
        <v>0.0325365707750257</v>
      </c>
      <c r="AP1917" s="16">
        <f t="shared" si="611"/>
        <v>0.0337220599418842</v>
      </c>
      <c r="AQ1917" s="12">
        <f t="shared" si="612"/>
        <v>98033608.78</v>
      </c>
      <c r="AR1917" s="12">
        <f t="shared" si="613"/>
        <v>17699802.32</v>
      </c>
      <c r="AS1917" s="12">
        <f>AR1917-VLOOKUP(A1917,[1]选股结果!$A$2:$BJ$3005,48,FALSE)*0.08</f>
        <v>-88553310.864</v>
      </c>
      <c r="AT1917" s="12">
        <f t="shared" si="594"/>
        <v>96518864.36</v>
      </c>
      <c r="AU1917" s="12">
        <f t="shared" si="595"/>
        <v>19214546.74</v>
      </c>
      <c r="AV1917" s="12">
        <f t="shared" si="596"/>
        <v>46859778.55</v>
      </c>
      <c r="AW1917" s="12">
        <f t="shared" si="597"/>
        <v>21411194.1799996</v>
      </c>
      <c r="AX1917" s="12">
        <f t="shared" si="598"/>
        <v>2524476.65</v>
      </c>
      <c r="AY1917" s="21">
        <f t="shared" si="599"/>
        <v>1349873792.34</v>
      </c>
    </row>
    <row r="1918" spans="1:51">
      <c r="A1918" s="5" t="s">
        <v>3883</v>
      </c>
      <c r="B1918" s="5" t="s">
        <v>3884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600"/>
        <v>1443134602.22</v>
      </c>
      <c r="AF1918" s="9">
        <f t="shared" si="601"/>
        <v>1316726453.24</v>
      </c>
      <c r="AG1918" s="9">
        <f t="shared" si="602"/>
        <v>126167719.06</v>
      </c>
      <c r="AH1918" s="9">
        <f t="shared" si="603"/>
        <v>125764478.73</v>
      </c>
      <c r="AI1918" s="9">
        <f t="shared" si="604"/>
        <v>106353191.29</v>
      </c>
      <c r="AJ1918" s="12">
        <f t="shared" si="605"/>
        <v>263330445.05</v>
      </c>
      <c r="AK1918" s="16">
        <f t="shared" si="606"/>
        <v>0.182471160101708</v>
      </c>
      <c r="AL1918" s="9">
        <f t="shared" si="607"/>
        <v>141290323.14</v>
      </c>
      <c r="AM1918" s="16">
        <f t="shared" si="608"/>
        <v>0.00668543488262171</v>
      </c>
      <c r="AN1918" s="16">
        <f t="shared" si="609"/>
        <v>0.0136579912987183</v>
      </c>
      <c r="AO1918" s="16">
        <f t="shared" si="610"/>
        <v>0.0772823133673278</v>
      </c>
      <c r="AP1918" s="16">
        <f t="shared" si="611"/>
        <v>0</v>
      </c>
      <c r="AQ1918" s="12">
        <f t="shared" si="612"/>
        <v>122040121.91</v>
      </c>
      <c r="AR1918" s="12">
        <f t="shared" si="613"/>
        <v>106593621.21</v>
      </c>
      <c r="AS1918" s="12">
        <f>AR1918-VLOOKUP(A1918,[1]选股结果!$A$2:$BJ$3005,48,FALSE)*0.08</f>
        <v>33126217.8052</v>
      </c>
      <c r="AT1918" s="12">
        <f t="shared" si="594"/>
        <v>102628834.47</v>
      </c>
      <c r="AU1918" s="12">
        <f t="shared" si="595"/>
        <v>126004908.65</v>
      </c>
      <c r="AV1918" s="12">
        <f t="shared" si="596"/>
        <v>120683944.93</v>
      </c>
      <c r="AW1918" s="12">
        <f t="shared" si="597"/>
        <v>126167719.06</v>
      </c>
      <c r="AX1918" s="12">
        <f t="shared" si="598"/>
        <v>1518987.39</v>
      </c>
      <c r="AY1918" s="21">
        <f t="shared" si="599"/>
        <v>1320691239.98</v>
      </c>
    </row>
    <row r="1919" spans="1:51">
      <c r="A1919" s="5" t="s">
        <v>3885</v>
      </c>
      <c r="B1919" s="5" t="s">
        <v>3886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600"/>
        <v>1442158179.76</v>
      </c>
      <c r="AF1919" s="9">
        <f t="shared" si="601"/>
        <v>1551348203.58</v>
      </c>
      <c r="AG1919" s="9">
        <f t="shared" si="602"/>
        <v>214297739.35</v>
      </c>
      <c r="AH1919" s="9">
        <f t="shared" si="603"/>
        <v>210746608.4</v>
      </c>
      <c r="AI1919" s="9">
        <f t="shared" si="604"/>
        <v>204880961.05</v>
      </c>
      <c r="AJ1919" s="12">
        <f t="shared" si="605"/>
        <v>363744822.59</v>
      </c>
      <c r="AK1919" s="16">
        <f t="shared" si="606"/>
        <v>0.252222556232031</v>
      </c>
      <c r="AL1919" s="9">
        <f t="shared" si="607"/>
        <v>377149456.88</v>
      </c>
      <c r="AM1919" s="16">
        <f t="shared" si="608"/>
        <v>0.0162058061924174</v>
      </c>
      <c r="AN1919" s="16">
        <f t="shared" si="609"/>
        <v>0.0595740948016519</v>
      </c>
      <c r="AO1919" s="16">
        <f t="shared" si="610"/>
        <v>0.169855666228489</v>
      </c>
      <c r="AP1919" s="16">
        <f t="shared" si="611"/>
        <v>0.0134194595929974</v>
      </c>
      <c r="AQ1919" s="12">
        <f t="shared" si="612"/>
        <v>-13404634.2900001</v>
      </c>
      <c r="AR1919" s="12">
        <f t="shared" si="613"/>
        <v>-118606802.12</v>
      </c>
      <c r="AS1919" s="12">
        <f>AR1919-VLOOKUP(A1919,[1]选股结果!$A$2:$BJ$3005,48,FALSE)*0.08</f>
        <v>-283083989.9976</v>
      </c>
      <c r="AT1919" s="12">
        <f t="shared" si="594"/>
        <v>-19270281.6400001</v>
      </c>
      <c r="AU1919" s="12">
        <f t="shared" si="595"/>
        <v>-112741154.77</v>
      </c>
      <c r="AV1919" s="12">
        <f t="shared" si="596"/>
        <v>-82480454.1200001</v>
      </c>
      <c r="AW1919" s="12">
        <f t="shared" si="597"/>
        <v>214297739.35</v>
      </c>
      <c r="AX1919" s="12">
        <f t="shared" si="598"/>
        <v>322112850.57</v>
      </c>
      <c r="AY1919" s="21">
        <f t="shared" si="599"/>
        <v>1452011683.1</v>
      </c>
    </row>
    <row r="1920" spans="1:51">
      <c r="A1920" s="5" t="s">
        <v>3887</v>
      </c>
      <c r="B1920" s="5" t="s">
        <v>3888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600"/>
        <v>1440587703.13</v>
      </c>
      <c r="AF1920" s="9">
        <f t="shared" si="601"/>
        <v>1426091273.25</v>
      </c>
      <c r="AG1920" s="9">
        <f t="shared" si="602"/>
        <v>14520507.1900001</v>
      </c>
      <c r="AH1920" s="9">
        <f t="shared" si="603"/>
        <v>14520507.1900001</v>
      </c>
      <c r="AI1920" s="9">
        <f t="shared" si="604"/>
        <v>14520507.1900001</v>
      </c>
      <c r="AJ1920" s="12">
        <f t="shared" si="605"/>
        <v>30213912.9300001</v>
      </c>
      <c r="AK1920" s="16">
        <f t="shared" si="606"/>
        <v>0.0209733241956415</v>
      </c>
      <c r="AL1920" s="9">
        <f t="shared" si="607"/>
        <v>15334220.55</v>
      </c>
      <c r="AM1920" s="16">
        <f t="shared" si="608"/>
        <v>0.000520622138013848</v>
      </c>
      <c r="AN1920" s="16">
        <f t="shared" si="609"/>
        <v>0.00388400749766436</v>
      </c>
      <c r="AO1920" s="16">
        <f t="shared" si="610"/>
        <v>0.00623979035810833</v>
      </c>
      <c r="AP1920" s="16">
        <f t="shared" si="611"/>
        <v>0</v>
      </c>
      <c r="AQ1920" s="12">
        <f t="shared" si="612"/>
        <v>14879692.3800001</v>
      </c>
      <c r="AR1920" s="12">
        <f t="shared" si="613"/>
        <v>14496429.8800001</v>
      </c>
      <c r="AS1920" s="12">
        <f>AR1920-VLOOKUP(A1920,[1]选股结果!$A$2:$BJ$3005,48,FALSE)*0.08</f>
        <v>-12035307.5823999</v>
      </c>
      <c r="AT1920" s="12">
        <f t="shared" si="594"/>
        <v>14879692.3800001</v>
      </c>
      <c r="AU1920" s="12">
        <f t="shared" si="595"/>
        <v>14496429.8800001</v>
      </c>
      <c r="AV1920" s="12">
        <f t="shared" si="596"/>
        <v>14879692.3800001</v>
      </c>
      <c r="AW1920" s="12">
        <f t="shared" si="597"/>
        <v>14520507.1900001</v>
      </c>
      <c r="AX1920" s="12">
        <f t="shared" si="598"/>
        <v>24077.31</v>
      </c>
      <c r="AY1920" s="21">
        <f t="shared" si="599"/>
        <v>1425708010.75</v>
      </c>
    </row>
    <row r="1921" spans="1:51">
      <c r="A1921" s="5" t="s">
        <v>3889</v>
      </c>
      <c r="B1921" s="5" t="s">
        <v>3890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600"/>
        <v>1439923392.32</v>
      </c>
      <c r="AF1921" s="9">
        <f t="shared" si="601"/>
        <v>1299271503.17</v>
      </c>
      <c r="AG1921" s="9">
        <f t="shared" si="602"/>
        <v>152265764.85</v>
      </c>
      <c r="AH1921" s="9">
        <f t="shared" si="603"/>
        <v>140853493.74</v>
      </c>
      <c r="AI1921" s="9">
        <f t="shared" si="604"/>
        <v>180384866.72</v>
      </c>
      <c r="AJ1921" s="12">
        <f t="shared" si="605"/>
        <v>523555308.76</v>
      </c>
      <c r="AK1921" s="16">
        <f t="shared" si="606"/>
        <v>0.363599418936065</v>
      </c>
      <c r="AL1921" s="9">
        <f t="shared" si="607"/>
        <v>378437503.7</v>
      </c>
      <c r="AM1921" s="16">
        <f t="shared" si="608"/>
        <v>0.00963753504805622</v>
      </c>
      <c r="AN1921" s="16">
        <f t="shared" si="609"/>
        <v>0.0952837529494828</v>
      </c>
      <c r="AO1921" s="16">
        <f t="shared" si="610"/>
        <v>0.0937186108023239</v>
      </c>
      <c r="AP1921" s="16">
        <f t="shared" si="611"/>
        <v>0.0540122257717417</v>
      </c>
      <c r="AQ1921" s="12">
        <f t="shared" si="612"/>
        <v>145117805.06</v>
      </c>
      <c r="AR1921" s="12">
        <f t="shared" si="613"/>
        <v>165545462.72</v>
      </c>
      <c r="AS1921" s="12">
        <f>AR1921-VLOOKUP(A1921,[1]选股结果!$A$2:$BJ$3005,48,FALSE)*0.08</f>
        <v>-27157651.4584</v>
      </c>
      <c r="AT1921" s="12">
        <f t="shared" si="594"/>
        <v>184649178.04</v>
      </c>
      <c r="AU1921" s="12">
        <f t="shared" si="595"/>
        <v>126014089.74</v>
      </c>
      <c r="AV1921" s="12">
        <f t="shared" si="596"/>
        <v>119034825.99</v>
      </c>
      <c r="AW1921" s="12">
        <f t="shared" si="597"/>
        <v>152265764.85</v>
      </c>
      <c r="AX1921" s="12">
        <f t="shared" si="598"/>
        <v>26169199.94</v>
      </c>
      <c r="AY1921" s="21">
        <f t="shared" si="599"/>
        <v>1280167787.85</v>
      </c>
    </row>
    <row r="1922" spans="1:51">
      <c r="A1922" s="5" t="s">
        <v>3891</v>
      </c>
      <c r="B1922" s="5" t="s">
        <v>3892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600"/>
        <v>1438912677.15</v>
      </c>
      <c r="AF1922" s="9">
        <f t="shared" si="601"/>
        <v>1311425481.47</v>
      </c>
      <c r="AG1922" s="9">
        <f t="shared" si="602"/>
        <v>127885360.09</v>
      </c>
      <c r="AH1922" s="9">
        <f t="shared" si="603"/>
        <v>149362762.43</v>
      </c>
      <c r="AI1922" s="9">
        <f t="shared" si="604"/>
        <v>138987259.01</v>
      </c>
      <c r="AJ1922" s="12">
        <f t="shared" si="605"/>
        <v>484869118.23</v>
      </c>
      <c r="AK1922" s="16">
        <f t="shared" si="606"/>
        <v>0.336969105860101</v>
      </c>
      <c r="AL1922" s="9">
        <f t="shared" si="607"/>
        <v>289775556.84</v>
      </c>
      <c r="AM1922" s="16">
        <f t="shared" si="608"/>
        <v>0.00890259115332307</v>
      </c>
      <c r="AN1922" s="16">
        <f t="shared" si="609"/>
        <v>0.0657989825744861</v>
      </c>
      <c r="AO1922" s="16">
        <f t="shared" si="610"/>
        <v>0.106421989827279</v>
      </c>
      <c r="AP1922" s="16">
        <f t="shared" si="611"/>
        <v>0.0349356360036848</v>
      </c>
      <c r="AQ1922" s="12">
        <f t="shared" si="612"/>
        <v>195093561.39</v>
      </c>
      <c r="AR1922" s="12">
        <f t="shared" si="613"/>
        <v>138226456.68</v>
      </c>
      <c r="AS1922" s="12">
        <f>AR1922-VLOOKUP(A1922,[1]选股结果!$A$2:$BJ$3005,48,FALSE)*0.08</f>
        <v>-59955778.7864</v>
      </c>
      <c r="AT1922" s="12">
        <f t="shared" si="594"/>
        <v>184718057.97</v>
      </c>
      <c r="AU1922" s="12">
        <f t="shared" si="595"/>
        <v>148601960.1</v>
      </c>
      <c r="AV1922" s="12">
        <f t="shared" si="596"/>
        <v>129928390.24</v>
      </c>
      <c r="AW1922" s="12">
        <f t="shared" si="597"/>
        <v>127885360.09</v>
      </c>
      <c r="AX1922" s="12">
        <f t="shared" si="598"/>
        <v>0</v>
      </c>
      <c r="AY1922" s="21">
        <f t="shared" si="599"/>
        <v>1264933880.18</v>
      </c>
    </row>
    <row r="1923" spans="1:51">
      <c r="A1923" s="5" t="s">
        <v>3893</v>
      </c>
      <c r="B1923" s="5" t="s">
        <v>3894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600"/>
        <v>1438451938.13</v>
      </c>
      <c r="AF1923" s="9">
        <f t="shared" si="601"/>
        <v>916358139.62</v>
      </c>
      <c r="AG1923" s="9">
        <f t="shared" si="602"/>
        <v>529394614.33</v>
      </c>
      <c r="AH1923" s="9">
        <f t="shared" si="603"/>
        <v>528445148.97</v>
      </c>
      <c r="AI1923" s="9">
        <f t="shared" si="604"/>
        <v>441613317.69</v>
      </c>
      <c r="AJ1923" s="12">
        <f t="shared" si="605"/>
        <v>709758862.25</v>
      </c>
      <c r="AK1923" s="16">
        <f t="shared" si="606"/>
        <v>0.493418544920377</v>
      </c>
      <c r="AL1923" s="9">
        <f t="shared" si="607"/>
        <v>179339110.91</v>
      </c>
      <c r="AM1923" s="16">
        <f t="shared" si="608"/>
        <v>0.00894812755213288</v>
      </c>
      <c r="AN1923" s="16">
        <f t="shared" si="609"/>
        <v>0.0208966797313206</v>
      </c>
      <c r="AO1923" s="16">
        <f t="shared" si="610"/>
        <v>0.0614874157109354</v>
      </c>
      <c r="AP1923" s="16">
        <f t="shared" si="611"/>
        <v>0.0326827967788182</v>
      </c>
      <c r="AQ1923" s="12">
        <f t="shared" si="612"/>
        <v>530419751.34</v>
      </c>
      <c r="AR1923" s="12">
        <f t="shared" si="613"/>
        <v>434312501.87</v>
      </c>
      <c r="AS1923" s="12">
        <f>AR1923-VLOOKUP(A1923,[1]选股结果!$A$2:$BJ$3005,48,FALSE)*0.08</f>
        <v>185158552.3644</v>
      </c>
      <c r="AT1923" s="12">
        <f t="shared" ref="AT1923:AT1986" si="614">AQ1923-AD1923</f>
        <v>443587920.06</v>
      </c>
      <c r="AU1923" s="12">
        <f t="shared" ref="AU1923:AU1986" si="615">AQ1923-S1923</f>
        <v>521144333.15</v>
      </c>
      <c r="AV1923" s="12">
        <f t="shared" ref="AV1923:AV1986" si="616">AJ1923-O1923-P1923-Q1923-R1923-X1923-Y1923+Z1923-H1923</f>
        <v>524828337.2</v>
      </c>
      <c r="AW1923" s="12">
        <f t="shared" ref="AW1923:AW1986" si="617">AG1923</f>
        <v>529394614.33</v>
      </c>
      <c r="AX1923" s="12">
        <f t="shared" ref="AX1923:AX1986" si="618">T1923-U1923+V1923+W1923+AA1923</f>
        <v>-261734.51</v>
      </c>
      <c r="AY1923" s="21">
        <f t="shared" ref="AY1923:AY1986" si="619">AF1923-S1923</f>
        <v>907082721.43</v>
      </c>
    </row>
    <row r="1924" spans="1:51">
      <c r="A1924" s="5" t="s">
        <v>3895</v>
      </c>
      <c r="B1924" s="5" t="s">
        <v>3896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600"/>
        <v>1438391112.31</v>
      </c>
      <c r="AF1924" s="9">
        <f t="shared" si="601"/>
        <v>1207799434.49</v>
      </c>
      <c r="AG1924" s="9">
        <f t="shared" si="602"/>
        <v>276648993.89</v>
      </c>
      <c r="AH1924" s="9">
        <f t="shared" si="603"/>
        <v>274357854.13</v>
      </c>
      <c r="AI1924" s="9">
        <f t="shared" si="604"/>
        <v>262043324.21</v>
      </c>
      <c r="AJ1924" s="12">
        <f t="shared" si="605"/>
        <v>359016702.57</v>
      </c>
      <c r="AK1924" s="16">
        <f t="shared" si="606"/>
        <v>0.249596023986434</v>
      </c>
      <c r="AL1924" s="9">
        <f t="shared" si="607"/>
        <v>120557382.27</v>
      </c>
      <c r="AM1924" s="16">
        <f t="shared" si="608"/>
        <v>0.0078053385160102</v>
      </c>
      <c r="AN1924" s="16">
        <f t="shared" si="609"/>
        <v>0.0175160016384821</v>
      </c>
      <c r="AO1924" s="16">
        <f t="shared" si="610"/>
        <v>0.0445350895259106</v>
      </c>
      <c r="AP1924" s="16">
        <f t="shared" si="611"/>
        <v>0.0178579107449769</v>
      </c>
      <c r="AQ1924" s="12">
        <f t="shared" si="612"/>
        <v>238459320.3</v>
      </c>
      <c r="AR1924" s="12">
        <f t="shared" si="613"/>
        <v>223887293.32</v>
      </c>
      <c r="AS1924" s="12">
        <f>AR1924-VLOOKUP(A1924,[1]选股结果!$A$2:$BJ$3005,48,FALSE)*0.08</f>
        <v>-25951051.3528</v>
      </c>
      <c r="AT1924" s="12">
        <f t="shared" si="614"/>
        <v>226144790.38</v>
      </c>
      <c r="AU1924" s="12">
        <f t="shared" si="615"/>
        <v>236201823.24</v>
      </c>
      <c r="AV1924" s="12">
        <f t="shared" si="616"/>
        <v>176354522.23</v>
      </c>
      <c r="AW1924" s="12">
        <f t="shared" si="617"/>
        <v>276648993.89</v>
      </c>
      <c r="AX1924" s="12">
        <f t="shared" si="618"/>
        <v>101797722.29</v>
      </c>
      <c r="AY1924" s="21">
        <f t="shared" si="619"/>
        <v>1205541937.43</v>
      </c>
    </row>
    <row r="1925" spans="1:51">
      <c r="A1925" s="5" t="s">
        <v>3897</v>
      </c>
      <c r="B1925" s="5" t="s">
        <v>3898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600"/>
        <v>1433556206</v>
      </c>
      <c r="AF1925" s="9">
        <f t="shared" si="601"/>
        <v>1395674959</v>
      </c>
      <c r="AG1925" s="9">
        <f t="shared" si="602"/>
        <v>27767335</v>
      </c>
      <c r="AH1925" s="9">
        <f t="shared" si="603"/>
        <v>28315341</v>
      </c>
      <c r="AI1925" s="9">
        <f t="shared" si="604"/>
        <v>10667564</v>
      </c>
      <c r="AJ1925" s="12">
        <f t="shared" si="605"/>
        <v>822127403</v>
      </c>
      <c r="AK1925" s="16">
        <f t="shared" si="606"/>
        <v>0.573488084777612</v>
      </c>
      <c r="AL1925" s="9">
        <f t="shared" si="607"/>
        <v>797121771</v>
      </c>
      <c r="AM1925" s="16">
        <f t="shared" si="608"/>
        <v>0.0101464776470718</v>
      </c>
      <c r="AN1925" s="16">
        <f t="shared" si="609"/>
        <v>0.420444963006913</v>
      </c>
      <c r="AO1925" s="16">
        <f t="shared" si="610"/>
        <v>0.0884199611214965</v>
      </c>
      <c r="AP1925" s="16">
        <f t="shared" si="611"/>
        <v>0.0259790392899321</v>
      </c>
      <c r="AQ1925" s="12">
        <f t="shared" si="612"/>
        <v>25005632</v>
      </c>
      <c r="AR1925" s="12">
        <f t="shared" si="613"/>
        <v>4386128</v>
      </c>
      <c r="AS1925" s="12">
        <f>AR1925-VLOOKUP(A1925,[1]选股结果!$A$2:$BJ$3005,48,FALSE)*0.08</f>
        <v>-130045315.04</v>
      </c>
      <c r="AT1925" s="12">
        <f t="shared" si="614"/>
        <v>7357855</v>
      </c>
      <c r="AU1925" s="12">
        <f t="shared" si="615"/>
        <v>22033905</v>
      </c>
      <c r="AV1925" s="12">
        <f t="shared" si="616"/>
        <v>17003993</v>
      </c>
      <c r="AW1925" s="12">
        <f t="shared" si="617"/>
        <v>27767335</v>
      </c>
      <c r="AX1925" s="12">
        <f t="shared" si="618"/>
        <v>8307292</v>
      </c>
      <c r="AY1925" s="21">
        <f t="shared" si="619"/>
        <v>1392703232</v>
      </c>
    </row>
    <row r="1926" spans="1:51">
      <c r="A1926" s="5" t="s">
        <v>3899</v>
      </c>
      <c r="B1926" s="5" t="s">
        <v>3900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600"/>
        <v>1433164640.16</v>
      </c>
      <c r="AF1926" s="9">
        <f t="shared" si="601"/>
        <v>1308017147.96</v>
      </c>
      <c r="AG1926" s="9">
        <f t="shared" si="602"/>
        <v>109738313.81</v>
      </c>
      <c r="AH1926" s="9">
        <f t="shared" si="603"/>
        <v>112212670.36</v>
      </c>
      <c r="AI1926" s="9">
        <f t="shared" si="604"/>
        <v>74319128.35</v>
      </c>
      <c r="AJ1926" s="12">
        <f t="shared" si="605"/>
        <v>241926757.32</v>
      </c>
      <c r="AK1926" s="16">
        <f t="shared" si="606"/>
        <v>0.168805977025076</v>
      </c>
      <c r="AL1926" s="9">
        <f t="shared" si="607"/>
        <v>85742838.05</v>
      </c>
      <c r="AM1926" s="16">
        <f t="shared" si="608"/>
        <v>0.0142098883891849</v>
      </c>
      <c r="AN1926" s="16">
        <f t="shared" si="609"/>
        <v>0.0064671346196242</v>
      </c>
      <c r="AO1926" s="16">
        <f t="shared" si="610"/>
        <v>0.0294429763528698</v>
      </c>
      <c r="AP1926" s="16">
        <f t="shared" si="611"/>
        <v>0.00977972033166772</v>
      </c>
      <c r="AQ1926" s="12">
        <f t="shared" si="612"/>
        <v>156183919.27</v>
      </c>
      <c r="AR1926" s="12">
        <f t="shared" si="613"/>
        <v>87357272.3600002</v>
      </c>
      <c r="AS1926" s="12">
        <f>AR1926-VLOOKUP(A1926,[1]选股结果!$A$2:$BJ$3005,48,FALSE)*0.08</f>
        <v>-58605120.4639998</v>
      </c>
      <c r="AT1926" s="12">
        <f t="shared" si="614"/>
        <v>118290377.26</v>
      </c>
      <c r="AU1926" s="12">
        <f t="shared" si="615"/>
        <v>125250814.37</v>
      </c>
      <c r="AV1926" s="12">
        <f t="shared" si="616"/>
        <v>112628018.06</v>
      </c>
      <c r="AW1926" s="12">
        <f t="shared" si="617"/>
        <v>109738313.81</v>
      </c>
      <c r="AX1926" s="12">
        <f t="shared" si="618"/>
        <v>-304816.65</v>
      </c>
      <c r="AY1926" s="21">
        <f t="shared" si="619"/>
        <v>1277084043.06</v>
      </c>
    </row>
    <row r="1927" spans="1:51">
      <c r="A1927" s="5" t="s">
        <v>3901</v>
      </c>
      <c r="B1927" s="5" t="s">
        <v>3902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600"/>
        <v>1429568466.93</v>
      </c>
      <c r="AF1927" s="9">
        <f t="shared" si="601"/>
        <v>1344397026.51</v>
      </c>
      <c r="AG1927" s="9">
        <f t="shared" si="602"/>
        <v>69288454.3599996</v>
      </c>
      <c r="AH1927" s="9">
        <f t="shared" si="603"/>
        <v>73233603.6999996</v>
      </c>
      <c r="AI1927" s="9">
        <f t="shared" si="604"/>
        <v>59442817.3799996</v>
      </c>
      <c r="AJ1927" s="12">
        <f t="shared" si="605"/>
        <v>334454978.78</v>
      </c>
      <c r="AK1927" s="16">
        <f t="shared" si="606"/>
        <v>0.233955201528922</v>
      </c>
      <c r="AL1927" s="9">
        <f t="shared" si="607"/>
        <v>171577088.02</v>
      </c>
      <c r="AM1927" s="16">
        <f t="shared" si="608"/>
        <v>0.00799951271628039</v>
      </c>
      <c r="AN1927" s="16">
        <f t="shared" si="609"/>
        <v>0.0112950940046096</v>
      </c>
      <c r="AO1927" s="16">
        <f t="shared" si="610"/>
        <v>0.0983940672684742</v>
      </c>
      <c r="AP1927" s="16">
        <f t="shared" si="611"/>
        <v>0.00665962990946846</v>
      </c>
      <c r="AQ1927" s="12">
        <f t="shared" si="612"/>
        <v>162877890.76</v>
      </c>
      <c r="AR1927" s="12">
        <f t="shared" si="613"/>
        <v>77567980.25</v>
      </c>
      <c r="AS1927" s="12">
        <f>AR1927-VLOOKUP(A1927,[1]选股结果!$A$2:$BJ$3005,48,FALSE)*0.08</f>
        <v>-85848882.7668</v>
      </c>
      <c r="AT1927" s="12">
        <f t="shared" si="614"/>
        <v>149087104.44</v>
      </c>
      <c r="AU1927" s="12">
        <f t="shared" si="615"/>
        <v>91358766.57</v>
      </c>
      <c r="AV1927" s="12">
        <f t="shared" si="616"/>
        <v>63720311.7399999</v>
      </c>
      <c r="AW1927" s="12">
        <f t="shared" si="617"/>
        <v>69288454.3599996</v>
      </c>
      <c r="AX1927" s="12">
        <f t="shared" si="618"/>
        <v>7494910.22</v>
      </c>
      <c r="AY1927" s="21">
        <f t="shared" si="619"/>
        <v>1272877902.32</v>
      </c>
    </row>
    <row r="1928" spans="1:51">
      <c r="A1928" s="5" t="s">
        <v>3903</v>
      </c>
      <c r="B1928" s="5" t="s">
        <v>3904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600"/>
        <v>1427778604.41</v>
      </c>
      <c r="AF1928" s="9">
        <f t="shared" si="601"/>
        <v>1304953208.89</v>
      </c>
      <c r="AG1928" s="9">
        <f t="shared" si="602"/>
        <v>114915595.85</v>
      </c>
      <c r="AH1928" s="9">
        <f t="shared" si="603"/>
        <v>115062752.79</v>
      </c>
      <c r="AI1928" s="9">
        <f t="shared" si="604"/>
        <v>95191471.99</v>
      </c>
      <c r="AJ1928" s="12">
        <f t="shared" si="605"/>
        <v>347463675.75</v>
      </c>
      <c r="AK1928" s="16">
        <f t="shared" si="606"/>
        <v>0.243359632002317</v>
      </c>
      <c r="AL1928" s="9">
        <f t="shared" si="607"/>
        <v>227635065.9</v>
      </c>
      <c r="AM1928" s="16">
        <f t="shared" si="608"/>
        <v>0.00544493781177826</v>
      </c>
      <c r="AN1928" s="16">
        <f t="shared" si="609"/>
        <v>0.0273008260451609</v>
      </c>
      <c r="AO1928" s="16">
        <f t="shared" si="610"/>
        <v>0.057343724101982</v>
      </c>
      <c r="AP1928" s="16">
        <f t="shared" si="611"/>
        <v>0.0611008695609706</v>
      </c>
      <c r="AQ1928" s="12">
        <f t="shared" si="612"/>
        <v>119828609.85</v>
      </c>
      <c r="AR1928" s="12">
        <f t="shared" si="613"/>
        <v>91185406.48</v>
      </c>
      <c r="AS1928" s="12">
        <f>AR1928-VLOOKUP(A1928,[1]选股结果!$A$2:$BJ$3005,48,FALSE)*0.08</f>
        <v>-23202159.4784</v>
      </c>
      <c r="AT1928" s="12">
        <f t="shared" si="614"/>
        <v>99957329.05</v>
      </c>
      <c r="AU1928" s="12">
        <f t="shared" si="615"/>
        <v>111056687.28</v>
      </c>
      <c r="AV1928" s="12">
        <f t="shared" si="616"/>
        <v>100930364.21</v>
      </c>
      <c r="AW1928" s="12">
        <f t="shared" si="617"/>
        <v>114915595.85</v>
      </c>
      <c r="AX1928" s="12">
        <f t="shared" si="618"/>
        <v>8666351.82</v>
      </c>
      <c r="AY1928" s="21">
        <f t="shared" si="619"/>
        <v>1296181286.32</v>
      </c>
    </row>
    <row r="1929" spans="1:51">
      <c r="A1929" s="5" t="s">
        <v>3905</v>
      </c>
      <c r="B1929" s="5" t="s">
        <v>3906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600"/>
        <v>1425242276.92</v>
      </c>
      <c r="AF1929" s="9">
        <f t="shared" si="601"/>
        <v>1138306558.29</v>
      </c>
      <c r="AG1929" s="9">
        <f t="shared" si="602"/>
        <v>305891125.56</v>
      </c>
      <c r="AH1929" s="9">
        <f t="shared" si="603"/>
        <v>314548136.86</v>
      </c>
      <c r="AI1929" s="9">
        <f t="shared" si="604"/>
        <v>236353139.38</v>
      </c>
      <c r="AJ1929" s="12">
        <f t="shared" si="605"/>
        <v>417052512.52</v>
      </c>
      <c r="AK1929" s="16">
        <f t="shared" si="606"/>
        <v>0.292618679135217</v>
      </c>
      <c r="AL1929" s="9">
        <f t="shared" si="607"/>
        <v>124938007.36</v>
      </c>
      <c r="AM1929" s="16">
        <f t="shared" si="608"/>
        <v>0.0300769806538697</v>
      </c>
      <c r="AN1929" s="16">
        <f t="shared" si="609"/>
        <v>0.0236695574614179</v>
      </c>
      <c r="AO1929" s="16">
        <f t="shared" si="610"/>
        <v>0.0399884154595556</v>
      </c>
      <c r="AP1929" s="16">
        <f t="shared" si="611"/>
        <v>0</v>
      </c>
      <c r="AQ1929" s="12">
        <f t="shared" si="612"/>
        <v>292114505.16</v>
      </c>
      <c r="AR1929" s="12">
        <f t="shared" si="613"/>
        <v>217397732.45</v>
      </c>
      <c r="AS1929" s="12">
        <f>AR1929-VLOOKUP(A1929,[1]选股结果!$A$2:$BJ$3005,48,FALSE)*0.08</f>
        <v>-11832090.6764</v>
      </c>
      <c r="AT1929" s="12">
        <f t="shared" si="614"/>
        <v>213919507.68</v>
      </c>
      <c r="AU1929" s="12">
        <f t="shared" si="615"/>
        <v>295592729.93</v>
      </c>
      <c r="AV1929" s="12">
        <f t="shared" si="616"/>
        <v>279866313.87</v>
      </c>
      <c r="AW1929" s="12">
        <f t="shared" si="617"/>
        <v>305891125.56</v>
      </c>
      <c r="AX1929" s="12">
        <f t="shared" si="618"/>
        <v>19583935.72</v>
      </c>
      <c r="AY1929" s="21">
        <f t="shared" si="619"/>
        <v>1141784783.06</v>
      </c>
    </row>
    <row r="1930" spans="1:51">
      <c r="A1930" s="5" t="s">
        <v>3907</v>
      </c>
      <c r="B1930" s="5" t="s">
        <v>3908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600"/>
        <v>1424301125.06</v>
      </c>
      <c r="AF1930" s="9">
        <f t="shared" si="601"/>
        <v>1278392481.77</v>
      </c>
      <c r="AG1930" s="9">
        <f t="shared" si="602"/>
        <v>131661369.99</v>
      </c>
      <c r="AH1930" s="9">
        <f t="shared" si="603"/>
        <v>131814578.5</v>
      </c>
      <c r="AI1930" s="9">
        <f t="shared" si="604"/>
        <v>116036210.83</v>
      </c>
      <c r="AJ1930" s="12">
        <f t="shared" si="605"/>
        <v>397111136.79</v>
      </c>
      <c r="AK1930" s="16">
        <f t="shared" si="606"/>
        <v>0.278811221730427</v>
      </c>
      <c r="AL1930" s="9">
        <f t="shared" si="607"/>
        <v>217605886.2</v>
      </c>
      <c r="AM1930" s="16">
        <f t="shared" si="608"/>
        <v>0.0075041666484324</v>
      </c>
      <c r="AN1930" s="16">
        <f t="shared" si="609"/>
        <v>0.0286095495068035</v>
      </c>
      <c r="AO1930" s="16">
        <f t="shared" si="610"/>
        <v>0.0624003785830444</v>
      </c>
      <c r="AP1930" s="16">
        <f t="shared" si="611"/>
        <v>0.0513417081776998</v>
      </c>
      <c r="AQ1930" s="12">
        <f t="shared" si="612"/>
        <v>179505250.59</v>
      </c>
      <c r="AR1930" s="12">
        <f t="shared" si="613"/>
        <v>125964178.11</v>
      </c>
      <c r="AS1930" s="12">
        <f>AR1930-VLOOKUP(A1930,[1]选股结果!$A$2:$BJ$3005,48,FALSE)*0.08</f>
        <v>-24229319.1372</v>
      </c>
      <c r="AT1930" s="12">
        <f t="shared" si="614"/>
        <v>163726882.92</v>
      </c>
      <c r="AU1930" s="12">
        <f t="shared" si="615"/>
        <v>141742545.78</v>
      </c>
      <c r="AV1930" s="12">
        <f t="shared" si="616"/>
        <v>157142962.91</v>
      </c>
      <c r="AW1930" s="12">
        <f t="shared" si="617"/>
        <v>131661369.99</v>
      </c>
      <c r="AX1930" s="12">
        <f t="shared" si="618"/>
        <v>1038363.98</v>
      </c>
      <c r="AY1930" s="21">
        <f t="shared" si="619"/>
        <v>1240629776.96</v>
      </c>
    </row>
    <row r="1931" spans="1:51">
      <c r="A1931" s="5" t="s">
        <v>3909</v>
      </c>
      <c r="B1931" s="5" t="s">
        <v>3910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620">C1931</f>
        <v>1421422133.97</v>
      </c>
      <c r="AF1931" s="9">
        <f t="shared" ref="AF1931:AF1994" si="621">(G1931+O1931+P1931+Q1931+R1931)+S1931</f>
        <v>1431480228.87</v>
      </c>
      <c r="AG1931" s="9">
        <f t="shared" ref="AG1931:AG1994" si="622">AE1931-AF1931+T1931+V1931+W1931-X1931-Y1931+Z1931+AA1931</f>
        <v>-3097931.89000033</v>
      </c>
      <c r="AH1931" s="9">
        <f t="shared" ref="AH1931:AH1994" si="623">AG1931+AB1931-AC1931</f>
        <v>-3519975.72000033</v>
      </c>
      <c r="AI1931" s="9">
        <f t="shared" ref="AI1931:AI1994" si="624">AH1931-AD1931</f>
        <v>-8981454.45000033</v>
      </c>
      <c r="AJ1931" s="12">
        <f t="shared" si="605"/>
        <v>239746318.57</v>
      </c>
      <c r="AK1931" s="16">
        <f t="shared" si="606"/>
        <v>0.168666515625723</v>
      </c>
      <c r="AL1931" s="9">
        <f t="shared" si="607"/>
        <v>229257913.8</v>
      </c>
      <c r="AM1931" s="16">
        <f t="shared" si="608"/>
        <v>0.00301377969824861</v>
      </c>
      <c r="AN1931" s="16">
        <f t="shared" si="609"/>
        <v>0.0445470020106894</v>
      </c>
      <c r="AO1931" s="16">
        <f t="shared" si="610"/>
        <v>0.0689266975295798</v>
      </c>
      <c r="AP1931" s="16">
        <f t="shared" si="611"/>
        <v>0.0445033091424585</v>
      </c>
      <c r="AQ1931" s="12">
        <f t="shared" si="612"/>
        <v>10488404.7699999</v>
      </c>
      <c r="AR1931" s="12">
        <f t="shared" si="613"/>
        <v>-15941617.4600001</v>
      </c>
      <c r="AS1931" s="12">
        <f>AR1931-VLOOKUP(A1931,[1]选股结果!$A$2:$BJ$3005,48,FALSE)*0.08</f>
        <v>-195284326.5344</v>
      </c>
      <c r="AT1931" s="12">
        <f t="shared" si="614"/>
        <v>5026926.03999992</v>
      </c>
      <c r="AU1931" s="12">
        <f t="shared" si="615"/>
        <v>-10480138.7300001</v>
      </c>
      <c r="AV1931" s="12">
        <f t="shared" si="616"/>
        <v>-3577416.81000004</v>
      </c>
      <c r="AW1931" s="12">
        <f t="shared" si="617"/>
        <v>-3097931.89000033</v>
      </c>
      <c r="AX1931" s="12">
        <f t="shared" si="618"/>
        <v>1391769.56</v>
      </c>
      <c r="AY1931" s="21">
        <f t="shared" si="619"/>
        <v>1410511685.37</v>
      </c>
    </row>
    <row r="1932" spans="1:51">
      <c r="A1932" s="5" t="s">
        <v>3911</v>
      </c>
      <c r="B1932" s="5" t="s">
        <v>3912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620"/>
        <v>1420157589.36</v>
      </c>
      <c r="AF1932" s="9">
        <f t="shared" si="621"/>
        <v>1295591773.91</v>
      </c>
      <c r="AG1932" s="9">
        <f t="shared" si="622"/>
        <v>134034646.7</v>
      </c>
      <c r="AH1932" s="9">
        <f t="shared" si="623"/>
        <v>132091394.07</v>
      </c>
      <c r="AI1932" s="9">
        <f t="shared" si="624"/>
        <v>113630600.99</v>
      </c>
      <c r="AJ1932" s="12">
        <f t="shared" si="605"/>
        <v>296845574.65</v>
      </c>
      <c r="AK1932" s="16">
        <f t="shared" si="606"/>
        <v>0.209022982290138</v>
      </c>
      <c r="AL1932" s="9">
        <f t="shared" si="607"/>
        <v>165522914</v>
      </c>
      <c r="AM1932" s="16">
        <f t="shared" si="608"/>
        <v>0.00743617664625456</v>
      </c>
      <c r="AN1932" s="16">
        <f t="shared" si="609"/>
        <v>0.0207901823510345</v>
      </c>
      <c r="AO1932" s="16">
        <f t="shared" si="610"/>
        <v>0.0396353149690709</v>
      </c>
      <c r="AP1932" s="16">
        <f t="shared" si="611"/>
        <v>0.0463970741371696</v>
      </c>
      <c r="AQ1932" s="12">
        <f t="shared" si="612"/>
        <v>131322660.65</v>
      </c>
      <c r="AR1932" s="12">
        <f t="shared" si="613"/>
        <v>102847536.64</v>
      </c>
      <c r="AS1932" s="12">
        <f>AR1932-VLOOKUP(A1932,[1]选股结果!$A$2:$BJ$3005,48,FALSE)*0.08</f>
        <v>17747499.6904</v>
      </c>
      <c r="AT1932" s="12">
        <f t="shared" si="614"/>
        <v>112861867.57</v>
      </c>
      <c r="AU1932" s="12">
        <f t="shared" si="615"/>
        <v>121308329.72</v>
      </c>
      <c r="AV1932" s="12">
        <f t="shared" si="616"/>
        <v>120997789.4</v>
      </c>
      <c r="AW1932" s="12">
        <f t="shared" si="617"/>
        <v>134034646.7</v>
      </c>
      <c r="AX1932" s="12">
        <f t="shared" si="618"/>
        <v>-4666963.73</v>
      </c>
      <c r="AY1932" s="21">
        <f t="shared" si="619"/>
        <v>1285577442.98</v>
      </c>
    </row>
    <row r="1933" spans="1:51">
      <c r="A1933" s="5" t="s">
        <v>3913</v>
      </c>
      <c r="B1933" s="5" t="s">
        <v>3914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620"/>
        <v>1418152008.22</v>
      </c>
      <c r="AF1933" s="9">
        <f t="shared" si="621"/>
        <v>1457619906.94</v>
      </c>
      <c r="AG1933" s="9">
        <f t="shared" si="622"/>
        <v>-36402961.9599998</v>
      </c>
      <c r="AH1933" s="9">
        <f t="shared" si="623"/>
        <v>-30879457.7599998</v>
      </c>
      <c r="AI1933" s="9">
        <f t="shared" si="624"/>
        <v>-33092268.4699998</v>
      </c>
      <c r="AJ1933" s="12">
        <f t="shared" si="605"/>
        <v>128231744.34</v>
      </c>
      <c r="AK1933" s="16">
        <f t="shared" si="606"/>
        <v>0.0904217203774584</v>
      </c>
      <c r="AL1933" s="9">
        <f t="shared" si="607"/>
        <v>140231559.05</v>
      </c>
      <c r="AM1933" s="16">
        <f t="shared" si="608"/>
        <v>0.00256970468530667</v>
      </c>
      <c r="AN1933" s="16">
        <f t="shared" si="609"/>
        <v>0.0215229116435203</v>
      </c>
      <c r="AO1933" s="16">
        <f t="shared" si="610"/>
        <v>0.0661827802492099</v>
      </c>
      <c r="AP1933" s="16">
        <f t="shared" si="611"/>
        <v>0.0110322986600269</v>
      </c>
      <c r="AQ1933" s="12">
        <f t="shared" si="612"/>
        <v>-11999814.7100001</v>
      </c>
      <c r="AR1933" s="12">
        <f t="shared" si="613"/>
        <v>-38242557.0300001</v>
      </c>
      <c r="AS1933" s="12">
        <f>AR1933-VLOOKUP(A1933,[1]选股结果!$A$2:$BJ$3005,48,FALSE)*0.08</f>
        <v>-131313763.6588</v>
      </c>
      <c r="AT1933" s="12">
        <f t="shared" si="614"/>
        <v>-14212625.4200001</v>
      </c>
      <c r="AU1933" s="12">
        <f t="shared" si="615"/>
        <v>-36029746.3200001</v>
      </c>
      <c r="AV1933" s="12">
        <f t="shared" si="616"/>
        <v>-36543364.7900001</v>
      </c>
      <c r="AW1933" s="12">
        <f t="shared" si="617"/>
        <v>-36402961.9599998</v>
      </c>
      <c r="AX1933" s="12">
        <f t="shared" si="618"/>
        <v>9509222.57</v>
      </c>
      <c r="AY1933" s="21">
        <f t="shared" si="619"/>
        <v>1433589975.33</v>
      </c>
    </row>
    <row r="1934" spans="1:51">
      <c r="A1934" s="5" t="s">
        <v>3915</v>
      </c>
      <c r="B1934" s="5" t="s">
        <v>3916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620"/>
        <v>1417935757.01</v>
      </c>
      <c r="AF1934" s="9">
        <f t="shared" si="621"/>
        <v>1320119409.5</v>
      </c>
      <c r="AG1934" s="9">
        <f t="shared" si="622"/>
        <v>93563486.39</v>
      </c>
      <c r="AH1934" s="9">
        <f t="shared" si="623"/>
        <v>93577017.64</v>
      </c>
      <c r="AI1934" s="9">
        <f t="shared" si="624"/>
        <v>78808014.52</v>
      </c>
      <c r="AJ1934" s="12">
        <f t="shared" si="605"/>
        <v>198047014.78</v>
      </c>
      <c r="AK1934" s="16">
        <f t="shared" si="606"/>
        <v>0.139672769941017</v>
      </c>
      <c r="AL1934" s="9">
        <f t="shared" si="607"/>
        <v>100035456.31</v>
      </c>
      <c r="AM1934" s="16">
        <f t="shared" si="608"/>
        <v>0.00477329624176497</v>
      </c>
      <c r="AN1934" s="16">
        <f t="shared" si="609"/>
        <v>0.00853370772983099</v>
      </c>
      <c r="AO1934" s="16">
        <f t="shared" si="610"/>
        <v>0.0247760995985323</v>
      </c>
      <c r="AP1934" s="16">
        <f t="shared" si="611"/>
        <v>0.0321404398575151</v>
      </c>
      <c r="AQ1934" s="12">
        <f t="shared" si="612"/>
        <v>98011558.47</v>
      </c>
      <c r="AR1934" s="12">
        <f t="shared" si="613"/>
        <v>82584361.29</v>
      </c>
      <c r="AS1934" s="12">
        <f>AR1934-VLOOKUP(A1934,[1]选股结果!$A$2:$BJ$3005,48,FALSE)*0.08</f>
        <v>-33982757.3548</v>
      </c>
      <c r="AT1934" s="12">
        <f t="shared" si="614"/>
        <v>83242555.35</v>
      </c>
      <c r="AU1934" s="12">
        <f t="shared" si="615"/>
        <v>97353364.41</v>
      </c>
      <c r="AV1934" s="12">
        <f t="shared" si="616"/>
        <v>88862040.53</v>
      </c>
      <c r="AW1934" s="12">
        <f t="shared" si="617"/>
        <v>93563486.39</v>
      </c>
      <c r="AX1934" s="12">
        <f t="shared" si="618"/>
        <v>5359639.92</v>
      </c>
      <c r="AY1934" s="21">
        <f t="shared" si="619"/>
        <v>1319461215.44</v>
      </c>
    </row>
    <row r="1935" spans="1:51">
      <c r="A1935" s="5" t="s">
        <v>3917</v>
      </c>
      <c r="B1935" s="5" t="s">
        <v>3918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620"/>
        <v>1417580436.47</v>
      </c>
      <c r="AF1935" s="9">
        <f t="shared" si="621"/>
        <v>1280558520.38</v>
      </c>
      <c r="AG1935" s="9">
        <f t="shared" si="622"/>
        <v>95221861.1300001</v>
      </c>
      <c r="AH1935" s="9">
        <f t="shared" si="623"/>
        <v>93818670.4000001</v>
      </c>
      <c r="AI1935" s="9">
        <f t="shared" si="624"/>
        <v>81770794.6800001</v>
      </c>
      <c r="AJ1935" s="12">
        <f t="shared" si="605"/>
        <v>417005413.66</v>
      </c>
      <c r="AK1935" s="16">
        <f t="shared" si="606"/>
        <v>0.294167020743041</v>
      </c>
      <c r="AL1935" s="9">
        <f t="shared" si="607"/>
        <v>265048051.48</v>
      </c>
      <c r="AM1935" s="16">
        <f t="shared" si="608"/>
        <v>0.0128415305133094</v>
      </c>
      <c r="AN1935" s="16">
        <f t="shared" si="609"/>
        <v>0.0480013941427161</v>
      </c>
      <c r="AO1935" s="16">
        <f t="shared" si="610"/>
        <v>0.089746396808921</v>
      </c>
      <c r="AP1935" s="16">
        <f t="shared" si="611"/>
        <v>0.0353929720030118</v>
      </c>
      <c r="AQ1935" s="12">
        <f t="shared" si="612"/>
        <v>151957362.18</v>
      </c>
      <c r="AR1935" s="12">
        <f t="shared" si="613"/>
        <v>123570849.64</v>
      </c>
      <c r="AS1935" s="12">
        <f>AR1935-VLOOKUP(A1935,[1]选股结果!$A$2:$BJ$3005,48,FALSE)*0.08</f>
        <v>-46387646.6424</v>
      </c>
      <c r="AT1935" s="12">
        <f t="shared" si="614"/>
        <v>139909486.46</v>
      </c>
      <c r="AU1935" s="12">
        <f t="shared" si="615"/>
        <v>135618725.36</v>
      </c>
      <c r="AV1935" s="12">
        <f t="shared" si="616"/>
        <v>91441936.1600001</v>
      </c>
      <c r="AW1935" s="12">
        <f t="shared" si="617"/>
        <v>95221861.1300001</v>
      </c>
      <c r="AX1935" s="12">
        <f t="shared" si="618"/>
        <v>8348649.04</v>
      </c>
      <c r="AY1935" s="21">
        <f t="shared" si="619"/>
        <v>1264219883.56</v>
      </c>
    </row>
    <row r="1936" spans="1:51">
      <c r="A1936" s="5" t="s">
        <v>3919</v>
      </c>
      <c r="B1936" s="5" t="s">
        <v>3920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620"/>
        <v>1417504652.62</v>
      </c>
      <c r="AF1936" s="9">
        <f t="shared" si="621"/>
        <v>1276069513.66</v>
      </c>
      <c r="AG1936" s="9">
        <f t="shared" si="622"/>
        <v>151684613.34</v>
      </c>
      <c r="AH1936" s="9">
        <f t="shared" si="623"/>
        <v>152734162.39</v>
      </c>
      <c r="AI1936" s="9">
        <f t="shared" si="624"/>
        <v>80559154.29</v>
      </c>
      <c r="AJ1936" s="12">
        <f t="shared" si="605"/>
        <v>324480972.09</v>
      </c>
      <c r="AK1936" s="16">
        <f t="shared" si="606"/>
        <v>0.228909987343079</v>
      </c>
      <c r="AL1936" s="9">
        <f t="shared" si="607"/>
        <v>121692563.64</v>
      </c>
      <c r="AM1936" s="16">
        <f t="shared" si="608"/>
        <v>0.0167384494690337</v>
      </c>
      <c r="AN1936" s="16">
        <f t="shared" si="609"/>
        <v>0.00985643751798355</v>
      </c>
      <c r="AO1936" s="16">
        <f t="shared" si="610"/>
        <v>0.0568789734770726</v>
      </c>
      <c r="AP1936" s="16">
        <f t="shared" si="611"/>
        <v>0.0023951565687807</v>
      </c>
      <c r="AQ1936" s="12">
        <f t="shared" si="612"/>
        <v>202788408.45</v>
      </c>
      <c r="AR1936" s="12">
        <f t="shared" si="613"/>
        <v>69287298.3799999</v>
      </c>
      <c r="AS1936" s="12">
        <f>AR1936-VLOOKUP(A1936,[1]选股结果!$A$2:$BJ$3005,48,FALSE)*0.08</f>
        <v>-86459368.8120001</v>
      </c>
      <c r="AT1936" s="12">
        <f t="shared" si="614"/>
        <v>130613400.35</v>
      </c>
      <c r="AU1936" s="12">
        <f t="shared" si="615"/>
        <v>141462306.48</v>
      </c>
      <c r="AV1936" s="12">
        <f t="shared" si="616"/>
        <v>141240995.4</v>
      </c>
      <c r="AW1936" s="12">
        <f t="shared" si="617"/>
        <v>151684613.34</v>
      </c>
      <c r="AX1936" s="12">
        <f t="shared" si="618"/>
        <v>12812955.44</v>
      </c>
      <c r="AY1936" s="21">
        <f t="shared" si="619"/>
        <v>1214743411.69</v>
      </c>
    </row>
    <row r="1937" spans="1:51">
      <c r="A1937" s="5" t="s">
        <v>3921</v>
      </c>
      <c r="B1937" s="5" t="s">
        <v>3922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620"/>
        <v>1415922890.75</v>
      </c>
      <c r="AF1937" s="9">
        <f t="shared" si="621"/>
        <v>1250165940.13</v>
      </c>
      <c r="AG1937" s="9">
        <f t="shared" si="622"/>
        <v>161663828.54</v>
      </c>
      <c r="AH1937" s="9">
        <f t="shared" si="623"/>
        <v>163588758.57</v>
      </c>
      <c r="AI1937" s="9">
        <f t="shared" si="624"/>
        <v>142103918.12</v>
      </c>
      <c r="AJ1937" s="12">
        <f t="shared" si="605"/>
        <v>612801258.65</v>
      </c>
      <c r="AK1937" s="16">
        <f t="shared" si="606"/>
        <v>0.432792818488446</v>
      </c>
      <c r="AL1937" s="9">
        <f t="shared" si="607"/>
        <v>470142978.61</v>
      </c>
      <c r="AM1937" s="16">
        <f t="shared" si="608"/>
        <v>0.00723768899206915</v>
      </c>
      <c r="AN1937" s="16">
        <f t="shared" si="609"/>
        <v>0.212615322738753</v>
      </c>
      <c r="AO1937" s="16">
        <f t="shared" si="610"/>
        <v>0.0585529297687145</v>
      </c>
      <c r="AP1937" s="16">
        <f t="shared" si="611"/>
        <v>0.0523405236430245</v>
      </c>
      <c r="AQ1937" s="12">
        <f t="shared" si="612"/>
        <v>142658280.04</v>
      </c>
      <c r="AR1937" s="12">
        <f t="shared" si="613"/>
        <v>142440622.59</v>
      </c>
      <c r="AS1937" s="12">
        <f>AR1937-VLOOKUP(A1937,[1]选股结果!$A$2:$BJ$3005,48,FALSE)*0.08</f>
        <v>2987057.90440002</v>
      </c>
      <c r="AT1937" s="12">
        <f t="shared" si="614"/>
        <v>121173439.59</v>
      </c>
      <c r="AU1937" s="12">
        <f t="shared" si="615"/>
        <v>163925463.04</v>
      </c>
      <c r="AV1937" s="12">
        <f t="shared" si="616"/>
        <v>138427769.54</v>
      </c>
      <c r="AW1937" s="12">
        <f t="shared" si="617"/>
        <v>161663828.54</v>
      </c>
      <c r="AX1937" s="12">
        <f t="shared" si="618"/>
        <v>1968876</v>
      </c>
      <c r="AY1937" s="21">
        <f t="shared" si="619"/>
        <v>1271433123.13</v>
      </c>
    </row>
    <row r="1938" spans="1:51">
      <c r="A1938" s="5" t="s">
        <v>3923</v>
      </c>
      <c r="B1938" s="5" t="s">
        <v>3924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620"/>
        <v>1413469325.66</v>
      </c>
      <c r="AF1938" s="9">
        <f t="shared" si="621"/>
        <v>1422618769.18</v>
      </c>
      <c r="AG1938" s="9">
        <f t="shared" si="622"/>
        <v>28146546.5700003</v>
      </c>
      <c r="AH1938" s="9">
        <f t="shared" si="623"/>
        <v>30552999.7900003</v>
      </c>
      <c r="AI1938" s="9">
        <f t="shared" si="624"/>
        <v>31360266.4900003</v>
      </c>
      <c r="AJ1938" s="12">
        <f t="shared" si="605"/>
        <v>96843156.3400002</v>
      </c>
      <c r="AK1938" s="16">
        <f t="shared" si="606"/>
        <v>0.0685145086503951</v>
      </c>
      <c r="AL1938" s="9">
        <f t="shared" si="607"/>
        <v>105315871.63</v>
      </c>
      <c r="AM1938" s="16">
        <f t="shared" si="608"/>
        <v>0.00608383610729201</v>
      </c>
      <c r="AN1938" s="16">
        <f t="shared" si="609"/>
        <v>0.00483269143234532</v>
      </c>
      <c r="AO1938" s="16">
        <f t="shared" si="610"/>
        <v>0.030197909247213</v>
      </c>
      <c r="AP1938" s="16">
        <f t="shared" si="611"/>
        <v>0.0300597667799834</v>
      </c>
      <c r="AQ1938" s="12">
        <f t="shared" si="612"/>
        <v>-8472715.28999986</v>
      </c>
      <c r="AR1938" s="12">
        <f t="shared" si="613"/>
        <v>-13055494.9299999</v>
      </c>
      <c r="AS1938" s="12">
        <f>AR1938-VLOOKUP(A1938,[1]选股结果!$A$2:$BJ$3005,48,FALSE)*0.08</f>
        <v>-283052156.9876</v>
      </c>
      <c r="AT1938" s="12">
        <f t="shared" si="614"/>
        <v>-7665448.58999986</v>
      </c>
      <c r="AU1938" s="12">
        <f t="shared" si="615"/>
        <v>-13862761.6299999</v>
      </c>
      <c r="AV1938" s="12">
        <f t="shared" si="616"/>
        <v>4860433.38000016</v>
      </c>
      <c r="AW1938" s="12">
        <f t="shared" si="617"/>
        <v>28146546.5700003</v>
      </c>
      <c r="AX1938" s="12">
        <f t="shared" si="618"/>
        <v>20369786.1</v>
      </c>
      <c r="AY1938" s="21">
        <f t="shared" si="619"/>
        <v>1417228722.84</v>
      </c>
    </row>
    <row r="1939" spans="1:51">
      <c r="A1939" s="5" t="s">
        <v>3925</v>
      </c>
      <c r="B1939" s="5" t="s">
        <v>3926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620"/>
        <v>1411108004.6</v>
      </c>
      <c r="AF1939" s="9">
        <f t="shared" si="621"/>
        <v>1259390868.49</v>
      </c>
      <c r="AG1939" s="9">
        <f t="shared" si="622"/>
        <v>244155355.53</v>
      </c>
      <c r="AH1939" s="9">
        <f t="shared" si="623"/>
        <v>244236311.14</v>
      </c>
      <c r="AI1939" s="9">
        <f t="shared" si="624"/>
        <v>211669213.24</v>
      </c>
      <c r="AJ1939" s="12">
        <f t="shared" si="605"/>
        <v>252657282.83</v>
      </c>
      <c r="AK1939" s="16">
        <f t="shared" si="606"/>
        <v>0.17904886231697</v>
      </c>
      <c r="AL1939" s="9">
        <f t="shared" si="607"/>
        <v>120656497.48</v>
      </c>
      <c r="AM1939" s="16">
        <f t="shared" si="608"/>
        <v>0.00695607245370451</v>
      </c>
      <c r="AN1939" s="16">
        <f t="shared" si="609"/>
        <v>0.0100913393330488</v>
      </c>
      <c r="AO1939" s="16">
        <f t="shared" si="610"/>
        <v>0.0364478054920956</v>
      </c>
      <c r="AP1939" s="16">
        <f t="shared" si="611"/>
        <v>0.0332885715174689</v>
      </c>
      <c r="AQ1939" s="12">
        <f t="shared" si="612"/>
        <v>132000785.35</v>
      </c>
      <c r="AR1939" s="12">
        <f t="shared" si="613"/>
        <v>120954839.77</v>
      </c>
      <c r="AS1939" s="12">
        <f>AR1939-VLOOKUP(A1939,[1]选股结果!$A$2:$BJ$3005,48,FALSE)*0.08</f>
        <v>-90016363.85</v>
      </c>
      <c r="AT1939" s="12">
        <f t="shared" si="614"/>
        <v>99433687.4499999</v>
      </c>
      <c r="AU1939" s="12">
        <f t="shared" si="615"/>
        <v>153521937.67</v>
      </c>
      <c r="AV1939" s="12">
        <f t="shared" si="616"/>
        <v>221701848.32</v>
      </c>
      <c r="AW1939" s="12">
        <f t="shared" si="617"/>
        <v>244155355.53</v>
      </c>
      <c r="AX1939" s="12">
        <f t="shared" si="618"/>
        <v>-360775.3</v>
      </c>
      <c r="AY1939" s="21">
        <f t="shared" si="619"/>
        <v>1280912020.81</v>
      </c>
    </row>
    <row r="1940" spans="1:51">
      <c r="A1940" s="5" t="s">
        <v>3927</v>
      </c>
      <c r="B1940" s="5" t="s">
        <v>3928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620"/>
        <v>1408039859.5</v>
      </c>
      <c r="AF1940" s="9">
        <f t="shared" si="621"/>
        <v>1319548626.94</v>
      </c>
      <c r="AG1940" s="9">
        <f t="shared" si="622"/>
        <v>79300311.0199997</v>
      </c>
      <c r="AH1940" s="9">
        <f t="shared" si="623"/>
        <v>79375428.2799997</v>
      </c>
      <c r="AI1940" s="9">
        <f t="shared" si="624"/>
        <v>61332239.6599997</v>
      </c>
      <c r="AJ1940" s="12">
        <f t="shared" si="605"/>
        <v>201945982.68</v>
      </c>
      <c r="AK1940" s="16">
        <f t="shared" si="606"/>
        <v>0.143423484298031</v>
      </c>
      <c r="AL1940" s="9">
        <f t="shared" si="607"/>
        <v>122213550.35</v>
      </c>
      <c r="AM1940" s="16">
        <f t="shared" si="608"/>
        <v>0.00404597318148578</v>
      </c>
      <c r="AN1940" s="16">
        <f t="shared" si="609"/>
        <v>0.00998247584055698</v>
      </c>
      <c r="AO1940" s="16">
        <f t="shared" si="610"/>
        <v>0.0568968489204904</v>
      </c>
      <c r="AP1940" s="16">
        <f t="shared" si="611"/>
        <v>0.00938050443734615</v>
      </c>
      <c r="AQ1940" s="12">
        <f t="shared" si="612"/>
        <v>79732432.3300001</v>
      </c>
      <c r="AR1940" s="12">
        <f t="shared" si="613"/>
        <v>61308264.2900001</v>
      </c>
      <c r="AS1940" s="12">
        <f>AR1940-VLOOKUP(A1940,[1]选股结果!$A$2:$BJ$3005,48,FALSE)*0.08</f>
        <v>-43051306.3675999</v>
      </c>
      <c r="AT1940" s="12">
        <f t="shared" si="614"/>
        <v>61689243.7100001</v>
      </c>
      <c r="AU1940" s="12">
        <f t="shared" si="615"/>
        <v>79351452.9100001</v>
      </c>
      <c r="AV1940" s="12">
        <f t="shared" si="616"/>
        <v>79194208.6800001</v>
      </c>
      <c r="AW1940" s="12">
        <f t="shared" si="617"/>
        <v>79300311.0199997</v>
      </c>
      <c r="AX1940" s="12">
        <f t="shared" si="618"/>
        <v>-1428447.09</v>
      </c>
      <c r="AY1940" s="21">
        <f t="shared" si="619"/>
        <v>1319167647.52</v>
      </c>
    </row>
    <row r="1941" spans="1:51">
      <c r="A1941" s="5" t="s">
        <v>3929</v>
      </c>
      <c r="B1941" s="5" t="s">
        <v>3930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620"/>
        <v>1405945630.07</v>
      </c>
      <c r="AF1941" s="9">
        <f t="shared" si="621"/>
        <v>1144399119.13</v>
      </c>
      <c r="AG1941" s="9">
        <f t="shared" si="622"/>
        <v>247615692.3</v>
      </c>
      <c r="AH1941" s="9">
        <f t="shared" si="623"/>
        <v>247521985.88</v>
      </c>
      <c r="AI1941" s="9">
        <f t="shared" si="624"/>
        <v>247521970.36</v>
      </c>
      <c r="AJ1941" s="12">
        <f t="shared" si="605"/>
        <v>643870572.01</v>
      </c>
      <c r="AK1941" s="16">
        <f t="shared" si="606"/>
        <v>0.457962639691794</v>
      </c>
      <c r="AL1941" s="9">
        <f t="shared" si="607"/>
        <v>388017731.56</v>
      </c>
      <c r="AM1941" s="16">
        <f t="shared" si="608"/>
        <v>0.0114598284637777</v>
      </c>
      <c r="AN1941" s="16">
        <f t="shared" si="609"/>
        <v>0.118280198688565</v>
      </c>
      <c r="AO1941" s="16">
        <f t="shared" si="610"/>
        <v>0.137670033947446</v>
      </c>
      <c r="AP1941" s="16">
        <f t="shared" si="611"/>
        <v>0.00242122227004647</v>
      </c>
      <c r="AQ1941" s="12">
        <f t="shared" si="612"/>
        <v>255852840.45</v>
      </c>
      <c r="AR1941" s="12">
        <f t="shared" si="613"/>
        <v>252896877.57</v>
      </c>
      <c r="AS1941" s="12">
        <f>AR1941-VLOOKUP(A1941,[1]选股结果!$A$2:$BJ$3005,48,FALSE)*0.08</f>
        <v>23548500.7748</v>
      </c>
      <c r="AT1941" s="12">
        <f t="shared" si="614"/>
        <v>255852824.93</v>
      </c>
      <c r="AU1941" s="12">
        <f t="shared" si="615"/>
        <v>252896893.09</v>
      </c>
      <c r="AV1941" s="12">
        <f t="shared" si="616"/>
        <v>239006300.76</v>
      </c>
      <c r="AW1941" s="12">
        <f t="shared" si="617"/>
        <v>247615692.3</v>
      </c>
      <c r="AX1941" s="12">
        <f t="shared" si="618"/>
        <v>11871351.15</v>
      </c>
      <c r="AY1941" s="21">
        <f t="shared" si="619"/>
        <v>1141443171.77</v>
      </c>
    </row>
    <row r="1942" spans="1:51">
      <c r="A1942" s="5" t="s">
        <v>3931</v>
      </c>
      <c r="B1942" s="5" t="s">
        <v>3932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620"/>
        <v>1403776879.06</v>
      </c>
      <c r="AF1942" s="9">
        <f t="shared" si="621"/>
        <v>1357025915.22</v>
      </c>
      <c r="AG1942" s="9">
        <f t="shared" si="622"/>
        <v>39335318.5099999</v>
      </c>
      <c r="AH1942" s="9">
        <f t="shared" si="623"/>
        <v>42383419.6699999</v>
      </c>
      <c r="AI1942" s="9">
        <f t="shared" si="624"/>
        <v>31901851.1799999</v>
      </c>
      <c r="AJ1942" s="12">
        <f t="shared" si="605"/>
        <v>303672520.63</v>
      </c>
      <c r="AK1942" s="16">
        <f t="shared" si="606"/>
        <v>0.216325347111676</v>
      </c>
      <c r="AL1942" s="9">
        <f t="shared" si="607"/>
        <v>235147848.2</v>
      </c>
      <c r="AM1942" s="16">
        <f t="shared" si="608"/>
        <v>0.00359873641271454</v>
      </c>
      <c r="AN1942" s="16">
        <f t="shared" si="609"/>
        <v>0.0446022686966651</v>
      </c>
      <c r="AO1942" s="16">
        <f t="shared" si="610"/>
        <v>0.0687075221630556</v>
      </c>
      <c r="AP1942" s="16">
        <f t="shared" si="611"/>
        <v>0.0502128905037958</v>
      </c>
      <c r="AQ1942" s="12">
        <f t="shared" si="612"/>
        <v>68524672.4299999</v>
      </c>
      <c r="AR1942" s="12">
        <f t="shared" si="613"/>
        <v>35722729.4199999</v>
      </c>
      <c r="AS1942" s="12">
        <f>AR1942-VLOOKUP(A1942,[1]选股结果!$A$2:$BJ$3005,48,FALSE)*0.08</f>
        <v>-90298654.3520001</v>
      </c>
      <c r="AT1942" s="12">
        <f t="shared" si="614"/>
        <v>58043103.9399999</v>
      </c>
      <c r="AU1942" s="12">
        <f t="shared" si="615"/>
        <v>46204297.9099999</v>
      </c>
      <c r="AV1942" s="12">
        <f t="shared" si="616"/>
        <v>35388462.8499998</v>
      </c>
      <c r="AW1942" s="12">
        <f t="shared" si="617"/>
        <v>39335318.5099999</v>
      </c>
      <c r="AX1942" s="12">
        <f t="shared" si="618"/>
        <v>-1395919.34</v>
      </c>
      <c r="AY1942" s="21">
        <f t="shared" si="619"/>
        <v>1334705540.7</v>
      </c>
    </row>
    <row r="1943" spans="1:51">
      <c r="A1943" s="5" t="s">
        <v>3933</v>
      </c>
      <c r="B1943" s="5" t="s">
        <v>3934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620"/>
        <v>1400284776.43</v>
      </c>
      <c r="AF1943" s="9">
        <f t="shared" si="621"/>
        <v>1289039959.89</v>
      </c>
      <c r="AG1943" s="9">
        <f t="shared" si="622"/>
        <v>137118175.31</v>
      </c>
      <c r="AH1943" s="9">
        <f t="shared" si="623"/>
        <v>135996437.18</v>
      </c>
      <c r="AI1943" s="9">
        <f t="shared" si="624"/>
        <v>123466896.28</v>
      </c>
      <c r="AJ1943" s="12">
        <f t="shared" si="605"/>
        <v>310908949.91</v>
      </c>
      <c r="AK1943" s="16">
        <f t="shared" si="606"/>
        <v>0.222032657316076</v>
      </c>
      <c r="AL1943" s="9">
        <f t="shared" si="607"/>
        <v>205073343.18</v>
      </c>
      <c r="AM1943" s="16">
        <f t="shared" si="608"/>
        <v>0.00450303168050989</v>
      </c>
      <c r="AN1943" s="16">
        <f t="shared" si="609"/>
        <v>0.0453337854403028</v>
      </c>
      <c r="AO1943" s="16">
        <f t="shared" si="610"/>
        <v>0.0499497731299491</v>
      </c>
      <c r="AP1943" s="16">
        <f t="shared" si="611"/>
        <v>0.0438674222800641</v>
      </c>
      <c r="AQ1943" s="12">
        <f t="shared" si="612"/>
        <v>105835606.73</v>
      </c>
      <c r="AR1943" s="12">
        <f t="shared" si="613"/>
        <v>94798459.2800001</v>
      </c>
      <c r="AS1943" s="12">
        <f>AR1943-VLOOKUP(A1943,[1]选股结果!$A$2:$BJ$3005,48,FALSE)*0.08</f>
        <v>-56759237.8631999</v>
      </c>
      <c r="AT1943" s="12">
        <f t="shared" si="614"/>
        <v>93306065.8300001</v>
      </c>
      <c r="AU1943" s="12">
        <f t="shared" si="615"/>
        <v>107328000.18</v>
      </c>
      <c r="AV1943" s="12">
        <f t="shared" si="616"/>
        <v>104671963.59</v>
      </c>
      <c r="AW1943" s="12">
        <f t="shared" si="617"/>
        <v>137118175.31</v>
      </c>
      <c r="AX1943" s="12">
        <f t="shared" si="618"/>
        <v>19446590.26</v>
      </c>
      <c r="AY1943" s="21">
        <f t="shared" si="619"/>
        <v>1290532353.34</v>
      </c>
    </row>
    <row r="1944" spans="1:51">
      <c r="A1944" s="5" t="s">
        <v>3935</v>
      </c>
      <c r="B1944" s="5" t="s">
        <v>3936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620"/>
        <v>1399614817.71</v>
      </c>
      <c r="AF1944" s="9">
        <f t="shared" si="621"/>
        <v>1240122018.51</v>
      </c>
      <c r="AG1944" s="9">
        <f t="shared" si="622"/>
        <v>166107926.9</v>
      </c>
      <c r="AH1944" s="9">
        <f t="shared" si="623"/>
        <v>162591703.1</v>
      </c>
      <c r="AI1944" s="9">
        <f t="shared" si="624"/>
        <v>108510228.18</v>
      </c>
      <c r="AJ1944" s="12">
        <f t="shared" si="605"/>
        <v>732450053.17</v>
      </c>
      <c r="AK1944" s="16">
        <f t="shared" si="606"/>
        <v>0.523322591260079</v>
      </c>
      <c r="AL1944" s="9">
        <f t="shared" si="607"/>
        <v>433868650.88</v>
      </c>
      <c r="AM1944" s="16">
        <f t="shared" si="608"/>
        <v>0.0578082859413999</v>
      </c>
      <c r="AN1944" s="16">
        <f t="shared" si="609"/>
        <v>0.152664480603029</v>
      </c>
      <c r="AO1944" s="16">
        <f t="shared" si="610"/>
        <v>0.097006421039572</v>
      </c>
      <c r="AP1944" s="16">
        <f t="shared" si="611"/>
        <v>0</v>
      </c>
      <c r="AQ1944" s="12">
        <f t="shared" si="612"/>
        <v>298581402.29</v>
      </c>
      <c r="AR1944" s="12">
        <f t="shared" si="613"/>
        <v>101895100.48</v>
      </c>
      <c r="AS1944" s="12">
        <f>AR1944-VLOOKUP(A1944,[1]选股结果!$A$2:$BJ$3005,48,FALSE)*0.08</f>
        <v>-172909864.3824</v>
      </c>
      <c r="AT1944" s="12">
        <f t="shared" si="614"/>
        <v>244499927.37</v>
      </c>
      <c r="AU1944" s="12">
        <f t="shared" si="615"/>
        <v>155976575.4</v>
      </c>
      <c r="AV1944" s="12">
        <f t="shared" si="616"/>
        <v>166023706.76</v>
      </c>
      <c r="AW1944" s="12">
        <f t="shared" si="617"/>
        <v>166107926.9</v>
      </c>
      <c r="AX1944" s="12">
        <f t="shared" si="618"/>
        <v>-8911548.39</v>
      </c>
      <c r="AY1944" s="21">
        <f t="shared" si="619"/>
        <v>1097517191.62</v>
      </c>
    </row>
    <row r="1945" spans="1:51">
      <c r="A1945" s="5" t="s">
        <v>3937</v>
      </c>
      <c r="B1945" s="5" t="s">
        <v>3938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620"/>
        <v>1397409579.8</v>
      </c>
      <c r="AF1945" s="9">
        <f t="shared" si="621"/>
        <v>1311865288.68</v>
      </c>
      <c r="AG1945" s="9">
        <f t="shared" si="622"/>
        <v>97470954.1999996</v>
      </c>
      <c r="AH1945" s="9">
        <f t="shared" si="623"/>
        <v>96870469.9099996</v>
      </c>
      <c r="AI1945" s="9">
        <f t="shared" si="624"/>
        <v>77915581.5499996</v>
      </c>
      <c r="AJ1945" s="12">
        <f t="shared" si="605"/>
        <v>476012433.09</v>
      </c>
      <c r="AK1945" s="16">
        <f t="shared" si="606"/>
        <v>0.340639165475113</v>
      </c>
      <c r="AL1945" s="9">
        <f t="shared" si="607"/>
        <v>420848717.13</v>
      </c>
      <c r="AM1945" s="16">
        <f t="shared" si="608"/>
        <v>0.00686003757135543</v>
      </c>
      <c r="AN1945" s="16">
        <f t="shared" si="609"/>
        <v>0.233535905547969</v>
      </c>
      <c r="AO1945" s="16">
        <f t="shared" si="610"/>
        <v>0.0467969018355802</v>
      </c>
      <c r="AP1945" s="16">
        <f t="shared" si="611"/>
        <v>0.0135409119298496</v>
      </c>
      <c r="AQ1945" s="12">
        <f t="shared" si="612"/>
        <v>55163715.9599999</v>
      </c>
      <c r="AR1945" s="12">
        <f t="shared" si="613"/>
        <v>65988918.4699999</v>
      </c>
      <c r="AS1945" s="12">
        <f>AR1945-VLOOKUP(A1945,[1]选股结果!$A$2:$BJ$3005,48,FALSE)*0.08</f>
        <v>-227529523.55</v>
      </c>
      <c r="AT1945" s="12">
        <f t="shared" si="614"/>
        <v>36208827.5999999</v>
      </c>
      <c r="AU1945" s="12">
        <f t="shared" si="615"/>
        <v>84943806.8299999</v>
      </c>
      <c r="AV1945" s="12">
        <f t="shared" si="616"/>
        <v>50109103.1399999</v>
      </c>
      <c r="AW1945" s="12">
        <f t="shared" si="617"/>
        <v>97470954.1999996</v>
      </c>
      <c r="AX1945" s="12">
        <f t="shared" si="618"/>
        <v>17300830.99</v>
      </c>
      <c r="AY1945" s="21">
        <f t="shared" si="619"/>
        <v>1341645379.55</v>
      </c>
    </row>
    <row r="1946" spans="1:51">
      <c r="A1946" s="5" t="s">
        <v>3939</v>
      </c>
      <c r="B1946" s="5" t="s">
        <v>3940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620"/>
        <v>1395688800.36</v>
      </c>
      <c r="AF1946" s="9">
        <f t="shared" si="621"/>
        <v>822922225.52</v>
      </c>
      <c r="AG1946" s="9">
        <f t="shared" si="622"/>
        <v>667924031.18</v>
      </c>
      <c r="AH1946" s="9">
        <f t="shared" si="623"/>
        <v>670916327.11</v>
      </c>
      <c r="AI1946" s="9">
        <f t="shared" si="624"/>
        <v>581720512.79</v>
      </c>
      <c r="AJ1946" s="12">
        <f t="shared" si="605"/>
        <v>768686477.05</v>
      </c>
      <c r="AK1946" s="16">
        <f t="shared" si="606"/>
        <v>0.550757788449493</v>
      </c>
      <c r="AL1946" s="9">
        <f t="shared" si="607"/>
        <v>147608609.41</v>
      </c>
      <c r="AM1946" s="16">
        <f t="shared" si="608"/>
        <v>0.00578310059371264</v>
      </c>
      <c r="AN1946" s="16">
        <f t="shared" si="609"/>
        <v>0.035500301311596</v>
      </c>
      <c r="AO1946" s="16">
        <f t="shared" si="610"/>
        <v>0.0310829488986443</v>
      </c>
      <c r="AP1946" s="16">
        <f t="shared" si="611"/>
        <v>0</v>
      </c>
      <c r="AQ1946" s="12">
        <f t="shared" si="612"/>
        <v>621077867.64</v>
      </c>
      <c r="AR1946" s="12">
        <f t="shared" si="613"/>
        <v>436963056.45</v>
      </c>
      <c r="AS1946" s="12">
        <f>AR1946-VLOOKUP(A1946,[1]选股结果!$A$2:$BJ$3005,48,FALSE)*0.08</f>
        <v>19642660.7692</v>
      </c>
      <c r="AT1946" s="12">
        <f t="shared" si="614"/>
        <v>531882053.32</v>
      </c>
      <c r="AU1946" s="12">
        <f t="shared" si="615"/>
        <v>526158870.77</v>
      </c>
      <c r="AV1946" s="12">
        <f t="shared" si="616"/>
        <v>349405790.74</v>
      </c>
      <c r="AW1946" s="12">
        <f t="shared" si="617"/>
        <v>667924031.18</v>
      </c>
      <c r="AX1946" s="12">
        <f t="shared" si="618"/>
        <v>195614911.09</v>
      </c>
      <c r="AY1946" s="21">
        <f t="shared" si="619"/>
        <v>728003228.65</v>
      </c>
    </row>
    <row r="1947" spans="1:51">
      <c r="A1947" s="5" t="s">
        <v>3941</v>
      </c>
      <c r="B1947" s="5" t="s">
        <v>3942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620"/>
        <v>1394998229.36</v>
      </c>
      <c r="AF1947" s="9">
        <f t="shared" si="621"/>
        <v>1220888263.82</v>
      </c>
      <c r="AG1947" s="9">
        <f t="shared" si="622"/>
        <v>172476716.62</v>
      </c>
      <c r="AH1947" s="9">
        <f t="shared" si="623"/>
        <v>150347860.21</v>
      </c>
      <c r="AI1947" s="9">
        <f t="shared" si="624"/>
        <v>129843590.93</v>
      </c>
      <c r="AJ1947" s="12">
        <f t="shared" si="605"/>
        <v>364070683.21</v>
      </c>
      <c r="AK1947" s="16">
        <f t="shared" si="606"/>
        <v>0.260982899868646</v>
      </c>
      <c r="AL1947" s="9">
        <f t="shared" si="607"/>
        <v>200466271.11</v>
      </c>
      <c r="AM1947" s="16">
        <f t="shared" si="608"/>
        <v>0.00833877143724893</v>
      </c>
      <c r="AN1947" s="16">
        <f t="shared" si="609"/>
        <v>0.0269056519786549</v>
      </c>
      <c r="AO1947" s="16">
        <f t="shared" si="610"/>
        <v>0.03350582798334</v>
      </c>
      <c r="AP1947" s="16">
        <f t="shared" si="611"/>
        <v>0.054624482079063</v>
      </c>
      <c r="AQ1947" s="12">
        <f t="shared" si="612"/>
        <v>163604412.1</v>
      </c>
      <c r="AR1947" s="12">
        <f t="shared" si="613"/>
        <v>125246959.9</v>
      </c>
      <c r="AS1947" s="12">
        <f>AR1947-VLOOKUP(A1947,[1]选股结果!$A$2:$BJ$3005,48,FALSE)*0.08</f>
        <v>-81826565.3072</v>
      </c>
      <c r="AT1947" s="12">
        <f t="shared" si="614"/>
        <v>143100142.82</v>
      </c>
      <c r="AU1947" s="12">
        <f t="shared" si="615"/>
        <v>145751229.18</v>
      </c>
      <c r="AV1947" s="12">
        <f t="shared" si="616"/>
        <v>173194205.54</v>
      </c>
      <c r="AW1947" s="12">
        <f t="shared" si="617"/>
        <v>172476716.62</v>
      </c>
      <c r="AX1947" s="12">
        <f t="shared" si="618"/>
        <v>-2676702.32</v>
      </c>
      <c r="AY1947" s="21">
        <f t="shared" si="619"/>
        <v>1203035080.9</v>
      </c>
    </row>
    <row r="1948" spans="1:51">
      <c r="A1948" s="5" t="s">
        <v>3943</v>
      </c>
      <c r="B1948" s="5" t="s">
        <v>3944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620"/>
        <v>1394928462.33</v>
      </c>
      <c r="AF1948" s="9">
        <f t="shared" si="621"/>
        <v>959462135.58</v>
      </c>
      <c r="AG1948" s="9">
        <f t="shared" si="622"/>
        <v>378785922.9</v>
      </c>
      <c r="AH1948" s="9">
        <f t="shared" si="623"/>
        <v>378526846.87</v>
      </c>
      <c r="AI1948" s="9">
        <f t="shared" si="624"/>
        <v>288189100.99</v>
      </c>
      <c r="AJ1948" s="12">
        <f t="shared" si="605"/>
        <v>682734902.44</v>
      </c>
      <c r="AK1948" s="16">
        <f t="shared" si="606"/>
        <v>0.489440799924322</v>
      </c>
      <c r="AL1948" s="9">
        <f t="shared" si="607"/>
        <v>254856298.46</v>
      </c>
      <c r="AM1948" s="16">
        <f t="shared" si="608"/>
        <v>0.00479713771043331</v>
      </c>
      <c r="AN1948" s="16">
        <f t="shared" si="609"/>
        <v>0.0221575593191158</v>
      </c>
      <c r="AO1948" s="16">
        <f t="shared" si="610"/>
        <v>0.121757658658928</v>
      </c>
      <c r="AP1948" s="16">
        <f t="shared" si="611"/>
        <v>0.0230972760109743</v>
      </c>
      <c r="AQ1948" s="12">
        <f t="shared" si="612"/>
        <v>427878603.98</v>
      </c>
      <c r="AR1948" s="12">
        <f t="shared" si="613"/>
        <v>329934427.77</v>
      </c>
      <c r="AS1948" s="12">
        <f>AR1948-VLOOKUP(A1948,[1]选股结果!$A$2:$BJ$3005,48,FALSE)*0.08</f>
        <v>31146043.6844</v>
      </c>
      <c r="AT1948" s="12">
        <f t="shared" si="614"/>
        <v>337540858.1</v>
      </c>
      <c r="AU1948" s="12">
        <f t="shared" si="615"/>
        <v>420272173.65</v>
      </c>
      <c r="AV1948" s="12">
        <f t="shared" si="616"/>
        <v>363286052.27</v>
      </c>
      <c r="AW1948" s="12">
        <f t="shared" si="617"/>
        <v>378785922.9</v>
      </c>
      <c r="AX1948" s="12">
        <f t="shared" si="618"/>
        <v>-1664297.71</v>
      </c>
      <c r="AY1948" s="21">
        <f t="shared" si="619"/>
        <v>951855705.25</v>
      </c>
    </row>
    <row r="1949" spans="1:51">
      <c r="A1949" s="5" t="s">
        <v>3945</v>
      </c>
      <c r="B1949" s="5" t="s">
        <v>3946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620"/>
        <v>1393861453.95</v>
      </c>
      <c r="AF1949" s="9">
        <f t="shared" si="621"/>
        <v>1375164381.14</v>
      </c>
      <c r="AG1949" s="9">
        <f t="shared" si="622"/>
        <v>17738183.4000002</v>
      </c>
      <c r="AH1949" s="9">
        <f t="shared" si="623"/>
        <v>20613759.4000002</v>
      </c>
      <c r="AI1949" s="9">
        <f t="shared" si="624"/>
        <v>37315004.3600002</v>
      </c>
      <c r="AJ1949" s="12">
        <f t="shared" si="605"/>
        <v>538505252.16</v>
      </c>
      <c r="AK1949" s="16">
        <f t="shared" si="606"/>
        <v>0.386340586888284</v>
      </c>
      <c r="AL1949" s="9">
        <f t="shared" si="607"/>
        <v>488729852.78</v>
      </c>
      <c r="AM1949" s="16">
        <f t="shared" si="608"/>
        <v>0.0027396726189524</v>
      </c>
      <c r="AN1949" s="16">
        <f t="shared" si="609"/>
        <v>0.149534530006077</v>
      </c>
      <c r="AO1949" s="16">
        <f t="shared" si="610"/>
        <v>0.0783597858671526</v>
      </c>
      <c r="AP1949" s="16">
        <f t="shared" si="611"/>
        <v>0.118778167687202</v>
      </c>
      <c r="AQ1949" s="12">
        <f t="shared" si="612"/>
        <v>49775399.3800001</v>
      </c>
      <c r="AR1949" s="12">
        <f t="shared" si="613"/>
        <v>33700601.0300001</v>
      </c>
      <c r="AS1949" s="12">
        <f>AR1949-VLOOKUP(A1949,[1]选股结果!$A$2:$BJ$3005,48,FALSE)*0.08</f>
        <v>-227657778.4636</v>
      </c>
      <c r="AT1949" s="12">
        <f t="shared" si="614"/>
        <v>66476644.3400001</v>
      </c>
      <c r="AU1949" s="12">
        <f t="shared" si="615"/>
        <v>16999356.0700001</v>
      </c>
      <c r="AV1949" s="12">
        <f t="shared" si="616"/>
        <v>13766829.1800001</v>
      </c>
      <c r="AW1949" s="12">
        <f t="shared" si="617"/>
        <v>17738183.4000002</v>
      </c>
      <c r="AX1949" s="12">
        <f t="shared" si="618"/>
        <v>3025734.01</v>
      </c>
      <c r="AY1949" s="21">
        <f t="shared" si="619"/>
        <v>1342388337.83</v>
      </c>
    </row>
    <row r="1950" spans="1:51">
      <c r="A1950" s="5" t="s">
        <v>3947</v>
      </c>
      <c r="B1950" s="5" t="s">
        <v>3948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620"/>
        <v>1393578733.81</v>
      </c>
      <c r="AF1950" s="9">
        <f t="shared" si="621"/>
        <v>1172291341.87</v>
      </c>
      <c r="AG1950" s="9">
        <f t="shared" si="622"/>
        <v>218222028.65</v>
      </c>
      <c r="AH1950" s="9">
        <f t="shared" si="623"/>
        <v>218105709.22</v>
      </c>
      <c r="AI1950" s="9">
        <f t="shared" si="624"/>
        <v>163240616.83</v>
      </c>
      <c r="AJ1950" s="12">
        <f t="shared" ref="AJ1950:AJ2013" si="625">C1950-G1950</f>
        <v>465081397.88</v>
      </c>
      <c r="AK1950" s="16">
        <f t="shared" ref="AK1950:AK2013" si="626">AJ1950/C1950</f>
        <v>0.333731698537392</v>
      </c>
      <c r="AL1950" s="9">
        <f t="shared" ref="AL1950:AL2013" si="627">O1950+P1950+Q1950+R1950+Y1950-AB1950+AC1950</f>
        <v>176718438.73</v>
      </c>
      <c r="AM1950" s="16">
        <f t="shared" ref="AM1950:AM2013" si="628">O1950/C1950</f>
        <v>0.0150156318708958</v>
      </c>
      <c r="AN1950" s="16">
        <f t="shared" ref="AN1950:AN2013" si="629">P1950/C1950</f>
        <v>0.00257226248724367</v>
      </c>
      <c r="AO1950" s="16">
        <f t="shared" ref="AO1950:AO2013" si="630">Q1950/C1950</f>
        <v>0.0781141222084993</v>
      </c>
      <c r="AP1950" s="16">
        <f t="shared" ref="AP1950:AP2013" si="631">R1950/C1950</f>
        <v>0.0311091188665561</v>
      </c>
      <c r="AQ1950" s="12">
        <f t="shared" ref="AQ1950:AQ2013" si="632">C1950-G1950-AL1950</f>
        <v>288362959.15</v>
      </c>
      <c r="AR1950" s="12">
        <f t="shared" ref="AR1950:AR2013" si="633">AQ1950-S1950-AD1950</f>
        <v>166425162.37</v>
      </c>
      <c r="AS1950" s="12">
        <f>AR1950-VLOOKUP(A1950,[1]选股结果!$A$2:$BJ$3005,48,FALSE)*0.08</f>
        <v>-200916505.1908</v>
      </c>
      <c r="AT1950" s="12">
        <f t="shared" si="614"/>
        <v>233497866.76</v>
      </c>
      <c r="AU1950" s="12">
        <f t="shared" si="615"/>
        <v>221290254.76</v>
      </c>
      <c r="AV1950" s="12">
        <f t="shared" si="616"/>
        <v>204160617.87</v>
      </c>
      <c r="AW1950" s="12">
        <f t="shared" si="617"/>
        <v>218222028.65</v>
      </c>
      <c r="AX1950" s="12">
        <f t="shared" si="618"/>
        <v>0</v>
      </c>
      <c r="AY1950" s="21">
        <f t="shared" si="619"/>
        <v>1105218637.48</v>
      </c>
    </row>
    <row r="1951" spans="1:51">
      <c r="A1951" s="5" t="s">
        <v>3949</v>
      </c>
      <c r="B1951" s="5" t="s">
        <v>3950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620"/>
        <v>1390241815.76</v>
      </c>
      <c r="AF1951" s="9">
        <f t="shared" si="621"/>
        <v>1597508913.43</v>
      </c>
      <c r="AG1951" s="9">
        <f t="shared" si="622"/>
        <v>-212210107.68</v>
      </c>
      <c r="AH1951" s="9">
        <f t="shared" si="623"/>
        <v>-231360272.58</v>
      </c>
      <c r="AI1951" s="9">
        <f t="shared" si="624"/>
        <v>-212808425.28</v>
      </c>
      <c r="AJ1951" s="12">
        <f t="shared" si="625"/>
        <v>1043184451.76</v>
      </c>
      <c r="AK1951" s="16">
        <f t="shared" si="626"/>
        <v>0.750361872254378</v>
      </c>
      <c r="AL1951" s="9">
        <f t="shared" si="627"/>
        <v>1278878855.88</v>
      </c>
      <c r="AM1951" s="16">
        <f t="shared" si="628"/>
        <v>0.0104276898922616</v>
      </c>
      <c r="AN1951" s="16">
        <f t="shared" si="629"/>
        <v>0.315306850391611</v>
      </c>
      <c r="AO1951" s="16">
        <f t="shared" si="630"/>
        <v>0.17609607957747</v>
      </c>
      <c r="AP1951" s="16">
        <f t="shared" si="631"/>
        <v>0.402342184668226</v>
      </c>
      <c r="AQ1951" s="12">
        <f t="shared" si="632"/>
        <v>-235694404.12</v>
      </c>
      <c r="AR1951" s="12">
        <f t="shared" si="633"/>
        <v>-210575264.72</v>
      </c>
      <c r="AS1951" s="12">
        <f>AR1951-VLOOKUP(A1951,[1]选股结果!$A$2:$BJ$3005,48,FALSE)*0.08</f>
        <v>-938911632.5264</v>
      </c>
      <c r="AT1951" s="12">
        <f t="shared" si="614"/>
        <v>-217142556.82</v>
      </c>
      <c r="AU1951" s="12">
        <f t="shared" si="615"/>
        <v>-229127112.02</v>
      </c>
      <c r="AV1951" s="12">
        <f t="shared" si="616"/>
        <v>-239955255.88</v>
      </c>
      <c r="AW1951" s="12">
        <f t="shared" si="617"/>
        <v>-212210107.68</v>
      </c>
      <c r="AX1951" s="12">
        <f t="shared" si="618"/>
        <v>21675976.17</v>
      </c>
      <c r="AY1951" s="21">
        <f t="shared" si="619"/>
        <v>1604076205.53</v>
      </c>
    </row>
    <row r="1952" spans="1:51">
      <c r="A1952" s="5" t="s">
        <v>3951</v>
      </c>
      <c r="B1952" s="5" t="s">
        <v>3952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620"/>
        <v>1389020141.96</v>
      </c>
      <c r="AF1952" s="9">
        <f t="shared" si="621"/>
        <v>1278160221.31</v>
      </c>
      <c r="AG1952" s="9">
        <f t="shared" si="622"/>
        <v>110803236.79</v>
      </c>
      <c r="AH1952" s="9">
        <f t="shared" si="623"/>
        <v>110372646.48</v>
      </c>
      <c r="AI1952" s="9">
        <f t="shared" si="624"/>
        <v>92288559.36</v>
      </c>
      <c r="AJ1952" s="12">
        <f t="shared" si="625"/>
        <v>242936456.37</v>
      </c>
      <c r="AK1952" s="16">
        <f t="shared" si="626"/>
        <v>0.174897720365092</v>
      </c>
      <c r="AL1952" s="9">
        <f t="shared" si="627"/>
        <v>110717217.33</v>
      </c>
      <c r="AM1952" s="16">
        <f t="shared" si="628"/>
        <v>0.00596545304109681</v>
      </c>
      <c r="AN1952" s="16">
        <f t="shared" si="629"/>
        <v>0.00382632791955083</v>
      </c>
      <c r="AO1952" s="16">
        <f t="shared" si="630"/>
        <v>0.0625583720963078</v>
      </c>
      <c r="AP1952" s="16">
        <f t="shared" si="631"/>
        <v>0.00704871502884366</v>
      </c>
      <c r="AQ1952" s="12">
        <f t="shared" si="632"/>
        <v>132219239.04</v>
      </c>
      <c r="AR1952" s="12">
        <f t="shared" si="633"/>
        <v>92345243.2200001</v>
      </c>
      <c r="AS1952" s="12">
        <f>AR1952-VLOOKUP(A1952,[1]选股结果!$A$2:$BJ$3005,48,FALSE)*0.08</f>
        <v>7337889.7912001</v>
      </c>
      <c r="AT1952" s="12">
        <f t="shared" si="614"/>
        <v>114135151.92</v>
      </c>
      <c r="AU1952" s="12">
        <f t="shared" si="615"/>
        <v>110429330.34</v>
      </c>
      <c r="AV1952" s="12">
        <f t="shared" si="616"/>
        <v>113025384.48</v>
      </c>
      <c r="AW1952" s="12">
        <f t="shared" si="617"/>
        <v>110803236.79</v>
      </c>
      <c r="AX1952" s="12">
        <f t="shared" si="618"/>
        <v>0</v>
      </c>
      <c r="AY1952" s="21">
        <f t="shared" si="619"/>
        <v>1256370312.61</v>
      </c>
    </row>
    <row r="1953" spans="1:51">
      <c r="A1953" s="5" t="s">
        <v>3953</v>
      </c>
      <c r="B1953" s="5" t="s">
        <v>3954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620"/>
        <v>1388015259.09</v>
      </c>
      <c r="AF1953" s="9">
        <f t="shared" si="621"/>
        <v>1183059537.13</v>
      </c>
      <c r="AG1953" s="9">
        <f t="shared" si="622"/>
        <v>172623515.71</v>
      </c>
      <c r="AH1953" s="9">
        <f t="shared" si="623"/>
        <v>167866094.43</v>
      </c>
      <c r="AI1953" s="9">
        <f t="shared" si="624"/>
        <v>168512440.2</v>
      </c>
      <c r="AJ1953" s="12">
        <f t="shared" si="625"/>
        <v>350891244.28</v>
      </c>
      <c r="AK1953" s="16">
        <f t="shared" si="626"/>
        <v>0.252800710930259</v>
      </c>
      <c r="AL1953" s="9">
        <f t="shared" si="627"/>
        <v>206705185.36</v>
      </c>
      <c r="AM1953" s="16">
        <f t="shared" si="628"/>
        <v>0.010266293952231</v>
      </c>
      <c r="AN1953" s="16">
        <f t="shared" si="629"/>
        <v>0.00855565270066674</v>
      </c>
      <c r="AO1953" s="16">
        <f t="shared" si="630"/>
        <v>0.0545592010707785</v>
      </c>
      <c r="AP1953" s="16">
        <f t="shared" si="631"/>
        <v>0.0536593933692271</v>
      </c>
      <c r="AQ1953" s="12">
        <f t="shared" si="632"/>
        <v>144186058.92</v>
      </c>
      <c r="AR1953" s="12">
        <f t="shared" si="633"/>
        <v>175231091.93</v>
      </c>
      <c r="AS1953" s="12">
        <f>AR1953-VLOOKUP(A1953,[1]选股结果!$A$2:$BJ$3005,48,FALSE)*0.08</f>
        <v>-4567808.06759998</v>
      </c>
      <c r="AT1953" s="12">
        <f t="shared" si="614"/>
        <v>144832404.69</v>
      </c>
      <c r="AU1953" s="12">
        <f t="shared" si="615"/>
        <v>174584746.16</v>
      </c>
      <c r="AV1953" s="12">
        <f t="shared" si="616"/>
        <v>144694758.09</v>
      </c>
      <c r="AW1953" s="12">
        <f t="shared" si="617"/>
        <v>172623515.71</v>
      </c>
      <c r="AX1953" s="12">
        <f t="shared" si="618"/>
        <v>0</v>
      </c>
      <c r="AY1953" s="21">
        <f t="shared" si="619"/>
        <v>1213458224.37</v>
      </c>
    </row>
    <row r="1954" spans="1:51">
      <c r="A1954" s="5" t="s">
        <v>3955</v>
      </c>
      <c r="B1954" s="5" t="s">
        <v>3956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620"/>
        <v>1380438231.61</v>
      </c>
      <c r="AF1954" s="9">
        <f t="shared" si="621"/>
        <v>1335286338.54</v>
      </c>
      <c r="AG1954" s="9">
        <f t="shared" si="622"/>
        <v>52735247.1499999</v>
      </c>
      <c r="AH1954" s="9">
        <f t="shared" si="623"/>
        <v>53414870.6099999</v>
      </c>
      <c r="AI1954" s="9">
        <f t="shared" si="624"/>
        <v>43965735.8499999</v>
      </c>
      <c r="AJ1954" s="12">
        <f t="shared" si="625"/>
        <v>120073386.61</v>
      </c>
      <c r="AK1954" s="16">
        <f t="shared" si="626"/>
        <v>0.0869820784881905</v>
      </c>
      <c r="AL1954" s="9">
        <f t="shared" si="627"/>
        <v>73192793.23</v>
      </c>
      <c r="AM1954" s="16">
        <f t="shared" si="628"/>
        <v>0.00516120541785521</v>
      </c>
      <c r="AN1954" s="16">
        <f t="shared" si="629"/>
        <v>0.00992688630770369</v>
      </c>
      <c r="AO1954" s="16">
        <f t="shared" si="630"/>
        <v>0.0240118062373142</v>
      </c>
      <c r="AP1954" s="16">
        <f t="shared" si="631"/>
        <v>0.0144138449909444</v>
      </c>
      <c r="AQ1954" s="12">
        <f t="shared" si="632"/>
        <v>46880593.3799999</v>
      </c>
      <c r="AR1954" s="12">
        <f t="shared" si="633"/>
        <v>36382381.7699999</v>
      </c>
      <c r="AS1954" s="12">
        <f>AR1954-VLOOKUP(A1954,[1]选股结果!$A$2:$BJ$3005,48,FALSE)*0.08</f>
        <v>-80281454.5436001</v>
      </c>
      <c r="AT1954" s="12">
        <f t="shared" si="614"/>
        <v>37431458.6199999</v>
      </c>
      <c r="AU1954" s="12">
        <f t="shared" si="615"/>
        <v>45831516.5299999</v>
      </c>
      <c r="AV1954" s="12">
        <f t="shared" si="616"/>
        <v>48138185.3599999</v>
      </c>
      <c r="AW1954" s="12">
        <f t="shared" si="617"/>
        <v>52735247.1499999</v>
      </c>
      <c r="AX1954" s="12">
        <f t="shared" si="618"/>
        <v>4362671.58</v>
      </c>
      <c r="AY1954" s="21">
        <f t="shared" si="619"/>
        <v>1334237261.69</v>
      </c>
    </row>
    <row r="1955" spans="1:51">
      <c r="A1955" s="5" t="s">
        <v>3957</v>
      </c>
      <c r="B1955" s="5" t="s">
        <v>3958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620"/>
        <v>1380367242.13</v>
      </c>
      <c r="AF1955" s="9">
        <f t="shared" si="621"/>
        <v>1354119844.25</v>
      </c>
      <c r="AG1955" s="9">
        <f t="shared" si="622"/>
        <v>27697392.5099999</v>
      </c>
      <c r="AH1955" s="9">
        <f t="shared" si="623"/>
        <v>27819925.8499999</v>
      </c>
      <c r="AI1955" s="9">
        <f t="shared" si="624"/>
        <v>24669438.4099999</v>
      </c>
      <c r="AJ1955" s="12">
        <f t="shared" si="625"/>
        <v>115001676.25</v>
      </c>
      <c r="AK1955" s="16">
        <f t="shared" si="626"/>
        <v>0.0833123771269337</v>
      </c>
      <c r="AL1955" s="9">
        <f t="shared" si="627"/>
        <v>88318235.06</v>
      </c>
      <c r="AM1955" s="16">
        <f t="shared" si="628"/>
        <v>0.00624162204596028</v>
      </c>
      <c r="AN1955" s="16">
        <f t="shared" si="629"/>
        <v>0.0173002201306592</v>
      </c>
      <c r="AO1955" s="16">
        <f t="shared" si="630"/>
        <v>0.0276329619508659</v>
      </c>
      <c r="AP1955" s="16">
        <f t="shared" si="631"/>
        <v>0.0128956589353223</v>
      </c>
      <c r="AQ1955" s="12">
        <f t="shared" si="632"/>
        <v>26683441.19</v>
      </c>
      <c r="AR1955" s="12">
        <f t="shared" si="633"/>
        <v>23219443.78</v>
      </c>
      <c r="AS1955" s="12">
        <f>AR1955-VLOOKUP(A1955,[1]选股结果!$A$2:$BJ$3005,48,FALSE)*0.08</f>
        <v>-150159993.3464</v>
      </c>
      <c r="AT1955" s="12">
        <f t="shared" si="614"/>
        <v>23532953.75</v>
      </c>
      <c r="AU1955" s="12">
        <f t="shared" si="615"/>
        <v>26369931.22</v>
      </c>
      <c r="AV1955" s="12">
        <f t="shared" si="616"/>
        <v>21563244.04</v>
      </c>
      <c r="AW1955" s="12">
        <f t="shared" si="617"/>
        <v>27697392.5099999</v>
      </c>
      <c r="AX1955" s="12">
        <f t="shared" si="618"/>
        <v>3175595.9</v>
      </c>
      <c r="AY1955" s="21">
        <f t="shared" si="619"/>
        <v>1353806334.28</v>
      </c>
    </row>
    <row r="1956" spans="1:51">
      <c r="A1956" s="5" t="s">
        <v>3959</v>
      </c>
      <c r="B1956" s="5" t="s">
        <v>3960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620"/>
        <v>1376096135.48</v>
      </c>
      <c r="AF1956" s="9">
        <f t="shared" si="621"/>
        <v>1797487320.21</v>
      </c>
      <c r="AG1956" s="9">
        <f t="shared" si="622"/>
        <v>-377283425.26</v>
      </c>
      <c r="AH1956" s="9">
        <f t="shared" si="623"/>
        <v>-368186790.54</v>
      </c>
      <c r="AI1956" s="9">
        <f t="shared" si="624"/>
        <v>-372090140.84</v>
      </c>
      <c r="AJ1956" s="12">
        <f t="shared" si="625"/>
        <v>-76811835.6600001</v>
      </c>
      <c r="AK1956" s="16">
        <f t="shared" si="626"/>
        <v>-0.0558186551648204</v>
      </c>
      <c r="AL1956" s="9">
        <f t="shared" si="627"/>
        <v>275593666.74</v>
      </c>
      <c r="AM1956" s="16">
        <f t="shared" si="628"/>
        <v>0.0154538362267707</v>
      </c>
      <c r="AN1956" s="16">
        <f t="shared" si="629"/>
        <v>0.00875327384434404</v>
      </c>
      <c r="AO1956" s="16">
        <f t="shared" si="630"/>
        <v>0.167581640616672</v>
      </c>
      <c r="AP1956" s="16">
        <f t="shared" si="631"/>
        <v>0</v>
      </c>
      <c r="AQ1956" s="12">
        <f t="shared" si="632"/>
        <v>-352405502.4</v>
      </c>
      <c r="AR1956" s="12">
        <f t="shared" si="633"/>
        <v>-436968443.12</v>
      </c>
      <c r="AS1956" s="12">
        <f>AR1956-VLOOKUP(A1956,[1]选股结果!$A$2:$BJ$3005,48,FALSE)*0.08</f>
        <v>-525335467.6272</v>
      </c>
      <c r="AT1956" s="12">
        <f t="shared" si="614"/>
        <v>-356308852.7</v>
      </c>
      <c r="AU1956" s="12">
        <f t="shared" si="615"/>
        <v>-433065092.82</v>
      </c>
      <c r="AV1956" s="12">
        <f t="shared" si="616"/>
        <v>-465468344.18</v>
      </c>
      <c r="AW1956" s="12">
        <f t="shared" si="617"/>
        <v>-377283425.26</v>
      </c>
      <c r="AX1956" s="12">
        <f t="shared" si="618"/>
        <v>83108091.79</v>
      </c>
      <c r="AY1956" s="21">
        <f t="shared" si="619"/>
        <v>1716827729.79</v>
      </c>
    </row>
    <row r="1957" spans="1:51">
      <c r="A1957" s="5" t="s">
        <v>3961</v>
      </c>
      <c r="B1957" s="5" t="s">
        <v>3962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620"/>
        <v>1373223436.41</v>
      </c>
      <c r="AF1957" s="9">
        <f t="shared" si="621"/>
        <v>942591993.29</v>
      </c>
      <c r="AG1957" s="9">
        <f t="shared" si="622"/>
        <v>444877519.59</v>
      </c>
      <c r="AH1957" s="9">
        <f t="shared" si="623"/>
        <v>445280293.38</v>
      </c>
      <c r="AI1957" s="9">
        <f t="shared" si="624"/>
        <v>382238879.78</v>
      </c>
      <c r="AJ1957" s="12">
        <f t="shared" si="625"/>
        <v>720143972.33</v>
      </c>
      <c r="AK1957" s="16">
        <f t="shared" si="626"/>
        <v>0.524418643926339</v>
      </c>
      <c r="AL1957" s="9">
        <f t="shared" si="627"/>
        <v>288756483.54</v>
      </c>
      <c r="AM1957" s="16">
        <f t="shared" si="628"/>
        <v>0.00862670816409155</v>
      </c>
      <c r="AN1957" s="16">
        <f t="shared" si="629"/>
        <v>0.114086892588705</v>
      </c>
      <c r="AO1957" s="16">
        <f t="shared" si="630"/>
        <v>0.0324812516210819</v>
      </c>
      <c r="AP1957" s="16">
        <f t="shared" si="631"/>
        <v>0.0553748551210251</v>
      </c>
      <c r="AQ1957" s="12">
        <f t="shared" si="632"/>
        <v>431387488.79</v>
      </c>
      <c r="AR1957" s="12">
        <f t="shared" si="633"/>
        <v>367992803.31</v>
      </c>
      <c r="AS1957" s="12">
        <f>AR1957-VLOOKUP(A1957,[1]选股结果!$A$2:$BJ$3005,48,FALSE)*0.08</f>
        <v>182742087.27</v>
      </c>
      <c r="AT1957" s="12">
        <f t="shared" si="614"/>
        <v>368346075.19</v>
      </c>
      <c r="AU1957" s="12">
        <f t="shared" si="615"/>
        <v>431034216.91</v>
      </c>
      <c r="AV1957" s="12">
        <f t="shared" si="616"/>
        <v>425242628.54</v>
      </c>
      <c r="AW1957" s="12">
        <f t="shared" si="617"/>
        <v>444877519.59</v>
      </c>
      <c r="AX1957" s="12">
        <f t="shared" si="618"/>
        <v>19988162.93</v>
      </c>
      <c r="AY1957" s="21">
        <f t="shared" si="619"/>
        <v>942238721.41</v>
      </c>
    </row>
    <row r="1958" spans="1:51">
      <c r="A1958" s="5" t="s">
        <v>3963</v>
      </c>
      <c r="B1958" s="5" t="s">
        <v>3964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620"/>
        <v>1369079963.48</v>
      </c>
      <c r="AF1958" s="9">
        <f t="shared" si="621"/>
        <v>1145768230.49</v>
      </c>
      <c r="AG1958" s="9">
        <f t="shared" si="622"/>
        <v>231850784.21</v>
      </c>
      <c r="AH1958" s="9">
        <f t="shared" si="623"/>
        <v>232343076.07</v>
      </c>
      <c r="AI1958" s="9">
        <f t="shared" si="624"/>
        <v>200108434.16</v>
      </c>
      <c r="AJ1958" s="12">
        <f t="shared" si="625"/>
        <v>815873843.79</v>
      </c>
      <c r="AK1958" s="16">
        <f t="shared" si="626"/>
        <v>0.595928554615735</v>
      </c>
      <c r="AL1958" s="9">
        <f t="shared" si="627"/>
        <v>600686818.08</v>
      </c>
      <c r="AM1958" s="16">
        <f t="shared" si="628"/>
        <v>0.00845656175594825</v>
      </c>
      <c r="AN1958" s="16">
        <f t="shared" si="629"/>
        <v>0.314175926208625</v>
      </c>
      <c r="AO1958" s="16">
        <f t="shared" si="630"/>
        <v>0.0655764999524161</v>
      </c>
      <c r="AP1958" s="16">
        <f t="shared" si="631"/>
        <v>0.050124557038704</v>
      </c>
      <c r="AQ1958" s="12">
        <f t="shared" si="632"/>
        <v>215187025.71</v>
      </c>
      <c r="AR1958" s="12">
        <f t="shared" si="633"/>
        <v>190503946.72</v>
      </c>
      <c r="AS1958" s="12">
        <f>AR1958-VLOOKUP(A1958,[1]选股结果!$A$2:$BJ$3005,48,FALSE)*0.08</f>
        <v>-28407383.1904</v>
      </c>
      <c r="AT1958" s="12">
        <f t="shared" si="614"/>
        <v>182952383.8</v>
      </c>
      <c r="AU1958" s="12">
        <f t="shared" si="615"/>
        <v>222738588.63</v>
      </c>
      <c r="AV1958" s="12">
        <f t="shared" si="616"/>
        <v>199975201.82</v>
      </c>
      <c r="AW1958" s="12">
        <f t="shared" si="617"/>
        <v>231850784.21</v>
      </c>
      <c r="AX1958" s="12">
        <f t="shared" si="618"/>
        <v>24324019.47</v>
      </c>
      <c r="AY1958" s="21">
        <f t="shared" si="619"/>
        <v>1153319793.41</v>
      </c>
    </row>
    <row r="1959" spans="1:51">
      <c r="A1959" s="5" t="s">
        <v>3965</v>
      </c>
      <c r="B1959" s="5" t="s">
        <v>3966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620"/>
        <v>1368373802.06</v>
      </c>
      <c r="AF1959" s="9">
        <f t="shared" si="621"/>
        <v>1205103296.49</v>
      </c>
      <c r="AG1959" s="9">
        <f t="shared" si="622"/>
        <v>208126110.65</v>
      </c>
      <c r="AH1959" s="9">
        <f t="shared" si="623"/>
        <v>208182208.25</v>
      </c>
      <c r="AI1959" s="9">
        <f t="shared" si="624"/>
        <v>175414075.5</v>
      </c>
      <c r="AJ1959" s="12">
        <f t="shared" si="625"/>
        <v>616926383.2</v>
      </c>
      <c r="AK1959" s="16">
        <f t="shared" si="626"/>
        <v>0.45084638588612</v>
      </c>
      <c r="AL1959" s="9">
        <f t="shared" si="627"/>
        <v>464569022.28</v>
      </c>
      <c r="AM1959" s="16">
        <f t="shared" si="628"/>
        <v>0.00929246599931796</v>
      </c>
      <c r="AN1959" s="16">
        <f t="shared" si="629"/>
        <v>0.236724522460418</v>
      </c>
      <c r="AO1959" s="16">
        <f t="shared" si="630"/>
        <v>0.0613501654106639</v>
      </c>
      <c r="AP1959" s="16">
        <f t="shared" si="631"/>
        <v>0.0321783118353426</v>
      </c>
      <c r="AQ1959" s="12">
        <f t="shared" si="632"/>
        <v>152357360.92</v>
      </c>
      <c r="AR1959" s="12">
        <f t="shared" si="633"/>
        <v>130558470.42</v>
      </c>
      <c r="AS1959" s="12">
        <f>AR1959-VLOOKUP(A1959,[1]选股结果!$A$2:$BJ$3005,48,FALSE)*0.08</f>
        <v>-39764861.5248</v>
      </c>
      <c r="AT1959" s="12">
        <f t="shared" si="614"/>
        <v>119589228.17</v>
      </c>
      <c r="AU1959" s="12">
        <f t="shared" si="615"/>
        <v>163326603.17</v>
      </c>
      <c r="AV1959" s="12">
        <f t="shared" si="616"/>
        <v>202569586.64</v>
      </c>
      <c r="AW1959" s="12">
        <f t="shared" si="617"/>
        <v>208126110.65</v>
      </c>
      <c r="AX1959" s="12">
        <f t="shared" si="618"/>
        <v>-6818404.49</v>
      </c>
      <c r="AY1959" s="21">
        <f t="shared" si="619"/>
        <v>1216072538.74</v>
      </c>
    </row>
    <row r="1960" spans="1:51">
      <c r="A1960" s="5" t="s">
        <v>3967</v>
      </c>
      <c r="B1960" s="5" t="s">
        <v>3968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620"/>
        <v>1368334947.77</v>
      </c>
      <c r="AF1960" s="9">
        <f t="shared" si="621"/>
        <v>1002001020.04</v>
      </c>
      <c r="AG1960" s="9">
        <f t="shared" si="622"/>
        <v>376608336.2</v>
      </c>
      <c r="AH1960" s="9">
        <f t="shared" si="623"/>
        <v>392338023.59</v>
      </c>
      <c r="AI1960" s="9">
        <f t="shared" si="624"/>
        <v>349771412.99</v>
      </c>
      <c r="AJ1960" s="12">
        <f t="shared" si="625"/>
        <v>891844239.29</v>
      </c>
      <c r="AK1960" s="16">
        <f t="shared" si="626"/>
        <v>0.651773340104668</v>
      </c>
      <c r="AL1960" s="9">
        <f t="shared" si="627"/>
        <v>133676322.7</v>
      </c>
      <c r="AM1960" s="16">
        <f t="shared" si="628"/>
        <v>0.00372305826018872</v>
      </c>
      <c r="AN1960" s="16">
        <f t="shared" si="629"/>
        <v>0</v>
      </c>
      <c r="AO1960" s="16">
        <f t="shared" si="630"/>
        <v>0.105465127230133</v>
      </c>
      <c r="AP1960" s="16">
        <f t="shared" si="631"/>
        <v>0</v>
      </c>
      <c r="AQ1960" s="12">
        <f t="shared" si="632"/>
        <v>758167916.59</v>
      </c>
      <c r="AR1960" s="12">
        <f t="shared" si="633"/>
        <v>339497004.52</v>
      </c>
      <c r="AS1960" s="12">
        <f>AR1960-VLOOKUP(A1960,[1]选股结果!$A$2:$BJ$3005,48,FALSE)*0.08</f>
        <v>-45732789.7008001</v>
      </c>
      <c r="AT1960" s="12">
        <f t="shared" si="614"/>
        <v>715601305.99</v>
      </c>
      <c r="AU1960" s="12">
        <f t="shared" si="615"/>
        <v>382063615.12</v>
      </c>
      <c r="AV1960" s="12">
        <f t="shared" si="616"/>
        <v>368304983.43</v>
      </c>
      <c r="AW1960" s="12">
        <f t="shared" si="617"/>
        <v>376608336.2</v>
      </c>
      <c r="AX1960" s="12">
        <f t="shared" si="618"/>
        <v>6637342.55</v>
      </c>
      <c r="AY1960" s="21">
        <f t="shared" si="619"/>
        <v>625896718.57</v>
      </c>
    </row>
    <row r="1961" spans="1:51">
      <c r="A1961" s="5" t="s">
        <v>3969</v>
      </c>
      <c r="B1961" s="5" t="s">
        <v>3970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620"/>
        <v>1363374117.42</v>
      </c>
      <c r="AF1961" s="9">
        <f t="shared" si="621"/>
        <v>1489327433.14</v>
      </c>
      <c r="AG1961" s="9">
        <f t="shared" si="622"/>
        <v>-154285321.37</v>
      </c>
      <c r="AH1961" s="9">
        <f t="shared" si="623"/>
        <v>-154244665.7</v>
      </c>
      <c r="AI1961" s="9">
        <f t="shared" si="624"/>
        <v>-175973935.6</v>
      </c>
      <c r="AJ1961" s="12">
        <f t="shared" si="625"/>
        <v>655643031.07</v>
      </c>
      <c r="AK1961" s="16">
        <f t="shared" si="626"/>
        <v>0.480897372696729</v>
      </c>
      <c r="AL1961" s="9">
        <f t="shared" si="627"/>
        <v>681058801.16</v>
      </c>
      <c r="AM1961" s="16">
        <f t="shared" si="628"/>
        <v>0.00779514147599594</v>
      </c>
      <c r="AN1961" s="16">
        <f t="shared" si="629"/>
        <v>0.108503853777084</v>
      </c>
      <c r="AO1961" s="16">
        <f t="shared" si="630"/>
        <v>0.238750658877093</v>
      </c>
      <c r="AP1961" s="16">
        <f t="shared" si="631"/>
        <v>0.0877286242651722</v>
      </c>
      <c r="AQ1961" s="12">
        <f t="shared" si="632"/>
        <v>-25415770.0899999</v>
      </c>
      <c r="AR1961" s="12">
        <f t="shared" si="633"/>
        <v>-225068942.26</v>
      </c>
      <c r="AS1961" s="12">
        <f>AR1961-VLOOKUP(A1961,[1]选股结果!$A$2:$BJ$3005,48,FALSE)*0.08</f>
        <v>-348237106.9904</v>
      </c>
      <c r="AT1961" s="12">
        <f t="shared" si="614"/>
        <v>-47145039.9899999</v>
      </c>
      <c r="AU1961" s="12">
        <f t="shared" si="615"/>
        <v>-203339672.36</v>
      </c>
      <c r="AV1961" s="12">
        <f t="shared" si="616"/>
        <v>-175058365.36</v>
      </c>
      <c r="AW1961" s="12">
        <f t="shared" si="617"/>
        <v>-154285321.37</v>
      </c>
      <c r="AX1961" s="12">
        <f t="shared" si="618"/>
        <v>769737.760000002</v>
      </c>
      <c r="AY1961" s="21">
        <f t="shared" si="619"/>
        <v>1311403530.87</v>
      </c>
    </row>
    <row r="1962" spans="1:51">
      <c r="A1962" s="5" t="s">
        <v>3971</v>
      </c>
      <c r="B1962" s="5" t="s">
        <v>3972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620"/>
        <v>1361306304.49</v>
      </c>
      <c r="AF1962" s="9">
        <f t="shared" si="621"/>
        <v>1252615904.13</v>
      </c>
      <c r="AG1962" s="9">
        <f t="shared" si="622"/>
        <v>123397098.89</v>
      </c>
      <c r="AH1962" s="9">
        <f t="shared" si="623"/>
        <v>120704992.83</v>
      </c>
      <c r="AI1962" s="9">
        <f t="shared" si="624"/>
        <v>96827147.44</v>
      </c>
      <c r="AJ1962" s="12">
        <f t="shared" si="625"/>
        <v>171445245.95</v>
      </c>
      <c r="AK1962" s="16">
        <f t="shared" si="626"/>
        <v>0.125941711563754</v>
      </c>
      <c r="AL1962" s="9">
        <f t="shared" si="627"/>
        <v>74560840.51</v>
      </c>
      <c r="AM1962" s="16">
        <f t="shared" si="628"/>
        <v>0.0130626952959437</v>
      </c>
      <c r="AN1962" s="16">
        <f t="shared" si="629"/>
        <v>0.0034373158227259</v>
      </c>
      <c r="AO1962" s="16">
        <f t="shared" si="630"/>
        <v>0.0362867366051803</v>
      </c>
      <c r="AP1962" s="16">
        <f t="shared" si="631"/>
        <v>7.20042210020633e-6</v>
      </c>
      <c r="AQ1962" s="12">
        <f t="shared" si="632"/>
        <v>96884405.44</v>
      </c>
      <c r="AR1962" s="12">
        <f t="shared" si="633"/>
        <v>82120448.91</v>
      </c>
      <c r="AS1962" s="12">
        <f>AR1962-VLOOKUP(A1962,[1]选股结果!$A$2:$BJ$3005,48,FALSE)*0.08</f>
        <v>-118300554.37</v>
      </c>
      <c r="AT1962" s="12">
        <f t="shared" si="614"/>
        <v>73006560.05</v>
      </c>
      <c r="AU1962" s="12">
        <f t="shared" si="615"/>
        <v>105998294.3</v>
      </c>
      <c r="AV1962" s="12">
        <f t="shared" si="616"/>
        <v>98206592.36</v>
      </c>
      <c r="AW1962" s="12">
        <f t="shared" si="617"/>
        <v>123397098.89</v>
      </c>
      <c r="AX1962" s="12">
        <f t="shared" si="618"/>
        <v>0</v>
      </c>
      <c r="AY1962" s="21">
        <f t="shared" si="619"/>
        <v>1261729792.99</v>
      </c>
    </row>
    <row r="1963" spans="1:51">
      <c r="A1963" s="5" t="s">
        <v>3973</v>
      </c>
      <c r="B1963" s="5" t="s">
        <v>3974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620"/>
        <v>1360582066.57</v>
      </c>
      <c r="AF1963" s="9">
        <f t="shared" si="621"/>
        <v>838056861.61</v>
      </c>
      <c r="AG1963" s="9">
        <f t="shared" si="622"/>
        <v>489514623.19</v>
      </c>
      <c r="AH1963" s="9">
        <f t="shared" si="623"/>
        <v>490189578.6</v>
      </c>
      <c r="AI1963" s="9">
        <f t="shared" si="624"/>
        <v>412139830.16</v>
      </c>
      <c r="AJ1963" s="12">
        <f t="shared" si="625"/>
        <v>699466178.61</v>
      </c>
      <c r="AK1963" s="16">
        <f t="shared" si="626"/>
        <v>0.514093339752258</v>
      </c>
      <c r="AL1963" s="9">
        <f t="shared" si="627"/>
        <v>71404854.68</v>
      </c>
      <c r="AM1963" s="16">
        <f t="shared" si="628"/>
        <v>0.00872856480457587</v>
      </c>
      <c r="AN1963" s="16">
        <f t="shared" si="629"/>
        <v>0</v>
      </c>
      <c r="AO1963" s="16">
        <f t="shared" si="630"/>
        <v>0.0431504540391349</v>
      </c>
      <c r="AP1963" s="16">
        <f t="shared" si="631"/>
        <v>0.00109816780384789</v>
      </c>
      <c r="AQ1963" s="12">
        <f t="shared" si="632"/>
        <v>628061323.93</v>
      </c>
      <c r="AR1963" s="12">
        <f t="shared" si="633"/>
        <v>445150411.93</v>
      </c>
      <c r="AS1963" s="12">
        <f>AR1963-VLOOKUP(A1963,[1]选股结果!$A$2:$BJ$3005,48,FALSE)*0.08</f>
        <v>49090003.5916001</v>
      </c>
      <c r="AT1963" s="12">
        <f t="shared" si="614"/>
        <v>550011575.49</v>
      </c>
      <c r="AU1963" s="12">
        <f t="shared" si="615"/>
        <v>523200160.37</v>
      </c>
      <c r="AV1963" s="12">
        <f t="shared" si="616"/>
        <v>479760308.75</v>
      </c>
      <c r="AW1963" s="12">
        <f t="shared" si="617"/>
        <v>489514623.19</v>
      </c>
      <c r="AX1963" s="12">
        <f t="shared" si="618"/>
        <v>3220312.03</v>
      </c>
      <c r="AY1963" s="21">
        <f t="shared" si="619"/>
        <v>733195698.05</v>
      </c>
    </row>
    <row r="1964" spans="1:51">
      <c r="A1964" s="5" t="s">
        <v>3975</v>
      </c>
      <c r="B1964" s="5" t="s">
        <v>3976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620"/>
        <v>1359418292.55</v>
      </c>
      <c r="AF1964" s="9">
        <f t="shared" si="621"/>
        <v>1348875233.73</v>
      </c>
      <c r="AG1964" s="9">
        <f t="shared" si="622"/>
        <v>60626704.6699999</v>
      </c>
      <c r="AH1964" s="9">
        <f t="shared" si="623"/>
        <v>60479319.2499999</v>
      </c>
      <c r="AI1964" s="9">
        <f t="shared" si="624"/>
        <v>57982623.6399999</v>
      </c>
      <c r="AJ1964" s="12">
        <f t="shared" si="625"/>
        <v>294628225.05</v>
      </c>
      <c r="AK1964" s="16">
        <f t="shared" si="626"/>
        <v>0.21673110231387</v>
      </c>
      <c r="AL1964" s="9">
        <f t="shared" si="627"/>
        <v>241418651.93</v>
      </c>
      <c r="AM1964" s="16">
        <f t="shared" si="628"/>
        <v>0.00461124519535582</v>
      </c>
      <c r="AN1964" s="16">
        <f t="shared" si="629"/>
        <v>0.0583737216314391</v>
      </c>
      <c r="AO1964" s="16">
        <f t="shared" si="630"/>
        <v>0.107782585325635</v>
      </c>
      <c r="AP1964" s="16">
        <f t="shared" si="631"/>
        <v>0.00671370422924062</v>
      </c>
      <c r="AQ1964" s="12">
        <f t="shared" si="632"/>
        <v>53209573.1199999</v>
      </c>
      <c r="AR1964" s="12">
        <f t="shared" si="633"/>
        <v>7898977.78999992</v>
      </c>
      <c r="AS1964" s="12">
        <f>AR1964-VLOOKUP(A1964,[1]选股结果!$A$2:$BJ$3005,48,FALSE)*0.08</f>
        <v>-107054454.8716</v>
      </c>
      <c r="AT1964" s="12">
        <f t="shared" si="614"/>
        <v>50712877.5099999</v>
      </c>
      <c r="AU1964" s="12">
        <f t="shared" si="615"/>
        <v>10395673.3999999</v>
      </c>
      <c r="AV1964" s="12">
        <f t="shared" si="616"/>
        <v>3679716.59999993</v>
      </c>
      <c r="AW1964" s="12">
        <f t="shared" si="617"/>
        <v>60626704.6699999</v>
      </c>
      <c r="AX1964" s="12">
        <f t="shared" si="618"/>
        <v>6535452.99</v>
      </c>
      <c r="AY1964" s="21">
        <f t="shared" si="619"/>
        <v>1306061334.01</v>
      </c>
    </row>
    <row r="1965" spans="1:51">
      <c r="A1965" s="5" t="s">
        <v>3977</v>
      </c>
      <c r="B1965" s="5" t="s">
        <v>3978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620"/>
        <v>1359390307.4</v>
      </c>
      <c r="AF1965" s="9">
        <f t="shared" si="621"/>
        <v>1217164117.1</v>
      </c>
      <c r="AG1965" s="9">
        <f t="shared" si="622"/>
        <v>158639019.13</v>
      </c>
      <c r="AH1965" s="9">
        <f t="shared" si="623"/>
        <v>157925407.68</v>
      </c>
      <c r="AI1965" s="9">
        <f t="shared" si="624"/>
        <v>125660940.33</v>
      </c>
      <c r="AJ1965" s="12">
        <f t="shared" si="625"/>
        <v>533107152.62</v>
      </c>
      <c r="AK1965" s="16">
        <f t="shared" si="626"/>
        <v>0.392166362903994</v>
      </c>
      <c r="AL1965" s="9">
        <f t="shared" si="627"/>
        <v>387164143.43</v>
      </c>
      <c r="AM1965" s="16">
        <f t="shared" si="628"/>
        <v>0.0130294730759679</v>
      </c>
      <c r="AN1965" s="16">
        <f t="shared" si="629"/>
        <v>0.161537633345347</v>
      </c>
      <c r="AO1965" s="16">
        <f t="shared" si="630"/>
        <v>0.0656425285175606</v>
      </c>
      <c r="AP1965" s="16">
        <f t="shared" si="631"/>
        <v>0.0440726126807457</v>
      </c>
      <c r="AQ1965" s="12">
        <f t="shared" si="632"/>
        <v>145943009.19</v>
      </c>
      <c r="AR1965" s="12">
        <f t="shared" si="633"/>
        <v>109248111.5</v>
      </c>
      <c r="AS1965" s="12">
        <f>AR1965-VLOOKUP(A1965,[1]选股结果!$A$2:$BJ$3005,48,FALSE)*0.08</f>
        <v>-66478974.0792</v>
      </c>
      <c r="AT1965" s="12">
        <f t="shared" si="614"/>
        <v>113678541.84</v>
      </c>
      <c r="AU1965" s="12">
        <f t="shared" si="615"/>
        <v>141512578.85</v>
      </c>
      <c r="AV1965" s="12">
        <f t="shared" si="616"/>
        <v>136397331.3</v>
      </c>
      <c r="AW1965" s="12">
        <f t="shared" si="617"/>
        <v>158639019.13</v>
      </c>
      <c r="AX1965" s="12">
        <f t="shared" si="618"/>
        <v>30091760.4</v>
      </c>
      <c r="AY1965" s="21">
        <f t="shared" si="619"/>
        <v>1212733686.76</v>
      </c>
    </row>
    <row r="1966" spans="1:51">
      <c r="A1966" s="5" t="s">
        <v>3979</v>
      </c>
      <c r="B1966" s="5" t="s">
        <v>3980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620"/>
        <v>1356674663.69</v>
      </c>
      <c r="AF1966" s="9">
        <f t="shared" si="621"/>
        <v>1524085262.94</v>
      </c>
      <c r="AG1966" s="9">
        <f t="shared" si="622"/>
        <v>-171258259.29</v>
      </c>
      <c r="AH1966" s="9">
        <f t="shared" si="623"/>
        <v>-182403202.32</v>
      </c>
      <c r="AI1966" s="9">
        <f t="shared" si="624"/>
        <v>-163209059.45</v>
      </c>
      <c r="AJ1966" s="12">
        <f t="shared" si="625"/>
        <v>146552098.73</v>
      </c>
      <c r="AK1966" s="16">
        <f t="shared" si="626"/>
        <v>0.108023023243756</v>
      </c>
      <c r="AL1966" s="9">
        <f t="shared" si="627"/>
        <v>261445007.7</v>
      </c>
      <c r="AM1966" s="16">
        <f t="shared" si="628"/>
        <v>0.0145050812229929</v>
      </c>
      <c r="AN1966" s="16">
        <f t="shared" si="629"/>
        <v>0.0219313509025615</v>
      </c>
      <c r="AO1966" s="16">
        <f t="shared" si="630"/>
        <v>0.144093953703162</v>
      </c>
      <c r="AP1966" s="16">
        <f t="shared" si="631"/>
        <v>0.00359142052284492</v>
      </c>
      <c r="AQ1966" s="12">
        <f t="shared" si="632"/>
        <v>-114892908.97</v>
      </c>
      <c r="AR1966" s="12">
        <f t="shared" si="633"/>
        <v>-159868074.37</v>
      </c>
      <c r="AS1966" s="12">
        <f>AR1966-VLOOKUP(A1966,[1]选股结果!$A$2:$BJ$3005,48,FALSE)*0.08</f>
        <v>-485317424.6412</v>
      </c>
      <c r="AT1966" s="12">
        <f t="shared" si="614"/>
        <v>-95698766.1</v>
      </c>
      <c r="AU1966" s="12">
        <f t="shared" si="615"/>
        <v>-179062217.24</v>
      </c>
      <c r="AV1966" s="12">
        <f t="shared" si="616"/>
        <v>-217935261.55</v>
      </c>
      <c r="AW1966" s="12">
        <f t="shared" si="617"/>
        <v>-171258259.29</v>
      </c>
      <c r="AX1966" s="12">
        <f t="shared" si="618"/>
        <v>7121085.84</v>
      </c>
      <c r="AY1966" s="21">
        <f t="shared" si="619"/>
        <v>1459915954.67</v>
      </c>
    </row>
    <row r="1967" spans="1:51">
      <c r="A1967" s="5" t="s">
        <v>3981</v>
      </c>
      <c r="B1967" s="5" t="s">
        <v>3982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620"/>
        <v>1355565366.72</v>
      </c>
      <c r="AF1967" s="9">
        <f t="shared" si="621"/>
        <v>1201249264.37</v>
      </c>
      <c r="AG1967" s="9">
        <f t="shared" si="622"/>
        <v>164469026.46</v>
      </c>
      <c r="AH1967" s="9">
        <f t="shared" si="623"/>
        <v>154761555.87</v>
      </c>
      <c r="AI1967" s="9">
        <f t="shared" si="624"/>
        <v>128172322.86</v>
      </c>
      <c r="AJ1967" s="12">
        <f t="shared" si="625"/>
        <v>561622840.22</v>
      </c>
      <c r="AK1967" s="16">
        <f t="shared" si="626"/>
        <v>0.414308932647736</v>
      </c>
      <c r="AL1967" s="9">
        <f t="shared" si="627"/>
        <v>418096088.07</v>
      </c>
      <c r="AM1967" s="16">
        <f t="shared" si="628"/>
        <v>0.00897801876529783</v>
      </c>
      <c r="AN1967" s="16">
        <f t="shared" si="629"/>
        <v>0.232706157146281</v>
      </c>
      <c r="AO1967" s="16">
        <f t="shared" si="630"/>
        <v>0.0330785300442557</v>
      </c>
      <c r="AP1967" s="16">
        <f t="shared" si="631"/>
        <v>0.0265054051262299</v>
      </c>
      <c r="AQ1967" s="12">
        <f t="shared" si="632"/>
        <v>143526752.15</v>
      </c>
      <c r="AR1967" s="12">
        <f t="shared" si="633"/>
        <v>118019398.75</v>
      </c>
      <c r="AS1967" s="12">
        <f>AR1967-VLOOKUP(A1967,[1]选股结果!$A$2:$BJ$3005,48,FALSE)*0.08</f>
        <v>-39534613.4508</v>
      </c>
      <c r="AT1967" s="12">
        <f t="shared" si="614"/>
        <v>116937519.14</v>
      </c>
      <c r="AU1967" s="12">
        <f t="shared" si="615"/>
        <v>144608631.76</v>
      </c>
      <c r="AV1967" s="12">
        <f t="shared" si="616"/>
        <v>154780099.12</v>
      </c>
      <c r="AW1967" s="12">
        <f t="shared" si="617"/>
        <v>164469026.46</v>
      </c>
      <c r="AX1967" s="12">
        <f t="shared" si="618"/>
        <v>8584382.72</v>
      </c>
      <c r="AY1967" s="21">
        <f t="shared" si="619"/>
        <v>1202331143.98</v>
      </c>
    </row>
    <row r="1968" spans="1:51">
      <c r="A1968" s="5" t="s">
        <v>3983</v>
      </c>
      <c r="B1968" s="5" t="s">
        <v>3984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620"/>
        <v>1350986689.12</v>
      </c>
      <c r="AF1968" s="9">
        <f t="shared" si="621"/>
        <v>1475265124.33</v>
      </c>
      <c r="AG1968" s="9">
        <f t="shared" si="622"/>
        <v>761946015.07</v>
      </c>
      <c r="AH1968" s="9">
        <f t="shared" si="623"/>
        <v>742506988.51</v>
      </c>
      <c r="AI1968" s="9">
        <f t="shared" si="624"/>
        <v>616677731.52</v>
      </c>
      <c r="AJ1968" s="12">
        <f t="shared" si="625"/>
        <v>171598010.86</v>
      </c>
      <c r="AK1968" s="16">
        <f t="shared" si="626"/>
        <v>0.127016803527335</v>
      </c>
      <c r="AL1968" s="9">
        <f t="shared" si="627"/>
        <v>276574910.94</v>
      </c>
      <c r="AM1968" s="16">
        <f t="shared" si="628"/>
        <v>0.00595686163661763</v>
      </c>
      <c r="AN1968" s="16">
        <f t="shared" si="629"/>
        <v>0.0418378601915148</v>
      </c>
      <c r="AO1968" s="16">
        <f t="shared" si="630"/>
        <v>0.0929902633917374</v>
      </c>
      <c r="AP1968" s="16">
        <f t="shared" si="631"/>
        <v>0.0498637731389346</v>
      </c>
      <c r="AQ1968" s="12">
        <f t="shared" si="632"/>
        <v>-104976900.08</v>
      </c>
      <c r="AR1968" s="12">
        <f t="shared" si="633"/>
        <v>-269118668.3</v>
      </c>
      <c r="AS1968" s="12">
        <f>AR1968-VLOOKUP(A1968,[1]选股结果!$A$2:$BJ$3005,48,FALSE)*0.08</f>
        <v>-556082570.7632</v>
      </c>
      <c r="AT1968" s="12">
        <f t="shared" si="614"/>
        <v>-230806157.07</v>
      </c>
      <c r="AU1968" s="12">
        <f t="shared" si="615"/>
        <v>-143289411.31</v>
      </c>
      <c r="AV1968" s="12">
        <f t="shared" si="616"/>
        <v>-119540745.48</v>
      </c>
      <c r="AW1968" s="12">
        <f t="shared" si="617"/>
        <v>761946015.07</v>
      </c>
      <c r="AX1968" s="12">
        <f t="shared" si="618"/>
        <v>878965101.49</v>
      </c>
      <c r="AY1968" s="21">
        <f t="shared" si="619"/>
        <v>1436952613.1</v>
      </c>
    </row>
    <row r="1969" spans="1:51">
      <c r="A1969" s="5" t="s">
        <v>3985</v>
      </c>
      <c r="B1969" s="5" t="s">
        <v>3986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620"/>
        <v>1342202607.09</v>
      </c>
      <c r="AF1969" s="9">
        <f t="shared" si="621"/>
        <v>996293159.18</v>
      </c>
      <c r="AG1969" s="9">
        <f t="shared" si="622"/>
        <v>344687339.65</v>
      </c>
      <c r="AH1969" s="9">
        <f t="shared" si="623"/>
        <v>344233210.52</v>
      </c>
      <c r="AI1969" s="9">
        <f t="shared" si="624"/>
        <v>297685568.43</v>
      </c>
      <c r="AJ1969" s="12">
        <f t="shared" si="625"/>
        <v>636480867.7</v>
      </c>
      <c r="AK1969" s="16">
        <f t="shared" si="626"/>
        <v>0.474206251975579</v>
      </c>
      <c r="AL1969" s="9">
        <f t="shared" si="627"/>
        <v>325298210.86</v>
      </c>
      <c r="AM1969" s="16">
        <f t="shared" si="628"/>
        <v>0.00772822655477413</v>
      </c>
      <c r="AN1969" s="16">
        <f t="shared" si="629"/>
        <v>0.114383531844612</v>
      </c>
      <c r="AO1969" s="16">
        <f t="shared" si="630"/>
        <v>0.102201764447029</v>
      </c>
      <c r="AP1969" s="16">
        <f t="shared" si="631"/>
        <v>0.0177096113764337</v>
      </c>
      <c r="AQ1969" s="12">
        <f t="shared" si="632"/>
        <v>311182656.84</v>
      </c>
      <c r="AR1969" s="12">
        <f t="shared" si="633"/>
        <v>298907676.69</v>
      </c>
      <c r="AS1969" s="12">
        <f>AR1969-VLOOKUP(A1969,[1]选股结果!$A$2:$BJ$3005,48,FALSE)*0.08</f>
        <v>-198744479.7668</v>
      </c>
      <c r="AT1969" s="12">
        <f t="shared" si="614"/>
        <v>264635014.75</v>
      </c>
      <c r="AU1969" s="12">
        <f t="shared" si="615"/>
        <v>345455318.78</v>
      </c>
      <c r="AV1969" s="12">
        <f t="shared" si="616"/>
        <v>295818413.76</v>
      </c>
      <c r="AW1969" s="12">
        <f t="shared" si="617"/>
        <v>344687339.65</v>
      </c>
      <c r="AX1969" s="12">
        <f t="shared" si="618"/>
        <v>5051179.23</v>
      </c>
      <c r="AY1969" s="21">
        <f t="shared" si="619"/>
        <v>1030565821.12</v>
      </c>
    </row>
    <row r="1970" spans="1:51">
      <c r="A1970" s="5" t="s">
        <v>3987</v>
      </c>
      <c r="B1970" s="5" t="s">
        <v>3988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620"/>
        <v>1341038920.06</v>
      </c>
      <c r="AF1970" s="9">
        <f t="shared" si="621"/>
        <v>1040822717.44</v>
      </c>
      <c r="AG1970" s="9">
        <f t="shared" si="622"/>
        <v>299402943.37</v>
      </c>
      <c r="AH1970" s="9">
        <f t="shared" si="623"/>
        <v>297919436.91</v>
      </c>
      <c r="AI1970" s="9">
        <f t="shared" si="624"/>
        <v>231375415.41</v>
      </c>
      <c r="AJ1970" s="12">
        <f t="shared" si="625"/>
        <v>887431750.92</v>
      </c>
      <c r="AK1970" s="16">
        <f t="shared" si="626"/>
        <v>0.661749437428926</v>
      </c>
      <c r="AL1970" s="9">
        <f t="shared" si="627"/>
        <v>594639841.6</v>
      </c>
      <c r="AM1970" s="16">
        <f t="shared" si="628"/>
        <v>0.133875924094707</v>
      </c>
      <c r="AN1970" s="16">
        <f t="shared" si="629"/>
        <v>0.180725432770554</v>
      </c>
      <c r="AO1970" s="16">
        <f t="shared" si="630"/>
        <v>0.105836987388591</v>
      </c>
      <c r="AP1970" s="16">
        <f t="shared" si="631"/>
        <v>0.0220993632896755</v>
      </c>
      <c r="AQ1970" s="12">
        <f t="shared" si="632"/>
        <v>292791909.32</v>
      </c>
      <c r="AR1970" s="12">
        <f t="shared" si="633"/>
        <v>232492628.93</v>
      </c>
      <c r="AS1970" s="12">
        <f>AR1970-VLOOKUP(A1970,[1]选股结果!$A$2:$BJ$3005,48,FALSE)*0.08</f>
        <v>524713.772400022</v>
      </c>
      <c r="AT1970" s="12">
        <f t="shared" si="614"/>
        <v>226247887.82</v>
      </c>
      <c r="AU1970" s="12">
        <f t="shared" si="615"/>
        <v>299036650.43</v>
      </c>
      <c r="AV1970" s="12">
        <f t="shared" si="616"/>
        <v>292538355.6</v>
      </c>
      <c r="AW1970" s="12">
        <f t="shared" si="617"/>
        <v>299402943.37</v>
      </c>
      <c r="AX1970" s="12">
        <f t="shared" si="618"/>
        <v>-232921.48</v>
      </c>
      <c r="AY1970" s="21">
        <f t="shared" si="619"/>
        <v>1047067458.55</v>
      </c>
    </row>
    <row r="1971" spans="1:51">
      <c r="A1971" s="5" t="s">
        <v>3989</v>
      </c>
      <c r="B1971" s="5" t="s">
        <v>3990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620"/>
        <v>1340416326.09</v>
      </c>
      <c r="AF1971" s="9">
        <f t="shared" si="621"/>
        <v>1187499628.2</v>
      </c>
      <c r="AG1971" s="9">
        <f t="shared" si="622"/>
        <v>109869915.96</v>
      </c>
      <c r="AH1971" s="9">
        <f t="shared" si="623"/>
        <v>133488902.76</v>
      </c>
      <c r="AI1971" s="9">
        <f t="shared" si="624"/>
        <v>130110579.16</v>
      </c>
      <c r="AJ1971" s="12">
        <f t="shared" si="625"/>
        <v>300852121.69</v>
      </c>
      <c r="AK1971" s="16">
        <f t="shared" si="626"/>
        <v>0.224446775105752</v>
      </c>
      <c r="AL1971" s="9">
        <f t="shared" si="627"/>
        <v>116258323.98</v>
      </c>
      <c r="AM1971" s="16">
        <f t="shared" si="628"/>
        <v>0.00705176423624472</v>
      </c>
      <c r="AN1971" s="16">
        <f t="shared" si="629"/>
        <v>0.00911492220155162</v>
      </c>
      <c r="AO1971" s="16">
        <f t="shared" si="630"/>
        <v>0.0412635309966273</v>
      </c>
      <c r="AP1971" s="16">
        <f t="shared" si="631"/>
        <v>0.0349868237257289</v>
      </c>
      <c r="AQ1971" s="12">
        <f t="shared" si="632"/>
        <v>184593797.71</v>
      </c>
      <c r="AR1971" s="12">
        <f t="shared" si="633"/>
        <v>157157361.09</v>
      </c>
      <c r="AS1971" s="12">
        <f>AR1971-VLOOKUP(A1971,[1]选股结果!$A$2:$BJ$3005,48,FALSE)*0.08</f>
        <v>-55639737.4596</v>
      </c>
      <c r="AT1971" s="12">
        <f t="shared" si="614"/>
        <v>181215474.11</v>
      </c>
      <c r="AU1971" s="12">
        <f t="shared" si="615"/>
        <v>160535684.69</v>
      </c>
      <c r="AV1971" s="12">
        <f t="shared" si="616"/>
        <v>97869406.5199999</v>
      </c>
      <c r="AW1971" s="12">
        <f t="shared" si="617"/>
        <v>109869915.96</v>
      </c>
      <c r="AX1971" s="12">
        <f t="shared" si="618"/>
        <v>310515</v>
      </c>
      <c r="AY1971" s="21">
        <f t="shared" si="619"/>
        <v>1163441515.18</v>
      </c>
    </row>
    <row r="1972" spans="1:51">
      <c r="A1972" s="5" t="s">
        <v>3991</v>
      </c>
      <c r="B1972" s="5" t="s">
        <v>3992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620"/>
        <v>1340372508.14</v>
      </c>
      <c r="AF1972" s="9">
        <f t="shared" si="621"/>
        <v>1360065009.34</v>
      </c>
      <c r="AG1972" s="9">
        <f t="shared" si="622"/>
        <v>19444493.4299999</v>
      </c>
      <c r="AH1972" s="9">
        <f t="shared" si="623"/>
        <v>37807508.6899999</v>
      </c>
      <c r="AI1972" s="9">
        <f t="shared" si="624"/>
        <v>37809166.8899999</v>
      </c>
      <c r="AJ1972" s="12">
        <f t="shared" si="625"/>
        <v>465668624.55</v>
      </c>
      <c r="AK1972" s="16">
        <f t="shared" si="626"/>
        <v>0.347417319977859</v>
      </c>
      <c r="AL1972" s="9">
        <f t="shared" si="627"/>
        <v>425494298.83</v>
      </c>
      <c r="AM1972" s="16">
        <f t="shared" si="628"/>
        <v>0.00665512070400379</v>
      </c>
      <c r="AN1972" s="16">
        <f t="shared" si="629"/>
        <v>0.131688045784332</v>
      </c>
      <c r="AO1972" s="16">
        <f t="shared" si="630"/>
        <v>0.157375735983066</v>
      </c>
      <c r="AP1972" s="16">
        <f t="shared" si="631"/>
        <v>0.0354669410266915</v>
      </c>
      <c r="AQ1972" s="12">
        <f t="shared" si="632"/>
        <v>40174325.7200001</v>
      </c>
      <c r="AR1972" s="12">
        <f t="shared" si="633"/>
        <v>-1272742.11999991</v>
      </c>
      <c r="AS1972" s="12">
        <f>AR1972-VLOOKUP(A1972,[1]选股结果!$A$2:$BJ$3005,48,FALSE)*0.08</f>
        <v>-561558557.916</v>
      </c>
      <c r="AT1972" s="12">
        <f t="shared" si="614"/>
        <v>40175983.9200001</v>
      </c>
      <c r="AU1972" s="12">
        <f t="shared" si="615"/>
        <v>-1274400.31999991</v>
      </c>
      <c r="AV1972" s="12">
        <f t="shared" si="616"/>
        <v>-16074852.2699999</v>
      </c>
      <c r="AW1972" s="12">
        <f t="shared" si="617"/>
        <v>19444493.4299999</v>
      </c>
      <c r="AX1972" s="12">
        <f t="shared" si="618"/>
        <v>33872409.24</v>
      </c>
      <c r="AY1972" s="21">
        <f t="shared" si="619"/>
        <v>1318616283.3</v>
      </c>
    </row>
    <row r="1973" spans="1:51">
      <c r="A1973" s="5" t="s">
        <v>3993</v>
      </c>
      <c r="B1973" s="5" t="s">
        <v>3994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620"/>
        <v>1340345113.46</v>
      </c>
      <c r="AF1973" s="9">
        <f t="shared" si="621"/>
        <v>1291391621.23</v>
      </c>
      <c r="AG1973" s="9">
        <f t="shared" si="622"/>
        <v>29328535.54</v>
      </c>
      <c r="AH1973" s="9">
        <f t="shared" si="623"/>
        <v>27300325.53</v>
      </c>
      <c r="AI1973" s="9">
        <f t="shared" si="624"/>
        <v>22768093.04</v>
      </c>
      <c r="AJ1973" s="12">
        <f t="shared" si="625"/>
        <v>440159992.54</v>
      </c>
      <c r="AK1973" s="16">
        <f t="shared" si="626"/>
        <v>0.328393029615903</v>
      </c>
      <c r="AL1973" s="9">
        <f t="shared" si="627"/>
        <v>366164599.57</v>
      </c>
      <c r="AM1973" s="16">
        <f t="shared" si="628"/>
        <v>0.0095038500398727</v>
      </c>
      <c r="AN1973" s="16">
        <f t="shared" si="629"/>
        <v>0.0368073720525951</v>
      </c>
      <c r="AO1973" s="16">
        <f t="shared" si="630"/>
        <v>0.186859799789522</v>
      </c>
      <c r="AP1973" s="16">
        <f t="shared" si="631"/>
        <v>0.0385025835971312</v>
      </c>
      <c r="AQ1973" s="12">
        <f t="shared" si="632"/>
        <v>73995392.97</v>
      </c>
      <c r="AR1973" s="12">
        <f t="shared" si="633"/>
        <v>42393049.73</v>
      </c>
      <c r="AS1973" s="12">
        <f>AR1973-VLOOKUP(A1973,[1]选股结果!$A$2:$BJ$3005,48,FALSE)*0.08</f>
        <v>-123883094.5076</v>
      </c>
      <c r="AT1973" s="12">
        <f t="shared" si="614"/>
        <v>69463160.48</v>
      </c>
      <c r="AU1973" s="12">
        <f t="shared" si="615"/>
        <v>46925282.22</v>
      </c>
      <c r="AV1973" s="12">
        <f t="shared" si="616"/>
        <v>23446068.0200001</v>
      </c>
      <c r="AW1973" s="12">
        <f t="shared" si="617"/>
        <v>29328535.54</v>
      </c>
      <c r="AX1973" s="12">
        <f t="shared" si="618"/>
        <v>1184437.46</v>
      </c>
      <c r="AY1973" s="21">
        <f t="shared" si="619"/>
        <v>1264321510.48</v>
      </c>
    </row>
    <row r="1974" spans="1:51">
      <c r="A1974" s="5" t="s">
        <v>3995</v>
      </c>
      <c r="B1974" s="5" t="s">
        <v>3996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620"/>
        <v>1338392261.25</v>
      </c>
      <c r="AF1974" s="9">
        <f t="shared" si="621"/>
        <v>909125696.26</v>
      </c>
      <c r="AG1974" s="9">
        <f t="shared" si="622"/>
        <v>420578448.31</v>
      </c>
      <c r="AH1974" s="9">
        <f t="shared" si="623"/>
        <v>420617725.19</v>
      </c>
      <c r="AI1974" s="9">
        <f t="shared" si="624"/>
        <v>392483123</v>
      </c>
      <c r="AJ1974" s="12">
        <f t="shared" si="625"/>
        <v>831335920.28</v>
      </c>
      <c r="AK1974" s="16">
        <f t="shared" si="626"/>
        <v>0.621145193639695</v>
      </c>
      <c r="AL1974" s="9">
        <f t="shared" si="627"/>
        <v>442981381.39</v>
      </c>
      <c r="AM1974" s="16">
        <f t="shared" si="628"/>
        <v>0.0121333383494263</v>
      </c>
      <c r="AN1974" s="16">
        <f t="shared" si="629"/>
        <v>0.182174256740159</v>
      </c>
      <c r="AO1974" s="16">
        <f t="shared" si="630"/>
        <v>0.0553964461814464</v>
      </c>
      <c r="AP1974" s="16">
        <f t="shared" si="631"/>
        <v>0.0719873793053882</v>
      </c>
      <c r="AQ1974" s="12">
        <f t="shared" si="632"/>
        <v>388354538.89</v>
      </c>
      <c r="AR1974" s="12">
        <f t="shared" si="633"/>
        <v>388699889.22</v>
      </c>
      <c r="AS1974" s="12">
        <f>AR1974-VLOOKUP(A1974,[1]选股结果!$A$2:$BJ$3005,48,FALSE)*0.08</f>
        <v>-34414737.0056</v>
      </c>
      <c r="AT1974" s="12">
        <f t="shared" si="614"/>
        <v>360219936.7</v>
      </c>
      <c r="AU1974" s="12">
        <f t="shared" si="615"/>
        <v>416834491.41</v>
      </c>
      <c r="AV1974" s="12">
        <f t="shared" si="616"/>
        <v>379298815.89</v>
      </c>
      <c r="AW1974" s="12">
        <f t="shared" si="617"/>
        <v>420578448.31</v>
      </c>
      <c r="AX1974" s="12">
        <f t="shared" si="618"/>
        <v>13431614.41</v>
      </c>
      <c r="AY1974" s="21">
        <f t="shared" si="619"/>
        <v>937605648.78</v>
      </c>
    </row>
    <row r="1975" spans="1:51">
      <c r="A1975" s="5" t="s">
        <v>3997</v>
      </c>
      <c r="B1975" s="5" t="s">
        <v>3998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620"/>
        <v>1337918677.11</v>
      </c>
      <c r="AF1975" s="9">
        <f t="shared" si="621"/>
        <v>1327361745.46</v>
      </c>
      <c r="AG1975" s="9">
        <f t="shared" si="622"/>
        <v>8421266.54000009</v>
      </c>
      <c r="AH1975" s="9">
        <f t="shared" si="623"/>
        <v>8818104.41000009</v>
      </c>
      <c r="AI1975" s="9">
        <f t="shared" si="624"/>
        <v>7807131.02000009</v>
      </c>
      <c r="AJ1975" s="12">
        <f t="shared" si="625"/>
        <v>152871018.53</v>
      </c>
      <c r="AK1975" s="16">
        <f t="shared" si="626"/>
        <v>0.114260321756037</v>
      </c>
      <c r="AL1975" s="9">
        <f t="shared" si="627"/>
        <v>132937928.29</v>
      </c>
      <c r="AM1975" s="16">
        <f t="shared" si="628"/>
        <v>0.00139948180112449</v>
      </c>
      <c r="AN1975" s="16">
        <f t="shared" si="629"/>
        <v>0.0124105154999902</v>
      </c>
      <c r="AO1975" s="16">
        <f t="shared" si="630"/>
        <v>0.0353676329806625</v>
      </c>
      <c r="AP1975" s="16">
        <f t="shared" si="631"/>
        <v>0.0481193869339391</v>
      </c>
      <c r="AQ1975" s="12">
        <f t="shared" si="632"/>
        <v>19933090.24</v>
      </c>
      <c r="AR1975" s="12">
        <f t="shared" si="633"/>
        <v>6783526.52999998</v>
      </c>
      <c r="AS1975" s="12">
        <f>AR1975-VLOOKUP(A1975,[1]选股结果!$A$2:$BJ$3005,48,FALSE)*0.08</f>
        <v>-58270720.954</v>
      </c>
      <c r="AT1975" s="12">
        <f t="shared" si="614"/>
        <v>18922116.85</v>
      </c>
      <c r="AU1975" s="12">
        <f t="shared" si="615"/>
        <v>7794499.91999998</v>
      </c>
      <c r="AV1975" s="12">
        <f t="shared" si="616"/>
        <v>11116792.99</v>
      </c>
      <c r="AW1975" s="12">
        <f t="shared" si="617"/>
        <v>8421266.54000009</v>
      </c>
      <c r="AX1975" s="12">
        <f t="shared" si="618"/>
        <v>3713333.33</v>
      </c>
      <c r="AY1975" s="21">
        <f t="shared" si="619"/>
        <v>1315223155.14</v>
      </c>
    </row>
    <row r="1976" spans="1:51">
      <c r="A1976" s="5" t="s">
        <v>3999</v>
      </c>
      <c r="B1976" s="5" t="s">
        <v>4000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620"/>
        <v>1336065296.16</v>
      </c>
      <c r="AF1976" s="9">
        <f t="shared" si="621"/>
        <v>1137730382.99</v>
      </c>
      <c r="AG1976" s="9">
        <f t="shared" si="622"/>
        <v>194085403.87</v>
      </c>
      <c r="AH1976" s="9">
        <f t="shared" si="623"/>
        <v>193584269.76</v>
      </c>
      <c r="AI1976" s="9">
        <f t="shared" si="624"/>
        <v>166792794.52</v>
      </c>
      <c r="AJ1976" s="12">
        <f t="shared" si="625"/>
        <v>489855399.13</v>
      </c>
      <c r="AK1976" s="16">
        <f t="shared" si="626"/>
        <v>0.366640313566933</v>
      </c>
      <c r="AL1976" s="9">
        <f t="shared" si="627"/>
        <v>268911061.08</v>
      </c>
      <c r="AM1976" s="16">
        <f t="shared" si="628"/>
        <v>0.00577200163207927</v>
      </c>
      <c r="AN1976" s="16">
        <f t="shared" si="629"/>
        <v>0.0359157215728276</v>
      </c>
      <c r="AO1976" s="16">
        <f t="shared" si="630"/>
        <v>0.105712456416566</v>
      </c>
      <c r="AP1976" s="16">
        <f t="shared" si="631"/>
        <v>0.0534827209159415</v>
      </c>
      <c r="AQ1976" s="12">
        <f t="shared" si="632"/>
        <v>220944338.05</v>
      </c>
      <c r="AR1976" s="12">
        <f t="shared" si="633"/>
        <v>171025048.85</v>
      </c>
      <c r="AS1976" s="12">
        <f>AR1976-VLOOKUP(A1976,[1]选股结果!$A$2:$BJ$3005,48,FALSE)*0.08</f>
        <v>-32031523.8948</v>
      </c>
      <c r="AT1976" s="12">
        <f t="shared" si="614"/>
        <v>194152862.81</v>
      </c>
      <c r="AU1976" s="12">
        <f t="shared" si="615"/>
        <v>197816524.09</v>
      </c>
      <c r="AV1976" s="12">
        <f t="shared" si="616"/>
        <v>193057991.23</v>
      </c>
      <c r="AW1976" s="12">
        <f t="shared" si="617"/>
        <v>194085403.87</v>
      </c>
      <c r="AX1976" s="12">
        <f t="shared" si="618"/>
        <v>2692398.23</v>
      </c>
      <c r="AY1976" s="21">
        <f t="shared" si="619"/>
        <v>1114602569.03</v>
      </c>
    </row>
    <row r="1977" spans="1:51">
      <c r="A1977" s="5" t="s">
        <v>4001</v>
      </c>
      <c r="B1977" s="5" t="s">
        <v>4002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620"/>
        <v>1335613833.98</v>
      </c>
      <c r="AF1977" s="9">
        <f t="shared" si="621"/>
        <v>980394272.31</v>
      </c>
      <c r="AG1977" s="9">
        <f t="shared" si="622"/>
        <v>353741885.95</v>
      </c>
      <c r="AH1977" s="9">
        <f t="shared" si="623"/>
        <v>354658312.28</v>
      </c>
      <c r="AI1977" s="9">
        <f t="shared" si="624"/>
        <v>304827648.57</v>
      </c>
      <c r="AJ1977" s="12">
        <f t="shared" si="625"/>
        <v>459494657.47</v>
      </c>
      <c r="AK1977" s="16">
        <f t="shared" si="626"/>
        <v>0.344032568231755</v>
      </c>
      <c r="AL1977" s="9">
        <f t="shared" si="627"/>
        <v>103276593.19</v>
      </c>
      <c r="AM1977" s="16">
        <f t="shared" si="628"/>
        <v>0.00749236770046053</v>
      </c>
      <c r="AN1977" s="16">
        <f t="shared" si="629"/>
        <v>0.00312541211673501</v>
      </c>
      <c r="AO1977" s="16">
        <f t="shared" si="630"/>
        <v>0.0359791942681537</v>
      </c>
      <c r="AP1977" s="16">
        <f t="shared" si="631"/>
        <v>0.0314143618780668</v>
      </c>
      <c r="AQ1977" s="12">
        <f t="shared" si="632"/>
        <v>356218064.28</v>
      </c>
      <c r="AR1977" s="12">
        <f t="shared" si="633"/>
        <v>306305324.29</v>
      </c>
      <c r="AS1977" s="12">
        <f>AR1977-VLOOKUP(A1977,[1]选股结果!$A$2:$BJ$3005,48,FALSE)*0.08</f>
        <v>158106760.5212</v>
      </c>
      <c r="AT1977" s="12">
        <f t="shared" si="614"/>
        <v>306387400.57</v>
      </c>
      <c r="AU1977" s="12">
        <f t="shared" si="615"/>
        <v>356135988</v>
      </c>
      <c r="AV1977" s="12">
        <f t="shared" si="616"/>
        <v>353260837.2</v>
      </c>
      <c r="AW1977" s="12">
        <f t="shared" si="617"/>
        <v>353741885.95</v>
      </c>
      <c r="AX1977" s="12">
        <f t="shared" si="618"/>
        <v>0</v>
      </c>
      <c r="AY1977" s="21">
        <f t="shared" si="619"/>
        <v>980312196.03</v>
      </c>
    </row>
    <row r="1978" spans="1:51">
      <c r="A1978" s="5" t="s">
        <v>4003</v>
      </c>
      <c r="B1978" s="5" t="s">
        <v>4004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620"/>
        <v>1334127525.46</v>
      </c>
      <c r="AF1978" s="9">
        <f t="shared" si="621"/>
        <v>1275276586.47</v>
      </c>
      <c r="AG1978" s="9">
        <f t="shared" si="622"/>
        <v>52693499.8799998</v>
      </c>
      <c r="AH1978" s="9">
        <f t="shared" si="623"/>
        <v>52678169.7299998</v>
      </c>
      <c r="AI1978" s="9">
        <f t="shared" si="624"/>
        <v>48815957.8199998</v>
      </c>
      <c r="AJ1978" s="12">
        <f t="shared" si="625"/>
        <v>188478738.81</v>
      </c>
      <c r="AK1978" s="16">
        <f t="shared" si="626"/>
        <v>0.141274904544836</v>
      </c>
      <c r="AL1978" s="9">
        <f t="shared" si="627"/>
        <v>115577107.83</v>
      </c>
      <c r="AM1978" s="16">
        <f t="shared" si="628"/>
        <v>0.00406486846760032</v>
      </c>
      <c r="AN1978" s="16">
        <f t="shared" si="629"/>
        <v>0.0135875948393687</v>
      </c>
      <c r="AO1978" s="16">
        <f t="shared" si="630"/>
        <v>0.0370233219519021</v>
      </c>
      <c r="AP1978" s="16">
        <f t="shared" si="631"/>
        <v>0.0300425489880965</v>
      </c>
      <c r="AQ1978" s="12">
        <f t="shared" si="632"/>
        <v>72901630.9799999</v>
      </c>
      <c r="AR1978" s="12">
        <f t="shared" si="633"/>
        <v>52436680.88</v>
      </c>
      <c r="AS1978" s="12">
        <f>AR1978-VLOOKUP(A1978,[1]选股结果!$A$2:$BJ$3005,48,FALSE)*0.08</f>
        <v>-15599079.804</v>
      </c>
      <c r="AT1978" s="12">
        <f t="shared" si="614"/>
        <v>69039419.0699999</v>
      </c>
      <c r="AU1978" s="12">
        <f t="shared" si="615"/>
        <v>56298892.7899999</v>
      </c>
      <c r="AV1978" s="12">
        <f t="shared" si="616"/>
        <v>51920298.4799999</v>
      </c>
      <c r="AW1978" s="12">
        <f t="shared" si="617"/>
        <v>52693499.8799998</v>
      </c>
      <c r="AX1978" s="12">
        <f t="shared" si="618"/>
        <v>55304.5</v>
      </c>
      <c r="AY1978" s="21">
        <f t="shared" si="619"/>
        <v>1258673848.28</v>
      </c>
    </row>
    <row r="1979" spans="1:51">
      <c r="A1979" s="5" t="s">
        <v>4005</v>
      </c>
      <c r="B1979" s="5" t="s">
        <v>4006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620"/>
        <v>1334086234.25</v>
      </c>
      <c r="AF1979" s="9">
        <f t="shared" si="621"/>
        <v>1198413805.45</v>
      </c>
      <c r="AG1979" s="9">
        <f t="shared" si="622"/>
        <v>157894393.64</v>
      </c>
      <c r="AH1979" s="9">
        <f t="shared" si="623"/>
        <v>157646014.21</v>
      </c>
      <c r="AI1979" s="9">
        <f t="shared" si="624"/>
        <v>123236601.48</v>
      </c>
      <c r="AJ1979" s="12">
        <f t="shared" si="625"/>
        <v>290957486.25</v>
      </c>
      <c r="AK1979" s="16">
        <f t="shared" si="626"/>
        <v>0.218094961765025</v>
      </c>
      <c r="AL1979" s="9">
        <f t="shared" si="627"/>
        <v>159399468.96</v>
      </c>
      <c r="AM1979" s="16">
        <f t="shared" si="628"/>
        <v>0.00371734702201467</v>
      </c>
      <c r="AN1979" s="16">
        <f t="shared" si="629"/>
        <v>0.0404092984066408</v>
      </c>
      <c r="AO1979" s="16">
        <f t="shared" si="630"/>
        <v>0.0447648763376782</v>
      </c>
      <c r="AP1979" s="16">
        <f t="shared" si="631"/>
        <v>0.0310960257252951</v>
      </c>
      <c r="AQ1979" s="12">
        <f t="shared" si="632"/>
        <v>131558017.29</v>
      </c>
      <c r="AR1979" s="12">
        <f t="shared" si="633"/>
        <v>101937282.5</v>
      </c>
      <c r="AS1979" s="12">
        <f>AR1979-VLOOKUP(A1979,[1]选股结果!$A$2:$BJ$3005,48,FALSE)*0.08</f>
        <v>-50077565.612</v>
      </c>
      <c r="AT1979" s="12">
        <f t="shared" si="614"/>
        <v>97148604.56</v>
      </c>
      <c r="AU1979" s="12">
        <f t="shared" si="615"/>
        <v>136346695.23</v>
      </c>
      <c r="AV1979" s="12">
        <f t="shared" si="616"/>
        <v>126823275.57</v>
      </c>
      <c r="AW1979" s="12">
        <f t="shared" si="617"/>
        <v>157894393.64</v>
      </c>
      <c r="AX1979" s="12">
        <f t="shared" si="618"/>
        <v>24304026.46</v>
      </c>
      <c r="AY1979" s="21">
        <f t="shared" si="619"/>
        <v>1203202483.39</v>
      </c>
    </row>
    <row r="1980" spans="1:51">
      <c r="A1980" s="5" t="s">
        <v>4007</v>
      </c>
      <c r="B1980" s="5" t="s">
        <v>4008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620"/>
        <v>1333671288.14</v>
      </c>
      <c r="AF1980" s="9">
        <f t="shared" si="621"/>
        <v>1078998199.71</v>
      </c>
      <c r="AG1980" s="9">
        <f t="shared" si="622"/>
        <v>256467648.4</v>
      </c>
      <c r="AH1980" s="9">
        <f t="shared" si="623"/>
        <v>258862720.7</v>
      </c>
      <c r="AI1980" s="9">
        <f t="shared" si="624"/>
        <v>219274949.98</v>
      </c>
      <c r="AJ1980" s="12">
        <f t="shared" si="625"/>
        <v>325167168.06</v>
      </c>
      <c r="AK1980" s="16">
        <f t="shared" si="626"/>
        <v>0.243813577567148</v>
      </c>
      <c r="AL1980" s="9">
        <f t="shared" si="627"/>
        <v>63885215.41</v>
      </c>
      <c r="AM1980" s="16">
        <f t="shared" si="628"/>
        <v>0.00661124043713718</v>
      </c>
      <c r="AN1980" s="16">
        <f t="shared" si="629"/>
        <v>0.0255806177979433</v>
      </c>
      <c r="AO1980" s="16">
        <f t="shared" si="630"/>
        <v>0.0110195325345096</v>
      </c>
      <c r="AP1980" s="16">
        <f t="shared" si="631"/>
        <v>0.00780223031157261</v>
      </c>
      <c r="AQ1980" s="12">
        <f t="shared" si="632"/>
        <v>261281952.65</v>
      </c>
      <c r="AR1980" s="12">
        <f t="shared" si="633"/>
        <v>219235504.04</v>
      </c>
      <c r="AS1980" s="12">
        <f>AR1980-VLOOKUP(A1980,[1]选股结果!$A$2:$BJ$3005,48,FALSE)*0.08</f>
        <v>93308811.3864</v>
      </c>
      <c r="AT1980" s="12">
        <f t="shared" si="614"/>
        <v>221694181.93</v>
      </c>
      <c r="AU1980" s="12">
        <f t="shared" si="615"/>
        <v>258823274.76</v>
      </c>
      <c r="AV1980" s="12">
        <f t="shared" si="616"/>
        <v>254584863.91</v>
      </c>
      <c r="AW1980" s="12">
        <f t="shared" si="617"/>
        <v>256467648.4</v>
      </c>
      <c r="AX1980" s="12">
        <f t="shared" si="618"/>
        <v>2655634.54</v>
      </c>
      <c r="AY1980" s="21">
        <f t="shared" si="619"/>
        <v>1076539521.82</v>
      </c>
    </row>
    <row r="1981" spans="1:51">
      <c r="A1981" s="5" t="s">
        <v>4009</v>
      </c>
      <c r="B1981" s="5" t="s">
        <v>4010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620"/>
        <v>1333652126.1</v>
      </c>
      <c r="AF1981" s="9">
        <f t="shared" si="621"/>
        <v>1183007380.25</v>
      </c>
      <c r="AG1981" s="9">
        <f t="shared" si="622"/>
        <v>145393888.04</v>
      </c>
      <c r="AH1981" s="9">
        <f t="shared" si="623"/>
        <v>145984731.19</v>
      </c>
      <c r="AI1981" s="9">
        <f t="shared" si="624"/>
        <v>116034618.97</v>
      </c>
      <c r="AJ1981" s="12">
        <f t="shared" si="625"/>
        <v>326385562.15</v>
      </c>
      <c r="AK1981" s="16">
        <f t="shared" si="626"/>
        <v>0.244730657839874</v>
      </c>
      <c r="AL1981" s="9">
        <f t="shared" si="627"/>
        <v>160068361.6</v>
      </c>
      <c r="AM1981" s="16">
        <f t="shared" si="628"/>
        <v>0.00858999915780212</v>
      </c>
      <c r="AN1981" s="16">
        <f t="shared" si="629"/>
        <v>0.00952047873768242</v>
      </c>
      <c r="AO1981" s="16">
        <f t="shared" si="630"/>
        <v>0.0643882283764013</v>
      </c>
      <c r="AP1981" s="16">
        <f t="shared" si="631"/>
        <v>0.0334990928261378</v>
      </c>
      <c r="AQ1981" s="12">
        <f t="shared" si="632"/>
        <v>166317200.55</v>
      </c>
      <c r="AR1981" s="12">
        <f t="shared" si="633"/>
        <v>115326983.42</v>
      </c>
      <c r="AS1981" s="12">
        <f>AR1981-VLOOKUP(A1981,[1]选股结果!$A$2:$BJ$3005,48,FALSE)*0.08</f>
        <v>-44247310.852</v>
      </c>
      <c r="AT1981" s="12">
        <f t="shared" si="614"/>
        <v>136367088.33</v>
      </c>
      <c r="AU1981" s="12">
        <f t="shared" si="615"/>
        <v>145277095.64</v>
      </c>
      <c r="AV1981" s="12">
        <f t="shared" si="616"/>
        <v>131030237.13</v>
      </c>
      <c r="AW1981" s="12">
        <f t="shared" si="617"/>
        <v>145393888.04</v>
      </c>
      <c r="AX1981" s="12">
        <f t="shared" si="618"/>
        <v>7387413.72</v>
      </c>
      <c r="AY1981" s="21">
        <f t="shared" si="619"/>
        <v>1161967275.34</v>
      </c>
    </row>
    <row r="1982" spans="1:51">
      <c r="A1982" s="5" t="s">
        <v>4011</v>
      </c>
      <c r="B1982" s="5" t="s">
        <v>4012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620"/>
        <v>1333355535.57</v>
      </c>
      <c r="AF1982" s="9">
        <f t="shared" si="621"/>
        <v>1342126818.05</v>
      </c>
      <c r="AG1982" s="9">
        <f t="shared" si="622"/>
        <v>200223863.88</v>
      </c>
      <c r="AH1982" s="9">
        <f t="shared" si="623"/>
        <v>199202081.48</v>
      </c>
      <c r="AI1982" s="9">
        <f t="shared" si="624"/>
        <v>169886403.73</v>
      </c>
      <c r="AJ1982" s="12">
        <f t="shared" si="625"/>
        <v>582300682.8</v>
      </c>
      <c r="AK1982" s="16">
        <f t="shared" si="626"/>
        <v>0.436718240008709</v>
      </c>
      <c r="AL1982" s="9">
        <f t="shared" si="627"/>
        <v>566713966.82</v>
      </c>
      <c r="AM1982" s="16">
        <f t="shared" si="628"/>
        <v>0.00314996863773811</v>
      </c>
      <c r="AN1982" s="16">
        <f t="shared" si="629"/>
        <v>0.261471578382101</v>
      </c>
      <c r="AO1982" s="16">
        <f t="shared" si="630"/>
        <v>0.154125185074624</v>
      </c>
      <c r="AP1982" s="16">
        <f t="shared" si="631"/>
        <v>0.00551534154531128</v>
      </c>
      <c r="AQ1982" s="12">
        <f t="shared" si="632"/>
        <v>15586715.9799999</v>
      </c>
      <c r="AR1982" s="12">
        <f t="shared" si="633"/>
        <v>-39108742.6300001</v>
      </c>
      <c r="AS1982" s="12">
        <f>AR1982-VLOOKUP(A1982,[1]选股结果!$A$2:$BJ$3005,48,FALSE)*0.08</f>
        <v>-82027682.9708001</v>
      </c>
      <c r="AT1982" s="12">
        <f t="shared" si="614"/>
        <v>-13728961.7700001</v>
      </c>
      <c r="AU1982" s="12">
        <f t="shared" si="615"/>
        <v>-9793064.8800001</v>
      </c>
      <c r="AV1982" s="12">
        <f t="shared" si="616"/>
        <v>116225741.51</v>
      </c>
      <c r="AW1982" s="12">
        <f t="shared" si="617"/>
        <v>200223863.88</v>
      </c>
      <c r="AX1982" s="12">
        <f t="shared" si="618"/>
        <v>100518270.48</v>
      </c>
      <c r="AY1982" s="21">
        <f t="shared" si="619"/>
        <v>1316747037.19</v>
      </c>
    </row>
    <row r="1983" spans="1:51">
      <c r="A1983" s="5" t="s">
        <v>4013</v>
      </c>
      <c r="B1983" s="5" t="s">
        <v>4014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620"/>
        <v>1329473254.17</v>
      </c>
      <c r="AF1983" s="9">
        <f t="shared" si="621"/>
        <v>1274437048.67</v>
      </c>
      <c r="AG1983" s="9">
        <f t="shared" si="622"/>
        <v>54779416.2</v>
      </c>
      <c r="AH1983" s="9">
        <f t="shared" si="623"/>
        <v>54626417.26</v>
      </c>
      <c r="AI1983" s="9">
        <f t="shared" si="624"/>
        <v>37789530.07</v>
      </c>
      <c r="AJ1983" s="12">
        <f t="shared" si="625"/>
        <v>177141869.19</v>
      </c>
      <c r="AK1983" s="16">
        <f t="shared" si="626"/>
        <v>0.133242145815555</v>
      </c>
      <c r="AL1983" s="9">
        <f t="shared" si="627"/>
        <v>109827088.61</v>
      </c>
      <c r="AM1983" s="16">
        <f t="shared" si="628"/>
        <v>0.00457399175269337</v>
      </c>
      <c r="AN1983" s="16">
        <f t="shared" si="629"/>
        <v>0.040617004990982</v>
      </c>
      <c r="AO1983" s="16">
        <f t="shared" si="630"/>
        <v>0.0300552466284445</v>
      </c>
      <c r="AP1983" s="16">
        <f t="shared" si="631"/>
        <v>0.00724815004722751</v>
      </c>
      <c r="AQ1983" s="12">
        <f t="shared" si="632"/>
        <v>67314780.5800001</v>
      </c>
      <c r="AR1983" s="12">
        <f t="shared" si="633"/>
        <v>38046319.3700001</v>
      </c>
      <c r="AS1983" s="12">
        <f>AR1983-VLOOKUP(A1983,[1]选股结果!$A$2:$BJ$3005,48,FALSE)*0.08</f>
        <v>-73807223.2787999</v>
      </c>
      <c r="AT1983" s="12">
        <f t="shared" si="614"/>
        <v>50477893.3900001</v>
      </c>
      <c r="AU1983" s="12">
        <f t="shared" si="615"/>
        <v>54883206.5600001</v>
      </c>
      <c r="AV1983" s="12">
        <f t="shared" si="616"/>
        <v>48948757.9600001</v>
      </c>
      <c r="AW1983" s="12">
        <f t="shared" si="617"/>
        <v>54779416.2</v>
      </c>
      <c r="AX1983" s="12">
        <f t="shared" si="618"/>
        <v>0</v>
      </c>
      <c r="AY1983" s="21">
        <f t="shared" si="619"/>
        <v>1262005474.65</v>
      </c>
    </row>
    <row r="1984" spans="1:51">
      <c r="A1984" s="5" t="s">
        <v>4015</v>
      </c>
      <c r="B1984" s="5" t="s">
        <v>4016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620"/>
        <v>1327140772.52</v>
      </c>
      <c r="AF1984" s="9">
        <f t="shared" si="621"/>
        <v>1049548296.21</v>
      </c>
      <c r="AG1984" s="9">
        <f t="shared" si="622"/>
        <v>248387951.6</v>
      </c>
      <c r="AH1984" s="9">
        <f t="shared" si="623"/>
        <v>251284811.29</v>
      </c>
      <c r="AI1984" s="9">
        <f t="shared" si="624"/>
        <v>251116934.56</v>
      </c>
      <c r="AJ1984" s="12">
        <f t="shared" si="625"/>
        <v>535111902.51</v>
      </c>
      <c r="AK1984" s="16">
        <f t="shared" si="626"/>
        <v>0.403206587869288</v>
      </c>
      <c r="AL1984" s="9">
        <f t="shared" si="627"/>
        <v>275394771.05</v>
      </c>
      <c r="AM1984" s="16">
        <f t="shared" si="628"/>
        <v>0.00302115874443875</v>
      </c>
      <c r="AN1984" s="16">
        <f t="shared" si="629"/>
        <v>0.0899400576800538</v>
      </c>
      <c r="AO1984" s="16">
        <f t="shared" si="630"/>
        <v>0.112712542291926</v>
      </c>
      <c r="AP1984" s="16">
        <f t="shared" si="631"/>
        <v>0</v>
      </c>
      <c r="AQ1984" s="12">
        <f t="shared" si="632"/>
        <v>259717131.46</v>
      </c>
      <c r="AR1984" s="12">
        <f t="shared" si="633"/>
        <v>274987859.56</v>
      </c>
      <c r="AS1984" s="12">
        <f>AR1984-VLOOKUP(A1984,[1]选股结果!$A$2:$BJ$3005,48,FALSE)*0.08</f>
        <v>179666672.7008</v>
      </c>
      <c r="AT1984" s="12">
        <f t="shared" si="614"/>
        <v>259549254.73</v>
      </c>
      <c r="AU1984" s="12">
        <f t="shared" si="615"/>
        <v>275155736.29</v>
      </c>
      <c r="AV1984" s="12">
        <f t="shared" si="616"/>
        <v>232849941.48</v>
      </c>
      <c r="AW1984" s="12">
        <f t="shared" si="617"/>
        <v>248387951.6</v>
      </c>
      <c r="AX1984" s="12">
        <f t="shared" si="618"/>
        <v>78908.25</v>
      </c>
      <c r="AY1984" s="21">
        <f t="shared" si="619"/>
        <v>1064986901.04</v>
      </c>
    </row>
    <row r="1985" spans="1:51">
      <c r="A1985" s="5" t="s">
        <v>4017</v>
      </c>
      <c r="B1985" s="5" t="s">
        <v>4018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620"/>
        <v>1325238848.92</v>
      </c>
      <c r="AF1985" s="9">
        <f t="shared" si="621"/>
        <v>1288238530.87</v>
      </c>
      <c r="AG1985" s="9">
        <f t="shared" si="622"/>
        <v>-735460802.57</v>
      </c>
      <c r="AH1985" s="9">
        <f t="shared" si="623"/>
        <v>-735463575.63</v>
      </c>
      <c r="AI1985" s="9">
        <f t="shared" si="624"/>
        <v>-745820310.37</v>
      </c>
      <c r="AJ1985" s="12">
        <f t="shared" si="625"/>
        <v>518198566.6</v>
      </c>
      <c r="AK1985" s="16">
        <f t="shared" si="626"/>
        <v>0.391022770742274</v>
      </c>
      <c r="AL1985" s="9">
        <f t="shared" si="627"/>
        <v>804563329.97</v>
      </c>
      <c r="AM1985" s="16">
        <f t="shared" si="628"/>
        <v>0.00525022747082177</v>
      </c>
      <c r="AN1985" s="16">
        <f t="shared" si="629"/>
        <v>0.143762368055587</v>
      </c>
      <c r="AO1985" s="16">
        <f t="shared" si="630"/>
        <v>0.0636598619477181</v>
      </c>
      <c r="AP1985" s="16">
        <f t="shared" si="631"/>
        <v>0.145687648062342</v>
      </c>
      <c r="AQ1985" s="12">
        <f t="shared" si="632"/>
        <v>-286364763.37</v>
      </c>
      <c r="AR1985" s="12">
        <f t="shared" si="633"/>
        <v>-303007012.9</v>
      </c>
      <c r="AS1985" s="12">
        <f>AR1985-VLOOKUP(A1985,[1]选股结果!$A$2:$BJ$3005,48,FALSE)*0.08</f>
        <v>-456973340.02</v>
      </c>
      <c r="AT1985" s="12">
        <f t="shared" si="614"/>
        <v>-296721498.11</v>
      </c>
      <c r="AU1985" s="12">
        <f t="shared" si="615"/>
        <v>-292650278.16</v>
      </c>
      <c r="AV1985" s="12">
        <f t="shared" si="616"/>
        <v>-735164740.76</v>
      </c>
      <c r="AW1985" s="12">
        <f t="shared" si="617"/>
        <v>-735460802.57</v>
      </c>
      <c r="AX1985" s="12">
        <f t="shared" si="618"/>
        <v>1143797.42</v>
      </c>
      <c r="AY1985" s="21">
        <f t="shared" si="619"/>
        <v>1281953016.08</v>
      </c>
    </row>
    <row r="1986" spans="1:51">
      <c r="A1986" s="5" t="s">
        <v>4019</v>
      </c>
      <c r="B1986" s="5" t="s">
        <v>4020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620"/>
        <v>1322374448.56</v>
      </c>
      <c r="AF1986" s="9">
        <f t="shared" si="621"/>
        <v>1293646746.37</v>
      </c>
      <c r="AG1986" s="9">
        <f t="shared" si="622"/>
        <v>59306028.3200001</v>
      </c>
      <c r="AH1986" s="9">
        <f t="shared" si="623"/>
        <v>59454525.0100001</v>
      </c>
      <c r="AI1986" s="9">
        <f t="shared" si="624"/>
        <v>26570934.2000001</v>
      </c>
      <c r="AJ1986" s="12">
        <f t="shared" si="625"/>
        <v>364456313.9</v>
      </c>
      <c r="AK1986" s="16">
        <f t="shared" si="626"/>
        <v>0.27560749853937</v>
      </c>
      <c r="AL1986" s="9">
        <f t="shared" si="627"/>
        <v>291796375.32</v>
      </c>
      <c r="AM1986" s="16">
        <f t="shared" si="628"/>
        <v>0.0195395807655971</v>
      </c>
      <c r="AN1986" s="16">
        <f t="shared" si="629"/>
        <v>0.130129344965328</v>
      </c>
      <c r="AO1986" s="16">
        <f t="shared" si="630"/>
        <v>0.0556782378094016</v>
      </c>
      <c r="AP1986" s="16">
        <f t="shared" si="631"/>
        <v>0.0151258552536169</v>
      </c>
      <c r="AQ1986" s="12">
        <f t="shared" si="632"/>
        <v>72659938.58</v>
      </c>
      <c r="AR1986" s="12">
        <f t="shared" si="633"/>
        <v>-4404377.29000002</v>
      </c>
      <c r="AS1986" s="12">
        <f>AR1986-VLOOKUP(A1986,[1]选股结果!$A$2:$BJ$3005,48,FALSE)*0.08</f>
        <v>-149083062.1596</v>
      </c>
      <c r="AT1986" s="12">
        <f t="shared" si="614"/>
        <v>39776347.77</v>
      </c>
      <c r="AU1986" s="12">
        <f t="shared" si="615"/>
        <v>28479213.52</v>
      </c>
      <c r="AV1986" s="12">
        <f t="shared" si="616"/>
        <v>29451737.84</v>
      </c>
      <c r="AW1986" s="12">
        <f t="shared" si="617"/>
        <v>59306028.3200001</v>
      </c>
      <c r="AX1986" s="12">
        <f t="shared" si="618"/>
        <v>33063543.93</v>
      </c>
      <c r="AY1986" s="21">
        <f t="shared" si="619"/>
        <v>1249466021.31</v>
      </c>
    </row>
    <row r="1987" spans="1:51">
      <c r="A1987" s="5" t="s">
        <v>4021</v>
      </c>
      <c r="B1987" s="5" t="s">
        <v>4022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620"/>
        <v>1320775359.74</v>
      </c>
      <c r="AF1987" s="9">
        <f t="shared" si="621"/>
        <v>1308476966.11</v>
      </c>
      <c r="AG1987" s="9">
        <f t="shared" si="622"/>
        <v>11323326.0400001</v>
      </c>
      <c r="AH1987" s="9">
        <f t="shared" si="623"/>
        <v>14084786.5800001</v>
      </c>
      <c r="AI1987" s="9">
        <f t="shared" si="624"/>
        <v>-7843271.5699999</v>
      </c>
      <c r="AJ1987" s="12">
        <f t="shared" si="625"/>
        <v>252451811.02</v>
      </c>
      <c r="AK1987" s="16">
        <f t="shared" si="626"/>
        <v>0.191139098074707</v>
      </c>
      <c r="AL1987" s="9">
        <f t="shared" si="627"/>
        <v>177227656.02</v>
      </c>
      <c r="AM1987" s="16">
        <f t="shared" si="628"/>
        <v>0.000708286002688719</v>
      </c>
      <c r="AN1987" s="16">
        <f t="shared" si="629"/>
        <v>0.0396523449834116</v>
      </c>
      <c r="AO1987" s="16">
        <f t="shared" si="630"/>
        <v>0.0658693220602829</v>
      </c>
      <c r="AP1987" s="16">
        <f t="shared" si="631"/>
        <v>0.0300453910026091</v>
      </c>
      <c r="AQ1987" s="12">
        <f t="shared" si="632"/>
        <v>75224155</v>
      </c>
      <c r="AR1987" s="12">
        <f t="shared" si="633"/>
        <v>-6868203.98</v>
      </c>
      <c r="AS1987" s="12">
        <f>AR1987-VLOOKUP(A1987,[1]选股结果!$A$2:$BJ$3005,48,FALSE)*0.08</f>
        <v>-47663045.964</v>
      </c>
      <c r="AT1987" s="12">
        <f t="shared" ref="AT1987:AT2050" si="634">AQ1987-AD1987</f>
        <v>53296096.85</v>
      </c>
      <c r="AU1987" s="12">
        <f t="shared" ref="AU1987:AU2050" si="635">AQ1987-S1987</f>
        <v>15059854.17</v>
      </c>
      <c r="AV1987" s="12">
        <f t="shared" ref="AV1987:AV2050" si="636">AJ1987-O1987-P1987-Q1987-R1987-X1987-Y1987+Z1987-H1987</f>
        <v>8281211.36999999</v>
      </c>
      <c r="AW1987" s="12">
        <f t="shared" ref="AW1987:AW2050" si="637">AG1987</f>
        <v>11323326.0400001</v>
      </c>
      <c r="AX1987" s="12">
        <f t="shared" ref="AX1987:AX2050" si="638">T1987-U1987+V1987+W1987+AA1987</f>
        <v>0</v>
      </c>
      <c r="AY1987" s="21">
        <f t="shared" ref="AY1987:AY2050" si="639">AF1987-S1987</f>
        <v>1248312665.28</v>
      </c>
    </row>
    <row r="1988" spans="1:51">
      <c r="A1988" s="5" t="s">
        <v>4023</v>
      </c>
      <c r="B1988" s="5" t="s">
        <v>4024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620"/>
        <v>1320688532.59</v>
      </c>
      <c r="AF1988" s="9">
        <f t="shared" si="621"/>
        <v>1251978094.62</v>
      </c>
      <c r="AG1988" s="9">
        <f t="shared" si="622"/>
        <v>73637170.5199998</v>
      </c>
      <c r="AH1988" s="9">
        <f t="shared" si="623"/>
        <v>73647893.6299998</v>
      </c>
      <c r="AI1988" s="9">
        <f t="shared" si="624"/>
        <v>62036860.7399998</v>
      </c>
      <c r="AJ1988" s="12">
        <f t="shared" si="625"/>
        <v>255901085.43</v>
      </c>
      <c r="AK1988" s="16">
        <f t="shared" si="626"/>
        <v>0.193763388653154</v>
      </c>
      <c r="AL1988" s="9">
        <f t="shared" si="627"/>
        <v>176872018.66</v>
      </c>
      <c r="AM1988" s="16">
        <f t="shared" si="628"/>
        <v>0.00252314366920795</v>
      </c>
      <c r="AN1988" s="16">
        <f t="shared" si="629"/>
        <v>0.0197056449479139</v>
      </c>
      <c r="AO1988" s="16">
        <f t="shared" si="630"/>
        <v>0.0242369433444132</v>
      </c>
      <c r="AP1988" s="16">
        <f t="shared" si="631"/>
        <v>0.0873955590601256</v>
      </c>
      <c r="AQ1988" s="12">
        <f t="shared" si="632"/>
        <v>79029066.77</v>
      </c>
      <c r="AR1988" s="12">
        <f t="shared" si="633"/>
        <v>57016458.4299999</v>
      </c>
      <c r="AS1988" s="12">
        <f>AR1988-VLOOKUP(A1988,[1]选股结果!$A$2:$BJ$3005,48,FALSE)*0.08</f>
        <v>5523649.5883999</v>
      </c>
      <c r="AT1988" s="12">
        <f t="shared" si="634"/>
        <v>67418033.88</v>
      </c>
      <c r="AU1988" s="12">
        <f t="shared" si="635"/>
        <v>68627491.3199999</v>
      </c>
      <c r="AV1988" s="12">
        <f t="shared" si="636"/>
        <v>45381160.5899999</v>
      </c>
      <c r="AW1988" s="12">
        <f t="shared" si="637"/>
        <v>73637170.5199998</v>
      </c>
      <c r="AX1988" s="12">
        <f t="shared" si="638"/>
        <v>40000000</v>
      </c>
      <c r="AY1988" s="21">
        <f t="shared" si="639"/>
        <v>1241576519.17</v>
      </c>
    </row>
    <row r="1989" spans="1:51">
      <c r="A1989" s="5" t="s">
        <v>4025</v>
      </c>
      <c r="B1989" s="5" t="s">
        <v>4026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620"/>
        <v>1319527430</v>
      </c>
      <c r="AF1989" s="9">
        <f t="shared" si="621"/>
        <v>1404457491.69</v>
      </c>
      <c r="AG1989" s="9">
        <f t="shared" si="622"/>
        <v>-57639562.0199998</v>
      </c>
      <c r="AH1989" s="9">
        <f t="shared" si="623"/>
        <v>-55525728.1899998</v>
      </c>
      <c r="AI1989" s="9">
        <f t="shared" si="624"/>
        <v>-45832195.5499998</v>
      </c>
      <c r="AJ1989" s="12">
        <f t="shared" si="625"/>
        <v>263529807.22</v>
      </c>
      <c r="AK1989" s="16">
        <f t="shared" si="626"/>
        <v>0.199715292936351</v>
      </c>
      <c r="AL1989" s="9">
        <f t="shared" si="627"/>
        <v>287172715.78</v>
      </c>
      <c r="AM1989" s="16">
        <f t="shared" si="628"/>
        <v>0.00656930862740762</v>
      </c>
      <c r="AN1989" s="16">
        <f t="shared" si="629"/>
        <v>0.066475723395913</v>
      </c>
      <c r="AO1989" s="16">
        <f t="shared" si="630"/>
        <v>0.128482887051465</v>
      </c>
      <c r="AP1989" s="16">
        <f t="shared" si="631"/>
        <v>0.0171896340874096</v>
      </c>
      <c r="AQ1989" s="12">
        <f t="shared" si="632"/>
        <v>-23642908.5599999</v>
      </c>
      <c r="AR1989" s="12">
        <f t="shared" si="633"/>
        <v>-73805434.0099999</v>
      </c>
      <c r="AS1989" s="12">
        <f>AR1989-VLOOKUP(A1989,[1]选股结果!$A$2:$BJ$3005,48,FALSE)*0.08</f>
        <v>-272402770.6868</v>
      </c>
      <c r="AT1989" s="12">
        <f t="shared" si="634"/>
        <v>-13949375.9199999</v>
      </c>
      <c r="AU1989" s="12">
        <f t="shared" si="635"/>
        <v>-83498966.6499999</v>
      </c>
      <c r="AV1989" s="12">
        <f t="shared" si="636"/>
        <v>2216496.07000003</v>
      </c>
      <c r="AW1989" s="12">
        <f t="shared" si="637"/>
        <v>-57639562.0199998</v>
      </c>
      <c r="AX1989" s="12">
        <f t="shared" si="638"/>
        <v>0</v>
      </c>
      <c r="AY1989" s="21">
        <f t="shared" si="639"/>
        <v>1344601433.6</v>
      </c>
    </row>
    <row r="1990" spans="1:51">
      <c r="A1990" s="5" t="s">
        <v>4027</v>
      </c>
      <c r="B1990" s="5" t="s">
        <v>4028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620"/>
        <v>1317014648.21</v>
      </c>
      <c r="AF1990" s="9">
        <f t="shared" si="621"/>
        <v>1085148095.68</v>
      </c>
      <c r="AG1990" s="9">
        <f t="shared" si="622"/>
        <v>202809765.97</v>
      </c>
      <c r="AH1990" s="9">
        <f t="shared" si="623"/>
        <v>202053004.18</v>
      </c>
      <c r="AI1990" s="9">
        <f t="shared" si="624"/>
        <v>171925881.35</v>
      </c>
      <c r="AJ1990" s="12">
        <f t="shared" si="625"/>
        <v>449219973.89</v>
      </c>
      <c r="AK1990" s="16">
        <f t="shared" si="626"/>
        <v>0.341089580514955</v>
      </c>
      <c r="AL1990" s="9">
        <f t="shared" si="627"/>
        <v>217660343.47</v>
      </c>
      <c r="AM1990" s="16">
        <f t="shared" si="628"/>
        <v>0.00855848252357685</v>
      </c>
      <c r="AN1990" s="16">
        <f t="shared" si="629"/>
        <v>0.0972842330297076</v>
      </c>
      <c r="AO1990" s="16">
        <f t="shared" si="630"/>
        <v>0.0293037005567505</v>
      </c>
      <c r="AP1990" s="16">
        <f t="shared" si="631"/>
        <v>0.0270444291173295</v>
      </c>
      <c r="AQ1990" s="12">
        <f t="shared" si="632"/>
        <v>231559630.42</v>
      </c>
      <c r="AR1990" s="12">
        <f t="shared" si="633"/>
        <v>197686805.2</v>
      </c>
      <c r="AS1990" s="12">
        <f>AR1990-VLOOKUP(A1990,[1]选股结果!$A$2:$BJ$3005,48,FALSE)*0.08</f>
        <v>33725699.1752</v>
      </c>
      <c r="AT1990" s="12">
        <f t="shared" si="634"/>
        <v>201432507.59</v>
      </c>
      <c r="AU1990" s="12">
        <f t="shared" si="635"/>
        <v>227813928.03</v>
      </c>
      <c r="AV1990" s="12">
        <f t="shared" si="636"/>
        <v>188090412.48</v>
      </c>
      <c r="AW1990" s="12">
        <f t="shared" si="637"/>
        <v>202809765.97</v>
      </c>
      <c r="AX1990" s="12">
        <f t="shared" si="638"/>
        <v>8883591.79</v>
      </c>
      <c r="AY1990" s="21">
        <f t="shared" si="639"/>
        <v>1081402393.29</v>
      </c>
    </row>
    <row r="1991" spans="1:51">
      <c r="A1991" s="5" t="s">
        <v>4029</v>
      </c>
      <c r="B1991" s="5" t="s">
        <v>4030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620"/>
        <v>1315034566.07</v>
      </c>
      <c r="AF1991" s="9">
        <f t="shared" si="621"/>
        <v>1423567414.94</v>
      </c>
      <c r="AG1991" s="9">
        <f t="shared" si="622"/>
        <v>-112500783.34</v>
      </c>
      <c r="AH1991" s="9">
        <f t="shared" si="623"/>
        <v>-95440519.38</v>
      </c>
      <c r="AI1991" s="9">
        <f t="shared" si="624"/>
        <v>-92080594.64</v>
      </c>
      <c r="AJ1991" s="12">
        <f t="shared" si="625"/>
        <v>533261017.08</v>
      </c>
      <c r="AK1991" s="16">
        <f t="shared" si="626"/>
        <v>0.405511026735714</v>
      </c>
      <c r="AL1991" s="9">
        <f t="shared" si="627"/>
        <v>615205292.28</v>
      </c>
      <c r="AM1991" s="16">
        <f t="shared" si="628"/>
        <v>0.00825471550336584</v>
      </c>
      <c r="AN1991" s="16">
        <f t="shared" si="629"/>
        <v>0.205753881480555</v>
      </c>
      <c r="AO1991" s="16">
        <f t="shared" si="630"/>
        <v>0.0831002924558737</v>
      </c>
      <c r="AP1991" s="16">
        <f t="shared" si="631"/>
        <v>0.182398003640942</v>
      </c>
      <c r="AQ1991" s="12">
        <f t="shared" si="632"/>
        <v>-81944275.1999999</v>
      </c>
      <c r="AR1991" s="12">
        <f t="shared" si="633"/>
        <v>-89810077.3399999</v>
      </c>
      <c r="AS1991" s="12">
        <f>AR1991-VLOOKUP(A1991,[1]选股结果!$A$2:$BJ$3005,48,FALSE)*0.08</f>
        <v>-334548626.716</v>
      </c>
      <c r="AT1991" s="12">
        <f t="shared" si="634"/>
        <v>-78584350.4599999</v>
      </c>
      <c r="AU1991" s="12">
        <f t="shared" si="635"/>
        <v>-93170002.0799999</v>
      </c>
      <c r="AV1991" s="12">
        <f t="shared" si="636"/>
        <v>-111800816.74</v>
      </c>
      <c r="AW1991" s="12">
        <f t="shared" si="637"/>
        <v>-112500783.34</v>
      </c>
      <c r="AX1991" s="12">
        <f t="shared" si="638"/>
        <v>828553.26</v>
      </c>
      <c r="AY1991" s="21">
        <f t="shared" si="639"/>
        <v>1412341688.06</v>
      </c>
    </row>
    <row r="1992" spans="1:51">
      <c r="A1992" s="5" t="s">
        <v>4031</v>
      </c>
      <c r="B1992" s="5" t="s">
        <v>4032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620"/>
        <v>1314289515.29</v>
      </c>
      <c r="AF1992" s="9">
        <f t="shared" si="621"/>
        <v>1333250117.66</v>
      </c>
      <c r="AG1992" s="9">
        <f t="shared" si="622"/>
        <v>-21389037.2300001</v>
      </c>
      <c r="AH1992" s="9">
        <f t="shared" si="623"/>
        <v>-22322473.6400001</v>
      </c>
      <c r="AI1992" s="9">
        <f t="shared" si="624"/>
        <v>-19334790.6400001</v>
      </c>
      <c r="AJ1992" s="12">
        <f t="shared" si="625"/>
        <v>286270712.11</v>
      </c>
      <c r="AK1992" s="16">
        <f t="shared" si="626"/>
        <v>0.217814042324483</v>
      </c>
      <c r="AL1992" s="9">
        <f t="shared" si="627"/>
        <v>283960802.92</v>
      </c>
      <c r="AM1992" s="16">
        <f t="shared" si="628"/>
        <v>0.0122617138024145</v>
      </c>
      <c r="AN1992" s="16">
        <f t="shared" si="629"/>
        <v>0.171890547563374</v>
      </c>
      <c r="AO1992" s="16">
        <f t="shared" si="630"/>
        <v>0.0317762106553706</v>
      </c>
      <c r="AP1992" s="16">
        <f t="shared" si="631"/>
        <v>0</v>
      </c>
      <c r="AQ1992" s="12">
        <f t="shared" si="632"/>
        <v>2309909.19</v>
      </c>
      <c r="AR1992" s="12">
        <f t="shared" si="633"/>
        <v>-16141195.46</v>
      </c>
      <c r="AS1992" s="12">
        <f>AR1992-VLOOKUP(A1992,[1]选股结果!$A$2:$BJ$3005,48,FALSE)*0.08</f>
        <v>-63812353.9616</v>
      </c>
      <c r="AT1992" s="12">
        <f t="shared" si="634"/>
        <v>5297592.19</v>
      </c>
      <c r="AU1992" s="12">
        <f t="shared" si="635"/>
        <v>-19128878.46</v>
      </c>
      <c r="AV1992" s="12">
        <f t="shared" si="636"/>
        <v>-11943709.8</v>
      </c>
      <c r="AW1992" s="12">
        <f t="shared" si="637"/>
        <v>-21389037.2300001</v>
      </c>
      <c r="AX1992" s="12">
        <f t="shared" si="638"/>
        <v>-1605697.31</v>
      </c>
      <c r="AY1992" s="21">
        <f t="shared" si="639"/>
        <v>1311811330.01</v>
      </c>
    </row>
    <row r="1993" spans="1:51">
      <c r="A1993" s="5" t="s">
        <v>4033</v>
      </c>
      <c r="B1993" s="5" t="s">
        <v>4034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620"/>
        <v>1310650508.54</v>
      </c>
      <c r="AF1993" s="9">
        <f t="shared" si="621"/>
        <v>1041893450.38</v>
      </c>
      <c r="AG1993" s="9">
        <f t="shared" si="622"/>
        <v>260227268.03</v>
      </c>
      <c r="AH1993" s="9">
        <f t="shared" si="623"/>
        <v>256257969.81</v>
      </c>
      <c r="AI1993" s="9">
        <f t="shared" si="624"/>
        <v>202525262.17</v>
      </c>
      <c r="AJ1993" s="12">
        <f t="shared" si="625"/>
        <v>526191079.11</v>
      </c>
      <c r="AK1993" s="16">
        <f t="shared" si="626"/>
        <v>0.401473219352847</v>
      </c>
      <c r="AL1993" s="9">
        <f t="shared" si="627"/>
        <v>206924132.25</v>
      </c>
      <c r="AM1993" s="16">
        <f t="shared" si="628"/>
        <v>0.00892185872115208</v>
      </c>
      <c r="AN1993" s="16">
        <f t="shared" si="629"/>
        <v>0.0082844971403516</v>
      </c>
      <c r="AO1993" s="16">
        <f t="shared" si="630"/>
        <v>0.0733816496566558</v>
      </c>
      <c r="AP1993" s="16">
        <f t="shared" si="631"/>
        <v>0.0622305712457676</v>
      </c>
      <c r="AQ1993" s="12">
        <f t="shared" si="632"/>
        <v>319266946.86</v>
      </c>
      <c r="AR1993" s="12">
        <f t="shared" si="633"/>
        <v>208391963.62</v>
      </c>
      <c r="AS1993" s="12">
        <f>AR1993-VLOOKUP(A1993,[1]选股结果!$A$2:$BJ$3005,48,FALSE)*0.08</f>
        <v>42857084.8176</v>
      </c>
      <c r="AT1993" s="12">
        <f t="shared" si="634"/>
        <v>265534239.22</v>
      </c>
      <c r="AU1993" s="12">
        <f t="shared" si="635"/>
        <v>262124671.26</v>
      </c>
      <c r="AV1993" s="12">
        <f t="shared" si="636"/>
        <v>252608327.9</v>
      </c>
      <c r="AW1993" s="12">
        <f t="shared" si="637"/>
        <v>260227268.03</v>
      </c>
      <c r="AX1993" s="12">
        <f t="shared" si="638"/>
        <v>5563684.67</v>
      </c>
      <c r="AY1993" s="21">
        <f t="shared" si="639"/>
        <v>984751174.78</v>
      </c>
    </row>
    <row r="1994" spans="1:51">
      <c r="A1994" s="5" t="s">
        <v>4035</v>
      </c>
      <c r="B1994" s="5" t="s">
        <v>4036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620"/>
        <v>1309377510.73</v>
      </c>
      <c r="AF1994" s="9">
        <f t="shared" si="621"/>
        <v>1204442839.97</v>
      </c>
      <c r="AG1994" s="9">
        <f t="shared" si="622"/>
        <v>107920682.31</v>
      </c>
      <c r="AH1994" s="9">
        <f t="shared" si="623"/>
        <v>108621330.08</v>
      </c>
      <c r="AI1994" s="9">
        <f t="shared" si="624"/>
        <v>97202445.41</v>
      </c>
      <c r="AJ1994" s="12">
        <f t="shared" si="625"/>
        <v>310012876.79</v>
      </c>
      <c r="AK1994" s="16">
        <f t="shared" si="626"/>
        <v>0.236763556918862</v>
      </c>
      <c r="AL1994" s="9">
        <f t="shared" si="627"/>
        <v>203567822.93</v>
      </c>
      <c r="AM1994" s="16">
        <f t="shared" si="628"/>
        <v>0.00510648126701998</v>
      </c>
      <c r="AN1994" s="16">
        <f t="shared" si="629"/>
        <v>0.0622167010983576</v>
      </c>
      <c r="AO1994" s="16">
        <f t="shared" si="630"/>
        <v>0.0613306414627731</v>
      </c>
      <c r="AP1994" s="16">
        <f t="shared" si="631"/>
        <v>0.0273504369950834</v>
      </c>
      <c r="AQ1994" s="12">
        <f t="shared" si="632"/>
        <v>106445053.86</v>
      </c>
      <c r="AR1994" s="12">
        <f t="shared" si="633"/>
        <v>94216433.86</v>
      </c>
      <c r="AS1994" s="12">
        <f>AR1994-VLOOKUP(A1994,[1]选股结果!$A$2:$BJ$3005,48,FALSE)*0.08</f>
        <v>-44770842.856</v>
      </c>
      <c r="AT1994" s="12">
        <f t="shared" si="634"/>
        <v>95026169.19</v>
      </c>
      <c r="AU1994" s="12">
        <f t="shared" si="635"/>
        <v>105635318.53</v>
      </c>
      <c r="AV1994" s="12">
        <f t="shared" si="636"/>
        <v>99665801.16</v>
      </c>
      <c r="AW1994" s="12">
        <f t="shared" si="637"/>
        <v>107920682.31</v>
      </c>
      <c r="AX1994" s="12">
        <f t="shared" si="638"/>
        <v>7602630.01</v>
      </c>
      <c r="AY1994" s="21">
        <f t="shared" si="639"/>
        <v>1203633104.64</v>
      </c>
    </row>
    <row r="1995" spans="1:51">
      <c r="A1995" s="5" t="s">
        <v>4037</v>
      </c>
      <c r="B1995" s="5" t="s">
        <v>4038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40">C1995</f>
        <v>1306533231.04</v>
      </c>
      <c r="AF1995" s="9">
        <f t="shared" ref="AF1995:AF2058" si="641">(G1995+O1995+P1995+Q1995+R1995)+S1995</f>
        <v>1126087608.4</v>
      </c>
      <c r="AG1995" s="9">
        <f t="shared" ref="AG1995:AG2058" si="642">AE1995-AF1995+T1995+V1995+W1995-X1995-Y1995+Z1995+AA1995</f>
        <v>174723997.18</v>
      </c>
      <c r="AH1995" s="9">
        <f t="shared" ref="AH1995:AH2058" si="643">AG1995+AB1995-AC1995</f>
        <v>180548702.32</v>
      </c>
      <c r="AI1995" s="9">
        <f t="shared" ref="AI1995:AI2058" si="644">AH1995-AD1995</f>
        <v>158614793.87</v>
      </c>
      <c r="AJ1995" s="12">
        <f t="shared" si="625"/>
        <v>272951219.32</v>
      </c>
      <c r="AK1995" s="16">
        <f t="shared" si="626"/>
        <v>0.208912573239894</v>
      </c>
      <c r="AL1995" s="9">
        <f t="shared" si="627"/>
        <v>75638338.4</v>
      </c>
      <c r="AM1995" s="16">
        <f t="shared" si="628"/>
        <v>0.00352045129869275</v>
      </c>
      <c r="AN1995" s="16">
        <f t="shared" si="629"/>
        <v>0.0129606888578876</v>
      </c>
      <c r="AO1995" s="16">
        <f t="shared" si="630"/>
        <v>0.0186234660488747</v>
      </c>
      <c r="AP1995" s="16">
        <f t="shared" si="631"/>
        <v>0.0272459269494923</v>
      </c>
      <c r="AQ1995" s="12">
        <f t="shared" si="632"/>
        <v>197312880.92</v>
      </c>
      <c r="AR1995" s="12">
        <f t="shared" si="633"/>
        <v>164336419.33</v>
      </c>
      <c r="AS1995" s="12">
        <f>AR1995-VLOOKUP(A1995,[1]选股结果!$A$2:$BJ$3005,48,FALSE)*0.08</f>
        <v>20284091.538</v>
      </c>
      <c r="AT1995" s="12">
        <f t="shared" si="634"/>
        <v>175378972.47</v>
      </c>
      <c r="AU1995" s="12">
        <f t="shared" si="635"/>
        <v>186270327.78</v>
      </c>
      <c r="AV1995" s="12">
        <f t="shared" si="636"/>
        <v>169208658.27</v>
      </c>
      <c r="AW1995" s="12">
        <f t="shared" si="637"/>
        <v>174723997.18</v>
      </c>
      <c r="AX1995" s="12">
        <f t="shared" si="638"/>
        <v>2595616.44</v>
      </c>
      <c r="AY1995" s="21">
        <f t="shared" si="639"/>
        <v>1115045055.26</v>
      </c>
    </row>
    <row r="1996" spans="1:51">
      <c r="A1996" s="5" t="s">
        <v>4039</v>
      </c>
      <c r="B1996" s="5" t="s">
        <v>4040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40"/>
        <v>1304888568.38</v>
      </c>
      <c r="AF1996" s="9">
        <f t="shared" si="641"/>
        <v>807468943.74</v>
      </c>
      <c r="AG1996" s="9">
        <f t="shared" si="642"/>
        <v>503445559.14</v>
      </c>
      <c r="AH1996" s="9">
        <f t="shared" si="643"/>
        <v>502633815.47</v>
      </c>
      <c r="AI1996" s="9">
        <f t="shared" si="644"/>
        <v>431642819.26</v>
      </c>
      <c r="AJ1996" s="12">
        <f t="shared" si="625"/>
        <v>1116929963.28</v>
      </c>
      <c r="AK1996" s="16">
        <f t="shared" si="626"/>
        <v>0.855958118068773</v>
      </c>
      <c r="AL1996" s="9">
        <f t="shared" si="627"/>
        <v>633796988.32</v>
      </c>
      <c r="AM1996" s="16">
        <f t="shared" si="628"/>
        <v>0.0128069811514613</v>
      </c>
      <c r="AN1996" s="16">
        <f t="shared" si="629"/>
        <v>0.337117387392036</v>
      </c>
      <c r="AO1996" s="16">
        <f t="shared" si="630"/>
        <v>0.0473764299558159</v>
      </c>
      <c r="AP1996" s="16">
        <f t="shared" si="631"/>
        <v>0.0835773262657939</v>
      </c>
      <c r="AQ1996" s="12">
        <f t="shared" si="632"/>
        <v>483132974.96</v>
      </c>
      <c r="AR1996" s="12">
        <f t="shared" si="633"/>
        <v>420124007.9</v>
      </c>
      <c r="AS1996" s="12">
        <f>AR1996-VLOOKUP(A1996,[1]选股结果!$A$2:$BJ$3005,48,FALSE)*0.08</f>
        <v>239485885.6024</v>
      </c>
      <c r="AT1996" s="12">
        <f t="shared" si="634"/>
        <v>412141978.75</v>
      </c>
      <c r="AU1996" s="12">
        <f t="shared" si="635"/>
        <v>491115004.11</v>
      </c>
      <c r="AV1996" s="12">
        <f t="shared" si="636"/>
        <v>479403564.33</v>
      </c>
      <c r="AW1996" s="12">
        <f t="shared" si="637"/>
        <v>503445559.14</v>
      </c>
      <c r="AX1996" s="12">
        <f t="shared" si="638"/>
        <v>16111249.24</v>
      </c>
      <c r="AY1996" s="21">
        <f t="shared" si="639"/>
        <v>815450972.89</v>
      </c>
    </row>
    <row r="1997" spans="1:51">
      <c r="A1997" s="5" t="s">
        <v>4041</v>
      </c>
      <c r="B1997" s="5" t="s">
        <v>4042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40"/>
        <v>1304760620.75</v>
      </c>
      <c r="AF1997" s="9">
        <f t="shared" si="641"/>
        <v>1154775077.27</v>
      </c>
      <c r="AG1997" s="9">
        <f t="shared" si="642"/>
        <v>153775579.42</v>
      </c>
      <c r="AH1997" s="9">
        <f t="shared" si="643"/>
        <v>153803213.3</v>
      </c>
      <c r="AI1997" s="9">
        <f t="shared" si="644"/>
        <v>115916915.29</v>
      </c>
      <c r="AJ1997" s="12">
        <f t="shared" si="625"/>
        <v>276520208.06</v>
      </c>
      <c r="AK1997" s="16">
        <f t="shared" si="626"/>
        <v>0.211931754884701</v>
      </c>
      <c r="AL1997" s="9">
        <f t="shared" si="627"/>
        <v>123697107.25</v>
      </c>
      <c r="AM1997" s="16">
        <f t="shared" si="628"/>
        <v>0.00522130956564586</v>
      </c>
      <c r="AN1997" s="16">
        <f t="shared" si="629"/>
        <v>0.0145929182236166</v>
      </c>
      <c r="AO1997" s="16">
        <f t="shared" si="630"/>
        <v>0.0702495001246381</v>
      </c>
      <c r="AP1997" s="16">
        <f t="shared" si="631"/>
        <v>0.00476189692667807</v>
      </c>
      <c r="AQ1997" s="12">
        <f t="shared" si="632"/>
        <v>152823100.81</v>
      </c>
      <c r="AR1997" s="12">
        <f t="shared" si="633"/>
        <v>112126879.35</v>
      </c>
      <c r="AS1997" s="12">
        <f>AR1997-VLOOKUP(A1997,[1]选股结果!$A$2:$BJ$3005,48,FALSE)*0.08</f>
        <v>-2153453.56920001</v>
      </c>
      <c r="AT1997" s="12">
        <f t="shared" si="634"/>
        <v>114936802.8</v>
      </c>
      <c r="AU1997" s="12">
        <f t="shared" si="635"/>
        <v>150013177.36</v>
      </c>
      <c r="AV1997" s="12">
        <f t="shared" si="636"/>
        <v>153839701.78</v>
      </c>
      <c r="AW1997" s="12">
        <f t="shared" si="637"/>
        <v>153775579.42</v>
      </c>
      <c r="AX1997" s="12">
        <f t="shared" si="638"/>
        <v>2219655.57</v>
      </c>
      <c r="AY1997" s="21">
        <f t="shared" si="639"/>
        <v>1151965153.82</v>
      </c>
    </row>
    <row r="1998" spans="1:51">
      <c r="A1998" s="5" t="s">
        <v>4043</v>
      </c>
      <c r="B1998" s="5" t="s">
        <v>4044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40"/>
        <v>1302199542.29</v>
      </c>
      <c r="AF1998" s="9">
        <f t="shared" si="641"/>
        <v>1239681848.67</v>
      </c>
      <c r="AG1998" s="9">
        <f t="shared" si="642"/>
        <v>61505134.1299999</v>
      </c>
      <c r="AH1998" s="9">
        <f t="shared" si="643"/>
        <v>60913992.9899999</v>
      </c>
      <c r="AI1998" s="9">
        <f t="shared" si="644"/>
        <v>53232627.4799999</v>
      </c>
      <c r="AJ1998" s="12">
        <f t="shared" si="625"/>
        <v>491538511.52</v>
      </c>
      <c r="AK1998" s="16">
        <f t="shared" si="626"/>
        <v>0.377467888412554</v>
      </c>
      <c r="AL1998" s="9">
        <f t="shared" si="627"/>
        <v>428198505.81</v>
      </c>
      <c r="AM1998" s="16">
        <f t="shared" si="628"/>
        <v>0.00387684216285473</v>
      </c>
      <c r="AN1998" s="16">
        <f t="shared" si="629"/>
        <v>0.0989719248659497</v>
      </c>
      <c r="AO1998" s="16">
        <f t="shared" si="630"/>
        <v>0.118911533763629</v>
      </c>
      <c r="AP1998" s="16">
        <f t="shared" si="631"/>
        <v>0.106393399291447</v>
      </c>
      <c r="AQ1998" s="12">
        <f t="shared" si="632"/>
        <v>63340005.71</v>
      </c>
      <c r="AR1998" s="12">
        <f t="shared" si="633"/>
        <v>53959420.35</v>
      </c>
      <c r="AS1998" s="12">
        <f>AR1998-VLOOKUP(A1998,[1]选股结果!$A$2:$BJ$3005,48,FALSE)*0.08</f>
        <v>-227986631.8484</v>
      </c>
      <c r="AT1998" s="12">
        <f t="shared" si="634"/>
        <v>55658640.2</v>
      </c>
      <c r="AU1998" s="12">
        <f t="shared" si="635"/>
        <v>61640785.86</v>
      </c>
      <c r="AV1998" s="12">
        <f t="shared" si="636"/>
        <v>35870913.01</v>
      </c>
      <c r="AW1998" s="12">
        <f t="shared" si="637"/>
        <v>61505134.1299999</v>
      </c>
      <c r="AX1998" s="12">
        <f t="shared" si="638"/>
        <v>16953659.93</v>
      </c>
      <c r="AY1998" s="21">
        <f t="shared" si="639"/>
        <v>1237982628.82</v>
      </c>
    </row>
    <row r="1999" spans="1:51">
      <c r="A1999" s="5" t="s">
        <v>4045</v>
      </c>
      <c r="B1999" s="5" t="s">
        <v>4046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40"/>
        <v>1302014144.83</v>
      </c>
      <c r="AF1999" s="9">
        <f t="shared" si="641"/>
        <v>1405078312.29</v>
      </c>
      <c r="AG1999" s="9">
        <f t="shared" si="642"/>
        <v>-64947221.11</v>
      </c>
      <c r="AH1999" s="9">
        <f t="shared" si="643"/>
        <v>-64317830.09</v>
      </c>
      <c r="AI1999" s="9">
        <f t="shared" si="644"/>
        <v>-64037177.93</v>
      </c>
      <c r="AJ1999" s="12">
        <f t="shared" si="625"/>
        <v>133877483.53</v>
      </c>
      <c r="AK1999" s="16">
        <f t="shared" si="626"/>
        <v>0.102823371052916</v>
      </c>
      <c r="AL1999" s="9">
        <f t="shared" si="627"/>
        <v>230541820.26</v>
      </c>
      <c r="AM1999" s="16">
        <f t="shared" si="628"/>
        <v>0.00119114384905741</v>
      </c>
      <c r="AN1999" s="16">
        <f t="shared" si="629"/>
        <v>0.0211134560935122</v>
      </c>
      <c r="AO1999" s="16">
        <f t="shared" si="630"/>
        <v>0.0681137915837154</v>
      </c>
      <c r="AP1999" s="16">
        <f t="shared" si="631"/>
        <v>0.0872376834775711</v>
      </c>
      <c r="AQ1999" s="12">
        <f t="shared" si="632"/>
        <v>-96664336.73</v>
      </c>
      <c r="AR1999" s="12">
        <f t="shared" si="633"/>
        <v>-102014612.99</v>
      </c>
      <c r="AS1999" s="12">
        <f>AR1999-VLOOKUP(A1999,[1]选股结果!$A$2:$BJ$3005,48,FALSE)*0.08</f>
        <v>-218701239.794</v>
      </c>
      <c r="AT1999" s="12">
        <f t="shared" si="634"/>
        <v>-96383684.5700001</v>
      </c>
      <c r="AU1999" s="12">
        <f t="shared" si="635"/>
        <v>-102295265.15</v>
      </c>
      <c r="AV1999" s="12">
        <f t="shared" si="636"/>
        <v>-74975938.37</v>
      </c>
      <c r="AW1999" s="12">
        <f t="shared" si="637"/>
        <v>-64947221.11</v>
      </c>
      <c r="AX1999" s="12">
        <f t="shared" si="638"/>
        <v>2009486.85</v>
      </c>
      <c r="AY1999" s="21">
        <f t="shared" si="639"/>
        <v>1399447383.87</v>
      </c>
    </row>
    <row r="2000" spans="1:51">
      <c r="A2000" s="5" t="s">
        <v>4047</v>
      </c>
      <c r="B2000" s="5" t="s">
        <v>4048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40"/>
        <v>1301406327.4</v>
      </c>
      <c r="AF2000" s="9">
        <f t="shared" si="641"/>
        <v>1232521674.86</v>
      </c>
      <c r="AG2000" s="9">
        <f t="shared" si="642"/>
        <v>57365003.21</v>
      </c>
      <c r="AH2000" s="9">
        <f t="shared" si="643"/>
        <v>57476100.66</v>
      </c>
      <c r="AI2000" s="9">
        <f t="shared" si="644"/>
        <v>53491185.17</v>
      </c>
      <c r="AJ2000" s="12">
        <f t="shared" si="625"/>
        <v>255564871.11</v>
      </c>
      <c r="AK2000" s="16">
        <f t="shared" si="626"/>
        <v>0.196375924820173</v>
      </c>
      <c r="AL2000" s="9">
        <f t="shared" si="627"/>
        <v>182131176.41</v>
      </c>
      <c r="AM2000" s="16">
        <f t="shared" si="628"/>
        <v>0.00432466685577296</v>
      </c>
      <c r="AN2000" s="16">
        <f t="shared" si="629"/>
        <v>0.0876439045350841</v>
      </c>
      <c r="AO2000" s="16">
        <f t="shared" si="630"/>
        <v>0.0192137906690187</v>
      </c>
      <c r="AP2000" s="16">
        <f t="shared" si="631"/>
        <v>0.0270811472619862</v>
      </c>
      <c r="AQ2000" s="12">
        <f t="shared" si="632"/>
        <v>73433694.7000001</v>
      </c>
      <c r="AR2000" s="12">
        <f t="shared" si="633"/>
        <v>62705566.5200001</v>
      </c>
      <c r="AS2000" s="12">
        <f>AR2000-VLOOKUP(A2000,[1]选股结果!$A$2:$BJ$3005,48,FALSE)*0.08</f>
        <v>-38357086.0663999</v>
      </c>
      <c r="AT2000" s="12">
        <f t="shared" si="634"/>
        <v>69448779.2100001</v>
      </c>
      <c r="AU2000" s="12">
        <f t="shared" si="635"/>
        <v>66690482.0100001</v>
      </c>
      <c r="AV2000" s="12">
        <f t="shared" si="636"/>
        <v>53983540.8200001</v>
      </c>
      <c r="AW2000" s="12">
        <f t="shared" si="637"/>
        <v>57365003.21</v>
      </c>
      <c r="AX2000" s="12">
        <f t="shared" si="638"/>
        <v>-1076993.55</v>
      </c>
      <c r="AY2000" s="21">
        <f t="shared" si="639"/>
        <v>1225778462.17</v>
      </c>
    </row>
    <row r="2001" spans="1:51">
      <c r="A2001" s="5" t="s">
        <v>4049</v>
      </c>
      <c r="B2001" s="5" t="s">
        <v>4050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40"/>
        <v>1299004540.29</v>
      </c>
      <c r="AF2001" s="9">
        <f t="shared" si="641"/>
        <v>1293324142.11</v>
      </c>
      <c r="AG2001" s="9">
        <f t="shared" si="642"/>
        <v>5526980.99999983</v>
      </c>
      <c r="AH2001" s="9">
        <f t="shared" si="643"/>
        <v>5590103.84999983</v>
      </c>
      <c r="AI2001" s="9">
        <f t="shared" si="644"/>
        <v>2113459.32999983</v>
      </c>
      <c r="AJ2001" s="12">
        <f t="shared" si="625"/>
        <v>18689152.9300001</v>
      </c>
      <c r="AK2001" s="16">
        <f t="shared" si="626"/>
        <v>0.0143872883814769</v>
      </c>
      <c r="AL2001" s="9">
        <f t="shared" si="627"/>
        <v>10962560.95</v>
      </c>
      <c r="AM2001" s="16">
        <f t="shared" si="628"/>
        <v>0.000348629389623917</v>
      </c>
      <c r="AN2001" s="16">
        <f t="shared" si="629"/>
        <v>0.00137230256300877</v>
      </c>
      <c r="AO2001" s="16">
        <f t="shared" si="630"/>
        <v>0.00676686270706768</v>
      </c>
      <c r="AP2001" s="16">
        <f t="shared" si="631"/>
        <v>0</v>
      </c>
      <c r="AQ2001" s="12">
        <f t="shared" si="632"/>
        <v>7726591.98000007</v>
      </c>
      <c r="AR2001" s="12">
        <f t="shared" si="633"/>
        <v>2266876.51000007</v>
      </c>
      <c r="AS2001" s="12">
        <f>AR2001-VLOOKUP(A2001,[1]选股结果!$A$2:$BJ$3005,48,FALSE)*0.08</f>
        <v>-23593750.0755999</v>
      </c>
      <c r="AT2001" s="12">
        <f t="shared" si="634"/>
        <v>4249947.46000007</v>
      </c>
      <c r="AU2001" s="12">
        <f t="shared" si="635"/>
        <v>5743521.03000007</v>
      </c>
      <c r="AV2001" s="12">
        <f t="shared" si="636"/>
        <v>5553590.53000007</v>
      </c>
      <c r="AW2001" s="12">
        <f t="shared" si="637"/>
        <v>5526980.99999983</v>
      </c>
      <c r="AX2001" s="12">
        <f t="shared" si="638"/>
        <v>0</v>
      </c>
      <c r="AY2001" s="21">
        <f t="shared" si="639"/>
        <v>1291341071.16</v>
      </c>
    </row>
    <row r="2002" spans="1:51">
      <c r="A2002" s="5" t="s">
        <v>4051</v>
      </c>
      <c r="B2002" s="5" t="s">
        <v>4052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40"/>
        <v>1296166700.7</v>
      </c>
      <c r="AF2002" s="9">
        <f t="shared" si="641"/>
        <v>1276014646.34</v>
      </c>
      <c r="AG2002" s="9">
        <f t="shared" si="642"/>
        <v>12464186.7299999</v>
      </c>
      <c r="AH2002" s="9">
        <f t="shared" si="643"/>
        <v>12238417.1599999</v>
      </c>
      <c r="AI2002" s="9">
        <f t="shared" si="644"/>
        <v>9156822.2799999</v>
      </c>
      <c r="AJ2002" s="12">
        <f t="shared" si="625"/>
        <v>484298992.62</v>
      </c>
      <c r="AK2002" s="16">
        <f t="shared" si="626"/>
        <v>0.373639434154922</v>
      </c>
      <c r="AL2002" s="9">
        <f t="shared" si="627"/>
        <v>475052544.13</v>
      </c>
      <c r="AM2002" s="16">
        <f t="shared" si="628"/>
        <v>0.00460852023645881</v>
      </c>
      <c r="AN2002" s="16">
        <f t="shared" si="629"/>
        <v>0.120872108892621</v>
      </c>
      <c r="AO2002" s="16">
        <f t="shared" si="630"/>
        <v>0.0832936781138525</v>
      </c>
      <c r="AP2002" s="16">
        <f t="shared" si="631"/>
        <v>0.153130919003557</v>
      </c>
      <c r="AQ2002" s="12">
        <f t="shared" si="632"/>
        <v>9246448.49000001</v>
      </c>
      <c r="AR2002" s="12">
        <f t="shared" si="633"/>
        <v>11107418.42</v>
      </c>
      <c r="AS2002" s="12">
        <f>AR2002-VLOOKUP(A2002,[1]选股结果!$A$2:$BJ$3005,48,FALSE)*0.08</f>
        <v>-111050853.188</v>
      </c>
      <c r="AT2002" s="12">
        <f t="shared" si="634"/>
        <v>6164853.61000001</v>
      </c>
      <c r="AU2002" s="12">
        <f t="shared" si="635"/>
        <v>14189013.3</v>
      </c>
      <c r="AV2002" s="12">
        <f t="shared" si="636"/>
        <v>2851921.14999995</v>
      </c>
      <c r="AW2002" s="12">
        <f t="shared" si="637"/>
        <v>12464186.7299999</v>
      </c>
      <c r="AX2002" s="12">
        <f t="shared" si="638"/>
        <v>4006206.5</v>
      </c>
      <c r="AY2002" s="21">
        <f t="shared" si="639"/>
        <v>1280957211.15</v>
      </c>
    </row>
    <row r="2003" spans="1:51">
      <c r="A2003" s="5" t="s">
        <v>4053</v>
      </c>
      <c r="B2003" s="5" t="s">
        <v>4054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40"/>
        <v>1295786831.12</v>
      </c>
      <c r="AF2003" s="9">
        <f t="shared" si="641"/>
        <v>1151194826.55</v>
      </c>
      <c r="AG2003" s="9">
        <f t="shared" si="642"/>
        <v>348188168.43</v>
      </c>
      <c r="AH2003" s="9">
        <f t="shared" si="643"/>
        <v>347423321.79</v>
      </c>
      <c r="AI2003" s="9">
        <f t="shared" si="644"/>
        <v>143702712.21</v>
      </c>
      <c r="AJ2003" s="12">
        <f t="shared" si="625"/>
        <v>636217671.32</v>
      </c>
      <c r="AK2003" s="16">
        <f t="shared" si="626"/>
        <v>0.490989456012677</v>
      </c>
      <c r="AL2003" s="9">
        <f t="shared" si="627"/>
        <v>455155790.2</v>
      </c>
      <c r="AM2003" s="16">
        <f t="shared" si="628"/>
        <v>0.0101898290389225</v>
      </c>
      <c r="AN2003" s="16">
        <f t="shared" si="629"/>
        <v>0.181336971395907</v>
      </c>
      <c r="AO2003" s="16">
        <f t="shared" si="630"/>
        <v>0.123085868608607</v>
      </c>
      <c r="AP2003" s="16">
        <f t="shared" si="631"/>
        <v>0.0389438532311545</v>
      </c>
      <c r="AQ2003" s="12">
        <f t="shared" si="632"/>
        <v>181061881.12</v>
      </c>
      <c r="AR2003" s="12">
        <f t="shared" si="633"/>
        <v>-56150509.5900001</v>
      </c>
      <c r="AS2003" s="12">
        <f>AR2003-VLOOKUP(A2003,[1]选股结果!$A$2:$BJ$3005,48,FALSE)*0.08</f>
        <v>-262285665.7068</v>
      </c>
      <c r="AT2003" s="12">
        <f t="shared" si="634"/>
        <v>-22658728.4600001</v>
      </c>
      <c r="AU2003" s="12">
        <f t="shared" si="635"/>
        <v>147570099.99</v>
      </c>
      <c r="AV2003" s="12">
        <f t="shared" si="636"/>
        <v>173195973.64</v>
      </c>
      <c r="AW2003" s="12">
        <f t="shared" si="637"/>
        <v>348188168.43</v>
      </c>
      <c r="AX2003" s="12">
        <f t="shared" si="638"/>
        <v>208483975.92</v>
      </c>
      <c r="AY2003" s="21">
        <f t="shared" si="639"/>
        <v>1117703045.42</v>
      </c>
    </row>
    <row r="2004" spans="1:51">
      <c r="A2004" s="5" t="s">
        <v>4055</v>
      </c>
      <c r="B2004" s="5" t="s">
        <v>4056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40"/>
        <v>1295396961.86</v>
      </c>
      <c r="AF2004" s="9">
        <f t="shared" si="641"/>
        <v>975050144.51</v>
      </c>
      <c r="AG2004" s="9">
        <f t="shared" si="642"/>
        <v>336721269.16</v>
      </c>
      <c r="AH2004" s="9">
        <f t="shared" si="643"/>
        <v>335104179.12</v>
      </c>
      <c r="AI2004" s="9">
        <f t="shared" si="644"/>
        <v>250584771.33</v>
      </c>
      <c r="AJ2004" s="12">
        <f t="shared" si="625"/>
        <v>375586624.88</v>
      </c>
      <c r="AK2004" s="16">
        <f t="shared" si="626"/>
        <v>0.289939405401038</v>
      </c>
      <c r="AL2004" s="9">
        <f t="shared" si="627"/>
        <v>56770943.74</v>
      </c>
      <c r="AM2004" s="16">
        <f t="shared" si="628"/>
        <v>0.00707676019776766</v>
      </c>
      <c r="AN2004" s="16">
        <f t="shared" si="629"/>
        <v>0.00499465927472142</v>
      </c>
      <c r="AO2004" s="16">
        <f t="shared" si="630"/>
        <v>0.0184092755210409</v>
      </c>
      <c r="AP2004" s="16">
        <f t="shared" si="631"/>
        <v>0.0121658576668047</v>
      </c>
      <c r="AQ2004" s="12">
        <f t="shared" si="632"/>
        <v>318815681.14</v>
      </c>
      <c r="AR2004" s="12">
        <f t="shared" si="633"/>
        <v>234300680.57</v>
      </c>
      <c r="AS2004" s="12">
        <f>AR2004-VLOOKUP(A2004,[1]选股结果!$A$2:$BJ$3005,48,FALSE)*0.08</f>
        <v>155204578.2508</v>
      </c>
      <c r="AT2004" s="12">
        <f t="shared" si="634"/>
        <v>234296273.35</v>
      </c>
      <c r="AU2004" s="12">
        <f t="shared" si="635"/>
        <v>318820088.36</v>
      </c>
      <c r="AV2004" s="12">
        <f t="shared" si="636"/>
        <v>337112911.31</v>
      </c>
      <c r="AW2004" s="12">
        <f t="shared" si="637"/>
        <v>336721269.16</v>
      </c>
      <c r="AX2004" s="12">
        <f t="shared" si="638"/>
        <v>-396049.37</v>
      </c>
      <c r="AY2004" s="21">
        <f t="shared" si="639"/>
        <v>975054551.73</v>
      </c>
    </row>
    <row r="2005" spans="1:51">
      <c r="A2005" s="5" t="s">
        <v>4057</v>
      </c>
      <c r="B2005" s="5" t="s">
        <v>4058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40"/>
        <v>1292325179.97</v>
      </c>
      <c r="AF2005" s="9">
        <f t="shared" si="641"/>
        <v>1358493778.12</v>
      </c>
      <c r="AG2005" s="9">
        <f t="shared" si="642"/>
        <v>-66825093.2299999</v>
      </c>
      <c r="AH2005" s="9">
        <f t="shared" si="643"/>
        <v>-66746369.6799999</v>
      </c>
      <c r="AI2005" s="9">
        <f t="shared" si="644"/>
        <v>-52691370.5499999</v>
      </c>
      <c r="AJ2005" s="12">
        <f t="shared" si="625"/>
        <v>185669971.11</v>
      </c>
      <c r="AK2005" s="16">
        <f t="shared" si="626"/>
        <v>0.143671247753843</v>
      </c>
      <c r="AL2005" s="9">
        <f t="shared" si="627"/>
        <v>212105294.56</v>
      </c>
      <c r="AM2005" s="16">
        <f t="shared" si="628"/>
        <v>0.00534925592037174</v>
      </c>
      <c r="AN2005" s="16">
        <f t="shared" si="629"/>
        <v>0.0505143684668556</v>
      </c>
      <c r="AO2005" s="16">
        <f t="shared" si="630"/>
        <v>0.0678864753157844</v>
      </c>
      <c r="AP2005" s="16">
        <f t="shared" si="631"/>
        <v>0.0370695587708908</v>
      </c>
      <c r="AQ2005" s="12">
        <f t="shared" si="632"/>
        <v>-26435323.4499999</v>
      </c>
      <c r="AR2005" s="12">
        <f t="shared" si="633"/>
        <v>-56387599.4999999</v>
      </c>
      <c r="AS2005" s="12">
        <f>AR2005-VLOOKUP(A2005,[1]选股结果!$A$2:$BJ$3005,48,FALSE)*0.08</f>
        <v>-223334752.2016</v>
      </c>
      <c r="AT2005" s="12">
        <f t="shared" si="634"/>
        <v>-12380324.3199999</v>
      </c>
      <c r="AU2005" s="12">
        <f t="shared" si="635"/>
        <v>-70442598.6299999</v>
      </c>
      <c r="AV2005" s="12">
        <f t="shared" si="636"/>
        <v>-62971627.2799999</v>
      </c>
      <c r="AW2005" s="12">
        <f t="shared" si="637"/>
        <v>-66825093.2299999</v>
      </c>
      <c r="AX2005" s="12">
        <f t="shared" si="638"/>
        <v>18716.52</v>
      </c>
      <c r="AY2005" s="21">
        <f t="shared" si="639"/>
        <v>1314486502.94</v>
      </c>
    </row>
    <row r="2006" spans="1:51">
      <c r="A2006" s="5" t="s">
        <v>4059</v>
      </c>
      <c r="B2006" s="5" t="s">
        <v>4060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40"/>
        <v>1284780131.34</v>
      </c>
      <c r="AF2006" s="9">
        <f t="shared" si="641"/>
        <v>1197093799.37</v>
      </c>
      <c r="AG2006" s="9">
        <f t="shared" si="642"/>
        <v>80609572.5799998</v>
      </c>
      <c r="AH2006" s="9">
        <f t="shared" si="643"/>
        <v>80651110.2699998</v>
      </c>
      <c r="AI2006" s="9">
        <f t="shared" si="644"/>
        <v>68789045.5399998</v>
      </c>
      <c r="AJ2006" s="12">
        <f t="shared" si="625"/>
        <v>624455168.05</v>
      </c>
      <c r="AK2006" s="16">
        <f t="shared" si="626"/>
        <v>0.486040492701818</v>
      </c>
      <c r="AL2006" s="9">
        <f t="shared" si="627"/>
        <v>521992251.58</v>
      </c>
      <c r="AM2006" s="16">
        <f t="shared" si="628"/>
        <v>0.00640994096119052</v>
      </c>
      <c r="AN2006" s="16">
        <f t="shared" si="629"/>
        <v>0.210803732143276</v>
      </c>
      <c r="AO2006" s="16">
        <f t="shared" si="630"/>
        <v>0.143562756498753</v>
      </c>
      <c r="AP2006" s="16">
        <f t="shared" si="631"/>
        <v>0.0454506430988282</v>
      </c>
      <c r="AQ2006" s="12">
        <f t="shared" si="632"/>
        <v>102462916.47</v>
      </c>
      <c r="AR2006" s="12">
        <f t="shared" si="633"/>
        <v>75744487.48</v>
      </c>
      <c r="AS2006" s="12">
        <f>AR2006-VLOOKUP(A2006,[1]选股结果!$A$2:$BJ$3005,48,FALSE)*0.08</f>
        <v>-186784261.856</v>
      </c>
      <c r="AT2006" s="12">
        <f t="shared" si="634"/>
        <v>90600851.74</v>
      </c>
      <c r="AU2006" s="12">
        <f t="shared" si="635"/>
        <v>87606552.21</v>
      </c>
      <c r="AV2006" s="12">
        <f t="shared" si="636"/>
        <v>77731121.89</v>
      </c>
      <c r="AW2006" s="12">
        <f t="shared" si="637"/>
        <v>80609572.5799998</v>
      </c>
      <c r="AX2006" s="12">
        <f t="shared" si="638"/>
        <v>37530095.33</v>
      </c>
      <c r="AY2006" s="21">
        <f t="shared" si="639"/>
        <v>1182237435.11</v>
      </c>
    </row>
    <row r="2007" spans="1:51">
      <c r="A2007" s="5" t="s">
        <v>4061</v>
      </c>
      <c r="B2007" s="5" t="s">
        <v>4062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40"/>
        <v>1284528261.57</v>
      </c>
      <c r="AF2007" s="9">
        <f t="shared" si="641"/>
        <v>1042963562.33</v>
      </c>
      <c r="AG2007" s="9">
        <f t="shared" si="642"/>
        <v>254899905.58</v>
      </c>
      <c r="AH2007" s="9">
        <f t="shared" si="643"/>
        <v>255913383.11</v>
      </c>
      <c r="AI2007" s="9">
        <f t="shared" si="644"/>
        <v>214962268.46</v>
      </c>
      <c r="AJ2007" s="12">
        <f t="shared" si="625"/>
        <v>409649101.94</v>
      </c>
      <c r="AK2007" s="16">
        <f t="shared" si="626"/>
        <v>0.318910151061457</v>
      </c>
      <c r="AL2007" s="9">
        <f t="shared" si="627"/>
        <v>161343833.77</v>
      </c>
      <c r="AM2007" s="16">
        <f t="shared" si="628"/>
        <v>0.00799411069979048</v>
      </c>
      <c r="AN2007" s="16">
        <f t="shared" si="629"/>
        <v>0.024646164453638</v>
      </c>
      <c r="AO2007" s="16">
        <f t="shared" si="630"/>
        <v>0.0417379111647349</v>
      </c>
      <c r="AP2007" s="16">
        <f t="shared" si="631"/>
        <v>0.0520163167514387</v>
      </c>
      <c r="AQ2007" s="12">
        <f t="shared" si="632"/>
        <v>248305268.17</v>
      </c>
      <c r="AR2007" s="12">
        <f t="shared" si="633"/>
        <v>201627062.12</v>
      </c>
      <c r="AS2007" s="12">
        <f>AR2007-VLOOKUP(A2007,[1]选股结果!$A$2:$BJ$3005,48,FALSE)*0.08</f>
        <v>23837540.8752</v>
      </c>
      <c r="AT2007" s="12">
        <f t="shared" si="634"/>
        <v>207354153.52</v>
      </c>
      <c r="AU2007" s="12">
        <f t="shared" si="635"/>
        <v>242578176.77</v>
      </c>
      <c r="AV2007" s="12">
        <f t="shared" si="636"/>
        <v>240885354.66</v>
      </c>
      <c r="AW2007" s="12">
        <f t="shared" si="637"/>
        <v>254899905.58</v>
      </c>
      <c r="AX2007" s="12">
        <f t="shared" si="638"/>
        <v>-2983879.31</v>
      </c>
      <c r="AY2007" s="21">
        <f t="shared" si="639"/>
        <v>1037236470.93</v>
      </c>
    </row>
    <row r="2008" spans="1:51">
      <c r="A2008" s="5" t="s">
        <v>4063</v>
      </c>
      <c r="B2008" s="5" t="s">
        <v>4064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40"/>
        <v>1284053972.71</v>
      </c>
      <c r="AF2008" s="9">
        <f t="shared" si="641"/>
        <v>1243531179.92</v>
      </c>
      <c r="AG2008" s="9">
        <f t="shared" si="642"/>
        <v>45355027.72</v>
      </c>
      <c r="AH2008" s="9">
        <f t="shared" si="643"/>
        <v>46300041.28</v>
      </c>
      <c r="AI2008" s="9">
        <f t="shared" si="644"/>
        <v>36363919.62</v>
      </c>
      <c r="AJ2008" s="12">
        <f t="shared" si="625"/>
        <v>111777233.3</v>
      </c>
      <c r="AK2008" s="16">
        <f t="shared" si="626"/>
        <v>0.0870502608734536</v>
      </c>
      <c r="AL2008" s="9">
        <f t="shared" si="627"/>
        <v>72858771.31</v>
      </c>
      <c r="AM2008" s="16">
        <f t="shared" si="628"/>
        <v>0.00327442785066604</v>
      </c>
      <c r="AN2008" s="16">
        <f t="shared" si="629"/>
        <v>0.0071971342610278</v>
      </c>
      <c r="AO2008" s="16">
        <f t="shared" si="630"/>
        <v>0.0435756145373781</v>
      </c>
      <c r="AP2008" s="16">
        <f t="shared" si="631"/>
        <v>0.00352466646744463</v>
      </c>
      <c r="AQ2008" s="12">
        <f t="shared" si="632"/>
        <v>38918461.9899999</v>
      </c>
      <c r="AR2008" s="12">
        <f t="shared" si="633"/>
        <v>31653253.6899999</v>
      </c>
      <c r="AS2008" s="12">
        <f>AR2008-VLOOKUP(A2008,[1]选股结果!$A$2:$BJ$3005,48,FALSE)*0.08</f>
        <v>-37988023.8740001</v>
      </c>
      <c r="AT2008" s="12">
        <f t="shared" si="634"/>
        <v>28982340.3299999</v>
      </c>
      <c r="AU2008" s="12">
        <f t="shared" si="635"/>
        <v>41589375.3499999</v>
      </c>
      <c r="AV2008" s="12">
        <f t="shared" si="636"/>
        <v>36818900.4899999</v>
      </c>
      <c r="AW2008" s="12">
        <f t="shared" si="637"/>
        <v>45355027.72</v>
      </c>
      <c r="AX2008" s="12">
        <f t="shared" si="638"/>
        <v>5228177.22</v>
      </c>
      <c r="AY2008" s="21">
        <f t="shared" si="639"/>
        <v>1246202093.28</v>
      </c>
    </row>
    <row r="2009" spans="1:51">
      <c r="A2009" s="5" t="s">
        <v>4065</v>
      </c>
      <c r="B2009" s="5" t="s">
        <v>4066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40"/>
        <v>1283306321.67</v>
      </c>
      <c r="AF2009" s="9">
        <f t="shared" si="641"/>
        <v>1139758204.74</v>
      </c>
      <c r="AG2009" s="9">
        <f t="shared" si="642"/>
        <v>126485778.94</v>
      </c>
      <c r="AH2009" s="9">
        <f t="shared" si="643"/>
        <v>126681755.44</v>
      </c>
      <c r="AI2009" s="9">
        <f t="shared" si="644"/>
        <v>106321617.91</v>
      </c>
      <c r="AJ2009" s="12">
        <f t="shared" si="625"/>
        <v>490647833.17</v>
      </c>
      <c r="AK2009" s="16">
        <f t="shared" si="626"/>
        <v>0.382331034208191</v>
      </c>
      <c r="AL2009" s="9">
        <f t="shared" si="627"/>
        <v>353120119.83</v>
      </c>
      <c r="AM2009" s="16">
        <f t="shared" si="628"/>
        <v>0.00561933345782612</v>
      </c>
      <c r="AN2009" s="16">
        <f t="shared" si="629"/>
        <v>0.11765554705093</v>
      </c>
      <c r="AO2009" s="16">
        <f t="shared" si="630"/>
        <v>0.0573413859165284</v>
      </c>
      <c r="AP2009" s="16">
        <f t="shared" si="631"/>
        <v>0.0882041066568574</v>
      </c>
      <c r="AQ2009" s="12">
        <f t="shared" si="632"/>
        <v>137527713.34</v>
      </c>
      <c r="AR2009" s="12">
        <f t="shared" si="633"/>
        <v>115046743.74</v>
      </c>
      <c r="AS2009" s="12">
        <f>AR2009-VLOOKUP(A2009,[1]选股结果!$A$2:$BJ$3005,48,FALSE)*0.08</f>
        <v>-124273754.8048</v>
      </c>
      <c r="AT2009" s="12">
        <f t="shared" si="634"/>
        <v>117167575.81</v>
      </c>
      <c r="AU2009" s="12">
        <f t="shared" si="635"/>
        <v>135406881.27</v>
      </c>
      <c r="AV2009" s="12">
        <f t="shared" si="636"/>
        <v>117293944.92</v>
      </c>
      <c r="AW2009" s="12">
        <f t="shared" si="637"/>
        <v>126485778.94</v>
      </c>
      <c r="AX2009" s="12">
        <f t="shared" si="638"/>
        <v>-3375365.66</v>
      </c>
      <c r="AY2009" s="21">
        <f t="shared" si="639"/>
        <v>1137637372.67</v>
      </c>
    </row>
    <row r="2010" spans="1:51">
      <c r="A2010" s="5" t="s">
        <v>4067</v>
      </c>
      <c r="B2010" s="5" t="s">
        <v>4068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40"/>
        <v>1282514063.03</v>
      </c>
      <c r="AF2010" s="9">
        <f t="shared" si="641"/>
        <v>1157820328.08</v>
      </c>
      <c r="AG2010" s="9">
        <f t="shared" si="642"/>
        <v>157978703.64</v>
      </c>
      <c r="AH2010" s="9">
        <f t="shared" si="643"/>
        <v>157903677.55</v>
      </c>
      <c r="AI2010" s="9">
        <f t="shared" si="644"/>
        <v>105717126.6</v>
      </c>
      <c r="AJ2010" s="12">
        <f t="shared" si="625"/>
        <v>453905965.05</v>
      </c>
      <c r="AK2010" s="16">
        <f t="shared" si="626"/>
        <v>0.353918898930142</v>
      </c>
      <c r="AL2010" s="9">
        <f t="shared" si="627"/>
        <v>273463274.36</v>
      </c>
      <c r="AM2010" s="16">
        <f t="shared" si="628"/>
        <v>0.00438392254874517</v>
      </c>
      <c r="AN2010" s="16">
        <f t="shared" si="629"/>
        <v>0.0455599878429038</v>
      </c>
      <c r="AO2010" s="16">
        <f t="shared" si="630"/>
        <v>0.107247677304247</v>
      </c>
      <c r="AP2010" s="16">
        <f t="shared" si="631"/>
        <v>0.0547661602431544</v>
      </c>
      <c r="AQ2010" s="12">
        <f t="shared" si="632"/>
        <v>180442690.69</v>
      </c>
      <c r="AR2010" s="12">
        <f t="shared" si="633"/>
        <v>70882702.14</v>
      </c>
      <c r="AS2010" s="12">
        <f>AR2010-VLOOKUP(A2010,[1]选股结果!$A$2:$BJ$3005,48,FALSE)*0.08</f>
        <v>-211443559.9288</v>
      </c>
      <c r="AT2010" s="12">
        <f t="shared" si="634"/>
        <v>128256139.74</v>
      </c>
      <c r="AU2010" s="12">
        <f t="shared" si="635"/>
        <v>123069253.09</v>
      </c>
      <c r="AV2010" s="12">
        <f t="shared" si="636"/>
        <v>118027293.79</v>
      </c>
      <c r="AW2010" s="12">
        <f t="shared" si="637"/>
        <v>157978703.64</v>
      </c>
      <c r="AX2010" s="12">
        <f t="shared" si="638"/>
        <v>52519606.92</v>
      </c>
      <c r="AY2010" s="21">
        <f t="shared" si="639"/>
        <v>1100446890.48</v>
      </c>
    </row>
    <row r="2011" spans="1:51">
      <c r="A2011" s="5" t="s">
        <v>4069</v>
      </c>
      <c r="B2011" s="5" t="s">
        <v>4070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40"/>
        <v>1281536666.84</v>
      </c>
      <c r="AF2011" s="9">
        <f t="shared" si="641"/>
        <v>1149283676.67</v>
      </c>
      <c r="AG2011" s="9">
        <f t="shared" si="642"/>
        <v>133247804.62</v>
      </c>
      <c r="AH2011" s="9">
        <f t="shared" si="643"/>
        <v>135417720.94</v>
      </c>
      <c r="AI2011" s="9">
        <f t="shared" si="644"/>
        <v>106570817.58</v>
      </c>
      <c r="AJ2011" s="12">
        <f t="shared" si="625"/>
        <v>461084366.16</v>
      </c>
      <c r="AK2011" s="16">
        <f t="shared" si="626"/>
        <v>0.359790225352613</v>
      </c>
      <c r="AL2011" s="9">
        <f t="shared" si="627"/>
        <v>130969892.32</v>
      </c>
      <c r="AM2011" s="16">
        <f t="shared" si="628"/>
        <v>0.0129421625843116</v>
      </c>
      <c r="AN2011" s="16">
        <f t="shared" si="629"/>
        <v>0.0287095819823262</v>
      </c>
      <c r="AO2011" s="16">
        <f t="shared" si="630"/>
        <v>0.062167658438092</v>
      </c>
      <c r="AP2011" s="16">
        <f t="shared" si="631"/>
        <v>3.92733046991965e-5</v>
      </c>
      <c r="AQ2011" s="12">
        <f t="shared" si="632"/>
        <v>330114473.84</v>
      </c>
      <c r="AR2011" s="12">
        <f t="shared" si="633"/>
        <v>105534896.35</v>
      </c>
      <c r="AS2011" s="12">
        <f>AR2011-VLOOKUP(A2011,[1]选股结果!$A$2:$BJ$3005,48,FALSE)*0.08</f>
        <v>-246794712.3108</v>
      </c>
      <c r="AT2011" s="12">
        <f t="shared" si="634"/>
        <v>301267570.48</v>
      </c>
      <c r="AU2011" s="12">
        <f t="shared" si="635"/>
        <v>134381799.71</v>
      </c>
      <c r="AV2011" s="12">
        <f t="shared" si="636"/>
        <v>100424967.71</v>
      </c>
      <c r="AW2011" s="12">
        <f t="shared" si="637"/>
        <v>133247804.62</v>
      </c>
      <c r="AX2011" s="12">
        <f t="shared" si="638"/>
        <v>0</v>
      </c>
      <c r="AY2011" s="21">
        <f t="shared" si="639"/>
        <v>953551002.54</v>
      </c>
    </row>
    <row r="2012" spans="1:51">
      <c r="A2012" s="5" t="s">
        <v>4071</v>
      </c>
      <c r="B2012" s="5" t="s">
        <v>4072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40"/>
        <v>1278488628.16</v>
      </c>
      <c r="AF2012" s="9">
        <f t="shared" si="641"/>
        <v>1256076347.98</v>
      </c>
      <c r="AG2012" s="9">
        <f t="shared" si="642"/>
        <v>25125089.1600003</v>
      </c>
      <c r="AH2012" s="9">
        <f t="shared" si="643"/>
        <v>24597547.6100003</v>
      </c>
      <c r="AI2012" s="9">
        <f t="shared" si="644"/>
        <v>19317303.0200003</v>
      </c>
      <c r="AJ2012" s="12">
        <f t="shared" si="625"/>
        <v>192288663.32</v>
      </c>
      <c r="AK2012" s="16">
        <f t="shared" si="626"/>
        <v>0.150403108079844</v>
      </c>
      <c r="AL2012" s="9">
        <f t="shared" si="627"/>
        <v>156923489.11</v>
      </c>
      <c r="AM2012" s="16">
        <f t="shared" si="628"/>
        <v>0.00508609123051678</v>
      </c>
      <c r="AN2012" s="16">
        <f t="shared" si="629"/>
        <v>0.019867434015863</v>
      </c>
      <c r="AO2012" s="16">
        <f t="shared" si="630"/>
        <v>0.0547170202136872</v>
      </c>
      <c r="AP2012" s="16">
        <f t="shared" si="631"/>
        <v>0.0398891069319842</v>
      </c>
      <c r="AQ2012" s="12">
        <f t="shared" si="632"/>
        <v>35365174.2100002</v>
      </c>
      <c r="AR2012" s="12">
        <f t="shared" si="633"/>
        <v>13064202.4500002</v>
      </c>
      <c r="AS2012" s="12">
        <f>AR2012-VLOOKUP(A2012,[1]选股结果!$A$2:$BJ$3005,48,FALSE)*0.08</f>
        <v>-70279424.1547998</v>
      </c>
      <c r="AT2012" s="12">
        <f t="shared" si="634"/>
        <v>30084929.6200002</v>
      </c>
      <c r="AU2012" s="12">
        <f t="shared" si="635"/>
        <v>18344447.0400002</v>
      </c>
      <c r="AV2012" s="12">
        <f t="shared" si="636"/>
        <v>27257684.4300001</v>
      </c>
      <c r="AW2012" s="12">
        <f t="shared" si="637"/>
        <v>25125089.1600003</v>
      </c>
      <c r="AX2012" s="12">
        <f t="shared" si="638"/>
        <v>-5004.90000000002</v>
      </c>
      <c r="AY2012" s="21">
        <f t="shared" si="639"/>
        <v>1239055620.81</v>
      </c>
    </row>
    <row r="2013" spans="1:51">
      <c r="A2013" s="5" t="s">
        <v>4073</v>
      </c>
      <c r="B2013" s="5" t="s">
        <v>4074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40"/>
        <v>1276733935.43</v>
      </c>
      <c r="AF2013" s="9">
        <f t="shared" si="641"/>
        <v>8580526.03</v>
      </c>
      <c r="AG2013" s="9">
        <f t="shared" si="642"/>
        <v>1868613483.46</v>
      </c>
      <c r="AH2013" s="9">
        <f t="shared" si="643"/>
        <v>1867484496.06</v>
      </c>
      <c r="AI2013" s="9">
        <f t="shared" si="644"/>
        <v>1764907781.86</v>
      </c>
      <c r="AJ2013" s="12">
        <f t="shared" si="625"/>
        <v>1276733935.43</v>
      </c>
      <c r="AK2013" s="16">
        <f t="shared" si="626"/>
        <v>1</v>
      </c>
      <c r="AL2013" s="9">
        <f t="shared" si="627"/>
        <v>9709513.43</v>
      </c>
      <c r="AM2013" s="16">
        <f t="shared" si="628"/>
        <v>0.00672068454662804</v>
      </c>
      <c r="AN2013" s="16">
        <f t="shared" si="629"/>
        <v>0</v>
      </c>
      <c r="AO2013" s="16">
        <f t="shared" si="630"/>
        <v>0</v>
      </c>
      <c r="AP2013" s="16">
        <f t="shared" si="631"/>
        <v>0</v>
      </c>
      <c r="AQ2013" s="12">
        <f t="shared" si="632"/>
        <v>1267024422</v>
      </c>
      <c r="AR2013" s="12">
        <f t="shared" si="633"/>
        <v>1164447707.8</v>
      </c>
      <c r="AS2013" s="12">
        <f>AR2013-VLOOKUP(A2013,[1]选股结果!$A$2:$BJ$3005,48,FALSE)*0.08</f>
        <v>370234261.1488</v>
      </c>
      <c r="AT2013" s="12">
        <f t="shared" si="634"/>
        <v>1164447707.8</v>
      </c>
      <c r="AU2013" s="12">
        <f t="shared" si="635"/>
        <v>1267024422</v>
      </c>
      <c r="AV2013" s="12">
        <f t="shared" si="636"/>
        <v>1282048410.35</v>
      </c>
      <c r="AW2013" s="12">
        <f t="shared" si="637"/>
        <v>1868613483.46</v>
      </c>
      <c r="AX2013" s="12">
        <f t="shared" si="638"/>
        <v>589791467.04</v>
      </c>
      <c r="AY2013" s="21">
        <f t="shared" si="639"/>
        <v>8580526.03</v>
      </c>
    </row>
    <row r="2014" spans="1:51">
      <c r="A2014" s="5" t="s">
        <v>4075</v>
      </c>
      <c r="B2014" s="5" t="s">
        <v>4076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40"/>
        <v>1276128241.82</v>
      </c>
      <c r="AF2014" s="9">
        <f t="shared" si="641"/>
        <v>1115236338.03</v>
      </c>
      <c r="AG2014" s="9">
        <f t="shared" si="642"/>
        <v>155394620.71</v>
      </c>
      <c r="AH2014" s="9">
        <f t="shared" si="643"/>
        <v>157312848.9</v>
      </c>
      <c r="AI2014" s="9">
        <f t="shared" si="644"/>
        <v>141997797.78</v>
      </c>
      <c r="AJ2014" s="12">
        <f t="shared" ref="AJ2014:AJ2077" si="645">C2014-G2014</f>
        <v>345986827.7</v>
      </c>
      <c r="AK2014" s="16">
        <f t="shared" ref="AK2014:AK2077" si="646">AJ2014/C2014</f>
        <v>0.271122302885921</v>
      </c>
      <c r="AL2014" s="9">
        <f t="shared" ref="AL2014:AL2077" si="647">O2014+P2014+Q2014+R2014+Y2014-AB2014+AC2014</f>
        <v>182253419.16</v>
      </c>
      <c r="AM2014" s="16">
        <f t="shared" ref="AM2014:AM2077" si="648">O2014/C2014</f>
        <v>0.00590755457245288</v>
      </c>
      <c r="AN2014" s="16">
        <f t="shared" ref="AN2014:AN2077" si="649">P2014/C2014</f>
        <v>0.051802379450297</v>
      </c>
      <c r="AO2014" s="16">
        <f t="shared" ref="AO2014:AO2077" si="650">Q2014/C2014</f>
        <v>0.0519054874105223</v>
      </c>
      <c r="AP2014" s="16">
        <f t="shared" ref="AP2014:AP2077" si="651">R2014/C2014</f>
        <v>0.0313490991414348</v>
      </c>
      <c r="AQ2014" s="12">
        <f t="shared" ref="AQ2014:AQ2077" si="652">C2014-G2014-AL2014</f>
        <v>163733408.54</v>
      </c>
      <c r="AR2014" s="12">
        <f t="shared" ref="AR2014:AR2077" si="653">AQ2014-S2014-AD2014</f>
        <v>143212239.31</v>
      </c>
      <c r="AS2014" s="12">
        <f>AR2014-VLOOKUP(A2014,[1]选股结果!$A$2:$BJ$3005,48,FALSE)*0.08</f>
        <v>22514998.198</v>
      </c>
      <c r="AT2014" s="12">
        <f t="shared" si="634"/>
        <v>148418357.42</v>
      </c>
      <c r="AU2014" s="12">
        <f t="shared" si="635"/>
        <v>158527290.43</v>
      </c>
      <c r="AV2014" s="12">
        <f t="shared" si="636"/>
        <v>155808941.33</v>
      </c>
      <c r="AW2014" s="12">
        <f t="shared" si="637"/>
        <v>155394620.71</v>
      </c>
      <c r="AX2014" s="12">
        <f t="shared" si="638"/>
        <v>13477.24</v>
      </c>
      <c r="AY2014" s="21">
        <f t="shared" si="639"/>
        <v>1110030219.92</v>
      </c>
    </row>
    <row r="2015" spans="1:51">
      <c r="A2015" s="5" t="s">
        <v>4077</v>
      </c>
      <c r="B2015" s="5" t="s">
        <v>4078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40"/>
        <v>1276011814.5</v>
      </c>
      <c r="AF2015" s="9">
        <f t="shared" si="641"/>
        <v>1157607915.64</v>
      </c>
      <c r="AG2015" s="9">
        <f t="shared" si="642"/>
        <v>107011304.7</v>
      </c>
      <c r="AH2015" s="9">
        <f t="shared" si="643"/>
        <v>118936649.37</v>
      </c>
      <c r="AI2015" s="9">
        <f t="shared" si="644"/>
        <v>99905686.69</v>
      </c>
      <c r="AJ2015" s="12">
        <f t="shared" si="645"/>
        <v>512761964.94</v>
      </c>
      <c r="AK2015" s="16">
        <f t="shared" si="646"/>
        <v>0.401847348992551</v>
      </c>
      <c r="AL2015" s="9">
        <f t="shared" si="647"/>
        <v>376738605.83</v>
      </c>
      <c r="AM2015" s="16">
        <f t="shared" si="648"/>
        <v>0.00563232042864443</v>
      </c>
      <c r="AN2015" s="16">
        <f t="shared" si="649"/>
        <v>0.0478069311481285</v>
      </c>
      <c r="AO2015" s="16">
        <f t="shared" si="650"/>
        <v>0.170044395329539</v>
      </c>
      <c r="AP2015" s="16">
        <f t="shared" si="651"/>
        <v>0.0799644037621879</v>
      </c>
      <c r="AQ2015" s="12">
        <f t="shared" si="652"/>
        <v>136023359.11</v>
      </c>
      <c r="AR2015" s="12">
        <f t="shared" si="653"/>
        <v>109837628.09</v>
      </c>
      <c r="AS2015" s="12">
        <f>AR2015-VLOOKUP(A2015,[1]选股结果!$A$2:$BJ$3005,48,FALSE)*0.08</f>
        <v>-3781107.38280001</v>
      </c>
      <c r="AT2015" s="12">
        <f t="shared" si="634"/>
        <v>116992396.43</v>
      </c>
      <c r="AU2015" s="12">
        <f t="shared" si="635"/>
        <v>128868590.77</v>
      </c>
      <c r="AV2015" s="12">
        <f t="shared" si="636"/>
        <v>100747414.29</v>
      </c>
      <c r="AW2015" s="12">
        <f t="shared" si="637"/>
        <v>107011304.7</v>
      </c>
      <c r="AX2015" s="12">
        <f t="shared" si="638"/>
        <v>3374826.84</v>
      </c>
      <c r="AY2015" s="21">
        <f t="shared" si="639"/>
        <v>1150453147.3</v>
      </c>
    </row>
    <row r="2016" spans="1:51">
      <c r="A2016" s="5" t="s">
        <v>4079</v>
      </c>
      <c r="B2016" s="5" t="s">
        <v>4080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40"/>
        <v>1273883138.95</v>
      </c>
      <c r="AF2016" s="9">
        <f t="shared" si="641"/>
        <v>1227908904.64</v>
      </c>
      <c r="AG2016" s="9">
        <f t="shared" si="642"/>
        <v>48364849.0300002</v>
      </c>
      <c r="AH2016" s="9">
        <f t="shared" si="643"/>
        <v>48802146.4800002</v>
      </c>
      <c r="AI2016" s="9">
        <f t="shared" si="644"/>
        <v>42480266.8800002</v>
      </c>
      <c r="AJ2016" s="12">
        <f t="shared" si="645"/>
        <v>236017023.78</v>
      </c>
      <c r="AK2016" s="16">
        <f t="shared" si="646"/>
        <v>0.185273685288383</v>
      </c>
      <c r="AL2016" s="9">
        <f t="shared" si="647"/>
        <v>163266151.22</v>
      </c>
      <c r="AM2016" s="16">
        <f t="shared" si="648"/>
        <v>0.00635543787530873</v>
      </c>
      <c r="AN2016" s="16">
        <f t="shared" si="649"/>
        <v>0.0277755655272778</v>
      </c>
      <c r="AO2016" s="16">
        <f t="shared" si="650"/>
        <v>0.053210252139667</v>
      </c>
      <c r="AP2016" s="16">
        <f t="shared" si="651"/>
        <v>0.0413066899867848</v>
      </c>
      <c r="AQ2016" s="12">
        <f t="shared" si="652"/>
        <v>72750872.5600001</v>
      </c>
      <c r="AR2016" s="12">
        <f t="shared" si="653"/>
        <v>40268652.1600001</v>
      </c>
      <c r="AS2016" s="12">
        <f>AR2016-VLOOKUP(A2016,[1]选股结果!$A$2:$BJ$3005,48,FALSE)*0.08</f>
        <v>-82327198.3167999</v>
      </c>
      <c r="AT2016" s="12">
        <f t="shared" si="634"/>
        <v>66428992.9600001</v>
      </c>
      <c r="AU2016" s="12">
        <f t="shared" si="635"/>
        <v>46590531.7600001</v>
      </c>
      <c r="AV2016" s="12">
        <f t="shared" si="636"/>
        <v>52023182.1600001</v>
      </c>
      <c r="AW2016" s="12">
        <f t="shared" si="637"/>
        <v>48364849.0300002</v>
      </c>
      <c r="AX2016" s="12">
        <f t="shared" si="638"/>
        <v>0</v>
      </c>
      <c r="AY2016" s="21">
        <f t="shared" si="639"/>
        <v>1201748563.84</v>
      </c>
    </row>
    <row r="2017" spans="1:51">
      <c r="A2017" s="5" t="s">
        <v>4081</v>
      </c>
      <c r="B2017" s="5" t="s">
        <v>4082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40"/>
        <v>1273589489.18</v>
      </c>
      <c r="AF2017" s="9">
        <f t="shared" si="641"/>
        <v>1430509319.35</v>
      </c>
      <c r="AG2017" s="9">
        <f t="shared" si="642"/>
        <v>-224647434.22</v>
      </c>
      <c r="AH2017" s="9">
        <f t="shared" si="643"/>
        <v>-237512845.92</v>
      </c>
      <c r="AI2017" s="9">
        <f t="shared" si="644"/>
        <v>-213072149.4</v>
      </c>
      <c r="AJ2017" s="12">
        <f t="shared" si="645"/>
        <v>212707337.6</v>
      </c>
      <c r="AK2017" s="16">
        <f t="shared" si="646"/>
        <v>0.167014049194887</v>
      </c>
      <c r="AL2017" s="9">
        <f t="shared" si="647"/>
        <v>172077658.31</v>
      </c>
      <c r="AM2017" s="16">
        <f t="shared" si="648"/>
        <v>0.00477729149909786</v>
      </c>
      <c r="AN2017" s="16">
        <f t="shared" si="649"/>
        <v>0.012418502134611</v>
      </c>
      <c r="AO2017" s="16">
        <f t="shared" si="650"/>
        <v>0.0726239862732784</v>
      </c>
      <c r="AP2017" s="16">
        <f t="shared" si="651"/>
        <v>0.0222919861000733</v>
      </c>
      <c r="AQ2017" s="12">
        <f t="shared" si="652"/>
        <v>40629679.29</v>
      </c>
      <c r="AR2017" s="12">
        <f t="shared" si="653"/>
        <v>-161772425.16</v>
      </c>
      <c r="AS2017" s="12">
        <f>AR2017-VLOOKUP(A2017,[1]选股结果!$A$2:$BJ$3005,48,FALSE)*0.08</f>
        <v>-188447238.7448</v>
      </c>
      <c r="AT2017" s="12">
        <f t="shared" si="634"/>
        <v>65070375.81</v>
      </c>
      <c r="AU2017" s="12">
        <f t="shared" si="635"/>
        <v>-186213121.68</v>
      </c>
      <c r="AV2017" s="12">
        <f t="shared" si="636"/>
        <v>-301322813.02</v>
      </c>
      <c r="AW2017" s="12">
        <f t="shared" si="637"/>
        <v>-224647434.22</v>
      </c>
      <c r="AX2017" s="12">
        <f t="shared" si="638"/>
        <v>18281198.12</v>
      </c>
      <c r="AY2017" s="21">
        <f t="shared" si="639"/>
        <v>1203666518.38</v>
      </c>
    </row>
    <row r="2018" spans="1:51">
      <c r="A2018" s="5" t="s">
        <v>4083</v>
      </c>
      <c r="B2018" s="5" t="s">
        <v>4084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40"/>
        <v>1269832407.7</v>
      </c>
      <c r="AF2018" s="9">
        <f t="shared" si="641"/>
        <v>1139062898.33</v>
      </c>
      <c r="AG2018" s="9">
        <f t="shared" si="642"/>
        <v>131749862.72</v>
      </c>
      <c r="AH2018" s="9">
        <f t="shared" si="643"/>
        <v>131180231.74</v>
      </c>
      <c r="AI2018" s="9">
        <f t="shared" si="644"/>
        <v>102208007.87</v>
      </c>
      <c r="AJ2018" s="12">
        <f t="shared" si="645"/>
        <v>182256214.17</v>
      </c>
      <c r="AK2018" s="16">
        <f t="shared" si="646"/>
        <v>0.143527770330034</v>
      </c>
      <c r="AL2018" s="9">
        <f t="shared" si="647"/>
        <v>52493661.74</v>
      </c>
      <c r="AM2018" s="16">
        <f t="shared" si="648"/>
        <v>0.00339307162415556</v>
      </c>
      <c r="AN2018" s="16">
        <f t="shared" si="649"/>
        <v>0.00812166432157754</v>
      </c>
      <c r="AO2018" s="16">
        <f t="shared" si="650"/>
        <v>0.0152366268908227</v>
      </c>
      <c r="AP2018" s="16">
        <f t="shared" si="651"/>
        <v>0.0141390967588549</v>
      </c>
      <c r="AQ2018" s="12">
        <f t="shared" si="652"/>
        <v>129762552.43</v>
      </c>
      <c r="AR2018" s="12">
        <f t="shared" si="653"/>
        <v>101227654.52</v>
      </c>
      <c r="AS2018" s="12">
        <f>AR2018-VLOOKUP(A2018,[1]选股结果!$A$2:$BJ$3005,48,FALSE)*0.08</f>
        <v>-18432159.508</v>
      </c>
      <c r="AT2018" s="12">
        <f t="shared" si="634"/>
        <v>100790328.56</v>
      </c>
      <c r="AU2018" s="12">
        <f t="shared" si="635"/>
        <v>130199878.39</v>
      </c>
      <c r="AV2018" s="12">
        <f t="shared" si="636"/>
        <v>128814977.04</v>
      </c>
      <c r="AW2018" s="12">
        <f t="shared" si="637"/>
        <v>131749862.72</v>
      </c>
      <c r="AX2018" s="12">
        <f t="shared" si="638"/>
        <v>2217851.38</v>
      </c>
      <c r="AY2018" s="21">
        <f t="shared" si="639"/>
        <v>1139500224.29</v>
      </c>
    </row>
    <row r="2019" spans="1:51">
      <c r="A2019" s="5" t="s">
        <v>4085</v>
      </c>
      <c r="B2019" s="5" t="s">
        <v>4086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40"/>
        <v>1269246889.25</v>
      </c>
      <c r="AF2019" s="9">
        <f t="shared" si="641"/>
        <v>1111181181.21</v>
      </c>
      <c r="AG2019" s="9">
        <f t="shared" si="642"/>
        <v>143086849.95</v>
      </c>
      <c r="AH2019" s="9">
        <f t="shared" si="643"/>
        <v>139869634.05</v>
      </c>
      <c r="AI2019" s="9">
        <f t="shared" si="644"/>
        <v>122327696.74</v>
      </c>
      <c r="AJ2019" s="12">
        <f t="shared" si="645"/>
        <v>346601050.41</v>
      </c>
      <c r="AK2019" s="16">
        <f t="shared" si="646"/>
        <v>0.273076147237837</v>
      </c>
      <c r="AL2019" s="9">
        <f t="shared" si="647"/>
        <v>178488804.72</v>
      </c>
      <c r="AM2019" s="16">
        <f t="shared" si="648"/>
        <v>0.00719075121420472</v>
      </c>
      <c r="AN2019" s="16">
        <f t="shared" si="649"/>
        <v>0.0193317238654008</v>
      </c>
      <c r="AO2019" s="16">
        <f t="shared" si="650"/>
        <v>0.0350439539594089</v>
      </c>
      <c r="AP2019" s="16">
        <f t="shared" si="651"/>
        <v>0.0701689461320064</v>
      </c>
      <c r="AQ2019" s="12">
        <f t="shared" si="652"/>
        <v>168112245.69</v>
      </c>
      <c r="AR2019" s="12">
        <f t="shared" si="653"/>
        <v>129239681.15</v>
      </c>
      <c r="AS2019" s="12">
        <f>AR2019-VLOOKUP(A2019,[1]选股结果!$A$2:$BJ$3005,48,FALSE)*0.08</f>
        <v>18736708.138</v>
      </c>
      <c r="AT2019" s="12">
        <f t="shared" si="634"/>
        <v>150570308.38</v>
      </c>
      <c r="AU2019" s="12">
        <f t="shared" si="635"/>
        <v>146781618.46</v>
      </c>
      <c r="AV2019" s="12">
        <f t="shared" si="636"/>
        <v>146593502.5</v>
      </c>
      <c r="AW2019" s="12">
        <f t="shared" si="637"/>
        <v>143086849.95</v>
      </c>
      <c r="AX2019" s="12">
        <f t="shared" si="638"/>
        <v>-3161542.39</v>
      </c>
      <c r="AY2019" s="21">
        <f t="shared" si="639"/>
        <v>1089850553.98</v>
      </c>
    </row>
    <row r="2020" spans="1:51">
      <c r="A2020" s="5" t="s">
        <v>4087</v>
      </c>
      <c r="B2020" s="5" t="s">
        <v>4088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40"/>
        <v>1267777359.13</v>
      </c>
      <c r="AF2020" s="9">
        <f t="shared" si="641"/>
        <v>1190795265.11</v>
      </c>
      <c r="AG2020" s="9">
        <f t="shared" si="642"/>
        <v>68008395.78</v>
      </c>
      <c r="AH2020" s="9">
        <f t="shared" si="643"/>
        <v>67788755.82</v>
      </c>
      <c r="AI2020" s="9">
        <f t="shared" si="644"/>
        <v>61240615.92</v>
      </c>
      <c r="AJ2020" s="12">
        <f t="shared" si="645"/>
        <v>281497781.12</v>
      </c>
      <c r="AK2020" s="16">
        <f t="shared" si="646"/>
        <v>0.222040391471556</v>
      </c>
      <c r="AL2020" s="9">
        <f t="shared" si="647"/>
        <v>207432979.35</v>
      </c>
      <c r="AM2020" s="16">
        <f t="shared" si="648"/>
        <v>0.00671308800296007</v>
      </c>
      <c r="AN2020" s="16">
        <f t="shared" si="649"/>
        <v>0.0432251281783466</v>
      </c>
      <c r="AO2020" s="16">
        <f t="shared" si="650"/>
        <v>0.0479093238671505</v>
      </c>
      <c r="AP2020" s="16">
        <f t="shared" si="651"/>
        <v>0.062123035486331</v>
      </c>
      <c r="AQ2020" s="12">
        <f t="shared" si="652"/>
        <v>74064801.7700001</v>
      </c>
      <c r="AR2020" s="12">
        <f t="shared" si="653"/>
        <v>65808048.5600001</v>
      </c>
      <c r="AS2020" s="12">
        <f>AR2020-VLOOKUP(A2020,[1]选股结果!$A$2:$BJ$3005,48,FALSE)*0.08</f>
        <v>-89828542.1399999</v>
      </c>
      <c r="AT2020" s="12">
        <f t="shared" si="634"/>
        <v>67516661.8700001</v>
      </c>
      <c r="AU2020" s="12">
        <f t="shared" si="635"/>
        <v>72356188.4600001</v>
      </c>
      <c r="AV2020" s="12">
        <f t="shared" si="636"/>
        <v>61917893.4900001</v>
      </c>
      <c r="AW2020" s="12">
        <f t="shared" si="637"/>
        <v>68008395.78</v>
      </c>
      <c r="AX2020" s="12">
        <f t="shared" si="638"/>
        <v>7799115.6</v>
      </c>
      <c r="AY2020" s="21">
        <f t="shared" si="639"/>
        <v>1189086651.8</v>
      </c>
    </row>
    <row r="2021" spans="1:51">
      <c r="A2021" s="5" t="s">
        <v>4089</v>
      </c>
      <c r="B2021" s="5" t="s">
        <v>4090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40"/>
        <v>1262839583.86</v>
      </c>
      <c r="AF2021" s="9">
        <f t="shared" si="641"/>
        <v>1177105765.1</v>
      </c>
      <c r="AG2021" s="9">
        <f t="shared" si="642"/>
        <v>112628687.96</v>
      </c>
      <c r="AH2021" s="9">
        <f t="shared" si="643"/>
        <v>112516689.25</v>
      </c>
      <c r="AI2021" s="9">
        <f t="shared" si="644"/>
        <v>101832480.32</v>
      </c>
      <c r="AJ2021" s="12">
        <f t="shared" si="645"/>
        <v>279161581.49</v>
      </c>
      <c r="AK2021" s="16">
        <f t="shared" si="646"/>
        <v>0.221058624593247</v>
      </c>
      <c r="AL2021" s="9">
        <f t="shared" si="647"/>
        <v>143190207.38</v>
      </c>
      <c r="AM2021" s="16">
        <f t="shared" si="648"/>
        <v>0.0090547267096655</v>
      </c>
      <c r="AN2021" s="16">
        <f t="shared" si="649"/>
        <v>0.0305875381035587</v>
      </c>
      <c r="AO2021" s="16">
        <f t="shared" si="650"/>
        <v>0.0603629523292254</v>
      </c>
      <c r="AP2021" s="16">
        <f t="shared" si="651"/>
        <v>0.0132935822447747</v>
      </c>
      <c r="AQ2021" s="12">
        <f t="shared" si="652"/>
        <v>135971374.11</v>
      </c>
      <c r="AR2021" s="12">
        <f t="shared" si="653"/>
        <v>74937611.1199999</v>
      </c>
      <c r="AS2021" s="12">
        <f>AR2021-VLOOKUP(A2021,[1]选股结果!$A$2:$BJ$3005,48,FALSE)*0.08</f>
        <v>-74070176.1576001</v>
      </c>
      <c r="AT2021" s="12">
        <f t="shared" si="634"/>
        <v>125287165.18</v>
      </c>
      <c r="AU2021" s="12">
        <f t="shared" si="635"/>
        <v>85621820.0499999</v>
      </c>
      <c r="AV2021" s="12">
        <f t="shared" si="636"/>
        <v>82373492.8599999</v>
      </c>
      <c r="AW2021" s="12">
        <f t="shared" si="637"/>
        <v>112628687.96</v>
      </c>
      <c r="AX2021" s="12">
        <f t="shared" si="638"/>
        <v>-964966.280000001</v>
      </c>
      <c r="AY2021" s="21">
        <f t="shared" si="639"/>
        <v>1126756211.04</v>
      </c>
    </row>
    <row r="2022" spans="1:51">
      <c r="A2022" s="5" t="s">
        <v>4091</v>
      </c>
      <c r="B2022" s="5" t="s">
        <v>4092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40"/>
        <v>1256180168.76</v>
      </c>
      <c r="AF2022" s="9">
        <f t="shared" si="641"/>
        <v>1144435204.37</v>
      </c>
      <c r="AG2022" s="9">
        <f t="shared" si="642"/>
        <v>110699043.26</v>
      </c>
      <c r="AH2022" s="9">
        <f t="shared" si="643"/>
        <v>115633674.45</v>
      </c>
      <c r="AI2022" s="9">
        <f t="shared" si="644"/>
        <v>103992701.06</v>
      </c>
      <c r="AJ2022" s="12">
        <f t="shared" si="645"/>
        <v>234542019.41</v>
      </c>
      <c r="AK2022" s="16">
        <f t="shared" si="646"/>
        <v>0.186710493640033</v>
      </c>
      <c r="AL2022" s="9">
        <f t="shared" si="647"/>
        <v>118209083.5</v>
      </c>
      <c r="AM2022" s="16">
        <f t="shared" si="648"/>
        <v>0.00312993647549867</v>
      </c>
      <c r="AN2022" s="16">
        <f t="shared" si="649"/>
        <v>0.0242576857506671</v>
      </c>
      <c r="AO2022" s="16">
        <f t="shared" si="650"/>
        <v>0.034465145093587</v>
      </c>
      <c r="AP2022" s="16">
        <f t="shared" si="651"/>
        <v>0.0359882225928032</v>
      </c>
      <c r="AQ2022" s="12">
        <f t="shared" si="652"/>
        <v>116332935.91</v>
      </c>
      <c r="AR2022" s="12">
        <f t="shared" si="653"/>
        <v>104800818.72</v>
      </c>
      <c r="AS2022" s="12">
        <f>AR2022-VLOOKUP(A2022,[1]选股结果!$A$2:$BJ$3005,48,FALSE)*0.08</f>
        <v>24206908.3648</v>
      </c>
      <c r="AT2022" s="12">
        <f t="shared" si="634"/>
        <v>104691962.52</v>
      </c>
      <c r="AU2022" s="12">
        <f t="shared" si="635"/>
        <v>116441792.11</v>
      </c>
      <c r="AV2022" s="12">
        <f t="shared" si="636"/>
        <v>104572791.62</v>
      </c>
      <c r="AW2022" s="12">
        <f t="shared" si="637"/>
        <v>110699043.26</v>
      </c>
      <c r="AX2022" s="12">
        <f t="shared" si="638"/>
        <v>5101894.5</v>
      </c>
      <c r="AY2022" s="21">
        <f t="shared" si="639"/>
        <v>1144544060.57</v>
      </c>
    </row>
    <row r="2023" spans="1:51">
      <c r="A2023" s="5" t="s">
        <v>4093</v>
      </c>
      <c r="B2023" s="5" t="s">
        <v>4094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40"/>
        <v>1255950368.62</v>
      </c>
      <c r="AF2023" s="9">
        <f t="shared" si="641"/>
        <v>1072023477.36</v>
      </c>
      <c r="AG2023" s="9">
        <f t="shared" si="642"/>
        <v>177653182.7</v>
      </c>
      <c r="AH2023" s="9">
        <f t="shared" si="643"/>
        <v>177687093.93</v>
      </c>
      <c r="AI2023" s="9">
        <f t="shared" si="644"/>
        <v>150631605.44</v>
      </c>
      <c r="AJ2023" s="12">
        <f t="shared" si="645"/>
        <v>282933127.19</v>
      </c>
      <c r="AK2023" s="16">
        <f t="shared" si="646"/>
        <v>0.225274130458577</v>
      </c>
      <c r="AL2023" s="9">
        <f t="shared" si="647"/>
        <v>117209895.81</v>
      </c>
      <c r="AM2023" s="16">
        <f t="shared" si="648"/>
        <v>0.00860010362660122</v>
      </c>
      <c r="AN2023" s="16">
        <f t="shared" si="649"/>
        <v>0.0080315007838116</v>
      </c>
      <c r="AO2023" s="16">
        <f t="shared" si="650"/>
        <v>0.0374206440431563</v>
      </c>
      <c r="AP2023" s="16">
        <f t="shared" si="651"/>
        <v>0.0392984204656366</v>
      </c>
      <c r="AQ2023" s="12">
        <f t="shared" si="652"/>
        <v>165723231.38</v>
      </c>
      <c r="AR2023" s="12">
        <f t="shared" si="653"/>
        <v>156905314</v>
      </c>
      <c r="AS2023" s="12">
        <f>AR2023-VLOOKUP(A2023,[1]选股结果!$A$2:$BJ$3005,48,FALSE)*0.08</f>
        <v>-47896682.2768</v>
      </c>
      <c r="AT2023" s="12">
        <f t="shared" si="634"/>
        <v>138667742.89</v>
      </c>
      <c r="AU2023" s="12">
        <f t="shared" si="635"/>
        <v>183960802.49</v>
      </c>
      <c r="AV2023" s="12">
        <f t="shared" si="636"/>
        <v>159033059.02</v>
      </c>
      <c r="AW2023" s="12">
        <f t="shared" si="637"/>
        <v>177653182.7</v>
      </c>
      <c r="AX2023" s="12">
        <f t="shared" si="638"/>
        <v>0</v>
      </c>
      <c r="AY2023" s="21">
        <f t="shared" si="639"/>
        <v>1090261048.47</v>
      </c>
    </row>
    <row r="2024" spans="1:51">
      <c r="A2024" s="5" t="s">
        <v>4095</v>
      </c>
      <c r="B2024" s="5" t="s">
        <v>4096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40"/>
        <v>1255654767.18</v>
      </c>
      <c r="AF2024" s="9">
        <f t="shared" si="641"/>
        <v>961048966.73</v>
      </c>
      <c r="AG2024" s="9">
        <f t="shared" si="642"/>
        <v>303821948.24</v>
      </c>
      <c r="AH2024" s="9">
        <f t="shared" si="643"/>
        <v>304052708.92</v>
      </c>
      <c r="AI2024" s="9">
        <f t="shared" si="644"/>
        <v>235482648.8</v>
      </c>
      <c r="AJ2024" s="12">
        <f t="shared" si="645"/>
        <v>888629565.1</v>
      </c>
      <c r="AK2024" s="16">
        <f t="shared" si="646"/>
        <v>0.707702139415056</v>
      </c>
      <c r="AL2024" s="9">
        <f t="shared" si="647"/>
        <v>609812621.05</v>
      </c>
      <c r="AM2024" s="16">
        <f t="shared" si="648"/>
        <v>0.0170027034643827</v>
      </c>
      <c r="AN2024" s="16">
        <f t="shared" si="649"/>
        <v>0.246715604947479</v>
      </c>
      <c r="AO2024" s="16">
        <f t="shared" si="650"/>
        <v>0.0869598065121249</v>
      </c>
      <c r="AP2024" s="16">
        <f t="shared" si="651"/>
        <v>0.135158754950732</v>
      </c>
      <c r="AQ2024" s="12">
        <f t="shared" si="652"/>
        <v>278816944.05</v>
      </c>
      <c r="AR2024" s="12">
        <f t="shared" si="653"/>
        <v>226266501.01</v>
      </c>
      <c r="AS2024" s="12">
        <f>AR2024-VLOOKUP(A2024,[1]选股结果!$A$2:$BJ$3005,48,FALSE)*0.08</f>
        <v>-15417428.1052</v>
      </c>
      <c r="AT2024" s="12">
        <f t="shared" si="634"/>
        <v>210246883.93</v>
      </c>
      <c r="AU2024" s="12">
        <f t="shared" si="635"/>
        <v>294836561.13</v>
      </c>
      <c r="AV2024" s="12">
        <f t="shared" si="636"/>
        <v>276649507.62</v>
      </c>
      <c r="AW2024" s="12">
        <f t="shared" si="637"/>
        <v>303821948.24</v>
      </c>
      <c r="AX2024" s="12">
        <f t="shared" si="638"/>
        <v>-3301678.83</v>
      </c>
      <c r="AY2024" s="21">
        <f t="shared" si="639"/>
        <v>977068583.81</v>
      </c>
    </row>
    <row r="2025" spans="1:51">
      <c r="A2025" s="5" t="s">
        <v>4097</v>
      </c>
      <c r="B2025" s="5" t="s">
        <v>4098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40"/>
        <v>1249736870.68</v>
      </c>
      <c r="AF2025" s="9">
        <f t="shared" si="641"/>
        <v>1205573010.63</v>
      </c>
      <c r="AG2025" s="9">
        <f t="shared" si="642"/>
        <v>43462803.4899997</v>
      </c>
      <c r="AH2025" s="9">
        <f t="shared" si="643"/>
        <v>45265747.6499997</v>
      </c>
      <c r="AI2025" s="9">
        <f t="shared" si="644"/>
        <v>38426239.0899997</v>
      </c>
      <c r="AJ2025" s="12">
        <f t="shared" si="645"/>
        <v>299111560.86</v>
      </c>
      <c r="AK2025" s="16">
        <f t="shared" si="646"/>
        <v>0.23933963050738</v>
      </c>
      <c r="AL2025" s="9">
        <f t="shared" si="647"/>
        <v>231767060.07</v>
      </c>
      <c r="AM2025" s="16">
        <f t="shared" si="648"/>
        <v>0.00598526272648899</v>
      </c>
      <c r="AN2025" s="16">
        <f t="shared" si="649"/>
        <v>0.0711643917504076</v>
      </c>
      <c r="AO2025" s="16">
        <f t="shared" si="650"/>
        <v>0.0576256140149043</v>
      </c>
      <c r="AP2025" s="16">
        <f t="shared" si="651"/>
        <v>0.0519190226456991</v>
      </c>
      <c r="AQ2025" s="12">
        <f t="shared" si="652"/>
        <v>67344500.79</v>
      </c>
      <c r="AR2025" s="12">
        <f t="shared" si="653"/>
        <v>38876030.6</v>
      </c>
      <c r="AS2025" s="12">
        <f>AR2025-VLOOKUP(A2025,[1]选股结果!$A$2:$BJ$3005,48,FALSE)*0.08</f>
        <v>-29675202.2488</v>
      </c>
      <c r="AT2025" s="12">
        <f t="shared" si="634"/>
        <v>60504992.23</v>
      </c>
      <c r="AU2025" s="12">
        <f t="shared" si="635"/>
        <v>45715539.16</v>
      </c>
      <c r="AV2025" s="12">
        <f t="shared" si="636"/>
        <v>40763424.82</v>
      </c>
      <c r="AW2025" s="12">
        <f t="shared" si="637"/>
        <v>43462803.4899997</v>
      </c>
      <c r="AX2025" s="12">
        <f t="shared" si="638"/>
        <v>268271.26</v>
      </c>
      <c r="AY2025" s="21">
        <f t="shared" si="639"/>
        <v>1183944049</v>
      </c>
    </row>
    <row r="2026" spans="1:51">
      <c r="A2026" s="5" t="s">
        <v>4099</v>
      </c>
      <c r="B2026" s="5" t="s">
        <v>4100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40"/>
        <v>1249205421.52</v>
      </c>
      <c r="AF2026" s="9">
        <f t="shared" si="641"/>
        <v>1186583203.21</v>
      </c>
      <c r="AG2026" s="9">
        <f t="shared" si="642"/>
        <v>60800606.5999999</v>
      </c>
      <c r="AH2026" s="9">
        <f t="shared" si="643"/>
        <v>60358769.4499999</v>
      </c>
      <c r="AI2026" s="9">
        <f t="shared" si="644"/>
        <v>53802986.2299999</v>
      </c>
      <c r="AJ2026" s="12">
        <f t="shared" si="645"/>
        <v>208196551.68</v>
      </c>
      <c r="AK2026" s="16">
        <f t="shared" si="646"/>
        <v>0.16666318292685</v>
      </c>
      <c r="AL2026" s="9">
        <f t="shared" si="647"/>
        <v>117331429.85</v>
      </c>
      <c r="AM2026" s="16">
        <f t="shared" si="648"/>
        <v>0.00609300188654212</v>
      </c>
      <c r="AN2026" s="16">
        <f t="shared" si="649"/>
        <v>0.00545626944342466</v>
      </c>
      <c r="AO2026" s="16">
        <f t="shared" si="650"/>
        <v>0.0501814975584433</v>
      </c>
      <c r="AP2026" s="16">
        <f t="shared" si="651"/>
        <v>0.0318403849717548</v>
      </c>
      <c r="AQ2026" s="12">
        <f t="shared" si="652"/>
        <v>90865121.8299999</v>
      </c>
      <c r="AR2026" s="12">
        <f t="shared" si="653"/>
        <v>55624597.9399999</v>
      </c>
      <c r="AS2026" s="12">
        <f>AR2026-VLOOKUP(A2026,[1]选股结果!$A$2:$BJ$3005,48,FALSE)*0.08</f>
        <v>-14064073.9928001</v>
      </c>
      <c r="AT2026" s="12">
        <f t="shared" si="634"/>
        <v>84309338.6099999</v>
      </c>
      <c r="AU2026" s="12">
        <f t="shared" si="635"/>
        <v>62180381.1599999</v>
      </c>
      <c r="AV2026" s="12">
        <f t="shared" si="636"/>
        <v>60980776.2299999</v>
      </c>
      <c r="AW2026" s="12">
        <f t="shared" si="637"/>
        <v>60800606.5999999</v>
      </c>
      <c r="AX2026" s="12">
        <f t="shared" si="638"/>
        <v>0</v>
      </c>
      <c r="AY2026" s="21">
        <f t="shared" si="639"/>
        <v>1157898462.54</v>
      </c>
    </row>
    <row r="2027" spans="1:51">
      <c r="A2027" s="5" t="s">
        <v>4101</v>
      </c>
      <c r="B2027" s="5" t="s">
        <v>4102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40"/>
        <v>1241859257.51</v>
      </c>
      <c r="AF2027" s="9">
        <f t="shared" si="641"/>
        <v>1141341344.68</v>
      </c>
      <c r="AG2027" s="9">
        <f t="shared" si="642"/>
        <v>85541628.0099999</v>
      </c>
      <c r="AH2027" s="9">
        <f t="shared" si="643"/>
        <v>84415234.8099999</v>
      </c>
      <c r="AI2027" s="9">
        <f t="shared" si="644"/>
        <v>70054700.0799999</v>
      </c>
      <c r="AJ2027" s="12">
        <f t="shared" si="645"/>
        <v>515181445.45</v>
      </c>
      <c r="AK2027" s="16">
        <f t="shared" si="646"/>
        <v>0.41484688569538</v>
      </c>
      <c r="AL2027" s="9">
        <f t="shared" si="647"/>
        <v>409010860.41</v>
      </c>
      <c r="AM2027" s="16">
        <f t="shared" si="648"/>
        <v>0.00823067779878244</v>
      </c>
      <c r="AN2027" s="16">
        <f t="shared" si="649"/>
        <v>0.219887656663703</v>
      </c>
      <c r="AO2027" s="16">
        <f t="shared" si="650"/>
        <v>0.0585650626189533</v>
      </c>
      <c r="AP2027" s="16">
        <f t="shared" si="651"/>
        <v>0.0418820688137288</v>
      </c>
      <c r="AQ2027" s="12">
        <f t="shared" si="652"/>
        <v>106170585.04</v>
      </c>
      <c r="AR2027" s="12">
        <f t="shared" si="653"/>
        <v>85178583.21</v>
      </c>
      <c r="AS2027" s="12">
        <f>AR2027-VLOOKUP(A2027,[1]选股结果!$A$2:$BJ$3005,48,FALSE)*0.08</f>
        <v>-6418226.65880001</v>
      </c>
      <c r="AT2027" s="12">
        <f t="shared" si="634"/>
        <v>91810050.31</v>
      </c>
      <c r="AU2027" s="12">
        <f t="shared" si="635"/>
        <v>99539117.94</v>
      </c>
      <c r="AV2027" s="12">
        <f t="shared" si="636"/>
        <v>85569987.26</v>
      </c>
      <c r="AW2027" s="12">
        <f t="shared" si="637"/>
        <v>85541628.0099999</v>
      </c>
      <c r="AX2027" s="12">
        <f t="shared" si="638"/>
        <v>2112898.38</v>
      </c>
      <c r="AY2027" s="21">
        <f t="shared" si="639"/>
        <v>1134709877.58</v>
      </c>
    </row>
    <row r="2028" spans="1:51">
      <c r="A2028" s="5" t="s">
        <v>4103</v>
      </c>
      <c r="B2028" s="5" t="s">
        <v>4104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40"/>
        <v>1238483111.91</v>
      </c>
      <c r="AF2028" s="9">
        <f t="shared" si="641"/>
        <v>1196462333.18</v>
      </c>
      <c r="AG2028" s="9">
        <f t="shared" si="642"/>
        <v>44597822.25</v>
      </c>
      <c r="AH2028" s="9">
        <f t="shared" si="643"/>
        <v>44517243.26</v>
      </c>
      <c r="AI2028" s="9">
        <f t="shared" si="644"/>
        <v>41562718.13</v>
      </c>
      <c r="AJ2028" s="12">
        <f t="shared" si="645"/>
        <v>241203582.04</v>
      </c>
      <c r="AK2028" s="16">
        <f t="shared" si="646"/>
        <v>0.19475726372079</v>
      </c>
      <c r="AL2028" s="9">
        <f t="shared" si="647"/>
        <v>178536486.76</v>
      </c>
      <c r="AM2028" s="16">
        <f t="shared" si="648"/>
        <v>0.00334983892804304</v>
      </c>
      <c r="AN2028" s="16">
        <f t="shared" si="649"/>
        <v>0.0220651440840849</v>
      </c>
      <c r="AO2028" s="16">
        <f t="shared" si="650"/>
        <v>0.0860416748240195</v>
      </c>
      <c r="AP2028" s="16">
        <f t="shared" si="651"/>
        <v>0.0358119902512026</v>
      </c>
      <c r="AQ2028" s="12">
        <f t="shared" si="652"/>
        <v>62667095.2800001</v>
      </c>
      <c r="AR2028" s="12">
        <f t="shared" si="653"/>
        <v>42919500.4100001</v>
      </c>
      <c r="AS2028" s="12">
        <f>AR2028-VLOOKUP(A2028,[1]选股结果!$A$2:$BJ$3005,48,FALSE)*0.08</f>
        <v>-41930022.1955999</v>
      </c>
      <c r="AT2028" s="12">
        <f t="shared" si="634"/>
        <v>59712570.1500001</v>
      </c>
      <c r="AU2028" s="12">
        <f t="shared" si="635"/>
        <v>45874025.5400001</v>
      </c>
      <c r="AV2028" s="12">
        <f t="shared" si="636"/>
        <v>48678024.7500001</v>
      </c>
      <c r="AW2028" s="12">
        <f t="shared" si="637"/>
        <v>44597822.25</v>
      </c>
      <c r="AX2028" s="12">
        <f t="shared" si="638"/>
        <v>-1764552.29</v>
      </c>
      <c r="AY2028" s="21">
        <f t="shared" si="639"/>
        <v>1179669263.44</v>
      </c>
    </row>
    <row r="2029" spans="1:51">
      <c r="A2029" s="5" t="s">
        <v>4105</v>
      </c>
      <c r="B2029" s="5" t="s">
        <v>4106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40"/>
        <v>1238418517.76</v>
      </c>
      <c r="AF2029" s="9">
        <f t="shared" si="641"/>
        <v>1139493424.71</v>
      </c>
      <c r="AG2029" s="9">
        <f t="shared" si="642"/>
        <v>105781288.43</v>
      </c>
      <c r="AH2029" s="9">
        <f t="shared" si="643"/>
        <v>106244891.9</v>
      </c>
      <c r="AI2029" s="9">
        <f t="shared" si="644"/>
        <v>96360166.29</v>
      </c>
      <c r="AJ2029" s="12">
        <f t="shared" si="645"/>
        <v>250655800.17</v>
      </c>
      <c r="AK2029" s="16">
        <f t="shared" si="646"/>
        <v>0.202399912933615</v>
      </c>
      <c r="AL2029" s="9">
        <f t="shared" si="647"/>
        <v>152370986.08</v>
      </c>
      <c r="AM2029" s="16">
        <f t="shared" si="648"/>
        <v>0.00229736175549611</v>
      </c>
      <c r="AN2029" s="16">
        <f t="shared" si="649"/>
        <v>0.0370798523935663</v>
      </c>
      <c r="AO2029" s="16">
        <f t="shared" si="650"/>
        <v>0.0377696986674619</v>
      </c>
      <c r="AP2029" s="16">
        <f t="shared" si="651"/>
        <v>0.0462739040059362</v>
      </c>
      <c r="AQ2029" s="12">
        <f t="shared" si="652"/>
        <v>98284814.0899999</v>
      </c>
      <c r="AR2029" s="12">
        <f t="shared" si="653"/>
        <v>89516006.3899999</v>
      </c>
      <c r="AS2029" s="12">
        <f>AR2029-VLOOKUP(A2029,[1]选股结果!$A$2:$BJ$3005,48,FALSE)*0.08</f>
        <v>4655972.4243999</v>
      </c>
      <c r="AT2029" s="12">
        <f t="shared" si="634"/>
        <v>88400088.4799999</v>
      </c>
      <c r="AU2029" s="12">
        <f t="shared" si="635"/>
        <v>99400731.9999999</v>
      </c>
      <c r="AV2029" s="12">
        <f t="shared" si="636"/>
        <v>98345047.66</v>
      </c>
      <c r="AW2029" s="12">
        <f t="shared" si="637"/>
        <v>105781288.43</v>
      </c>
      <c r="AX2029" s="12">
        <f t="shared" si="638"/>
        <v>6320322.86</v>
      </c>
      <c r="AY2029" s="21">
        <f t="shared" si="639"/>
        <v>1140609342.62</v>
      </c>
    </row>
    <row r="2030" spans="1:51">
      <c r="A2030" s="5" t="s">
        <v>4107</v>
      </c>
      <c r="B2030" s="5" t="s">
        <v>4108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40"/>
        <v>1235431425.99</v>
      </c>
      <c r="AF2030" s="9">
        <f t="shared" si="641"/>
        <v>1030212478.68</v>
      </c>
      <c r="AG2030" s="9">
        <f t="shared" si="642"/>
        <v>201019751.54</v>
      </c>
      <c r="AH2030" s="9">
        <f t="shared" si="643"/>
        <v>198537228.17</v>
      </c>
      <c r="AI2030" s="9">
        <f t="shared" si="644"/>
        <v>168297908.2</v>
      </c>
      <c r="AJ2030" s="12">
        <f t="shared" si="645"/>
        <v>322891336.48</v>
      </c>
      <c r="AK2030" s="16">
        <f t="shared" si="646"/>
        <v>0.261359173554497</v>
      </c>
      <c r="AL2030" s="9">
        <f t="shared" si="647"/>
        <v>129431028.8</v>
      </c>
      <c r="AM2030" s="16">
        <f t="shared" si="648"/>
        <v>0.00745258365321405</v>
      </c>
      <c r="AN2030" s="16">
        <f t="shared" si="649"/>
        <v>0.0105746280571834</v>
      </c>
      <c r="AO2030" s="16">
        <f t="shared" si="650"/>
        <v>0.0440174314542976</v>
      </c>
      <c r="AP2030" s="16">
        <f t="shared" si="651"/>
        <v>0.0296369927377065</v>
      </c>
      <c r="AQ2030" s="12">
        <f t="shared" si="652"/>
        <v>193460307.68</v>
      </c>
      <c r="AR2030" s="12">
        <f t="shared" si="653"/>
        <v>158814972.72</v>
      </c>
      <c r="AS2030" s="12">
        <f>AR2030-VLOOKUP(A2030,[1]选股结果!$A$2:$BJ$3005,48,FALSE)*0.08</f>
        <v>-25045174.6416</v>
      </c>
      <c r="AT2030" s="12">
        <f t="shared" si="634"/>
        <v>163220987.71</v>
      </c>
      <c r="AU2030" s="12">
        <f t="shared" si="635"/>
        <v>189054292.69</v>
      </c>
      <c r="AV2030" s="12">
        <f t="shared" si="636"/>
        <v>179047401.47</v>
      </c>
      <c r="AW2030" s="12">
        <f t="shared" si="637"/>
        <v>201019751.54</v>
      </c>
      <c r="AX2030" s="12">
        <f t="shared" si="638"/>
        <v>8711902.08</v>
      </c>
      <c r="AY2030" s="21">
        <f t="shared" si="639"/>
        <v>1025806463.69</v>
      </c>
    </row>
    <row r="2031" spans="1:51">
      <c r="A2031" s="5" t="s">
        <v>4109</v>
      </c>
      <c r="B2031" s="5" t="s">
        <v>4110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40"/>
        <v>1235231195.11</v>
      </c>
      <c r="AF2031" s="9">
        <f t="shared" si="641"/>
        <v>1201241932.21</v>
      </c>
      <c r="AG2031" s="9">
        <f t="shared" si="642"/>
        <v>24921946.1100001</v>
      </c>
      <c r="AH2031" s="9">
        <f t="shared" si="643"/>
        <v>26059441.2700001</v>
      </c>
      <c r="AI2031" s="9">
        <f t="shared" si="644"/>
        <v>19894266.4800001</v>
      </c>
      <c r="AJ2031" s="12">
        <f t="shared" si="645"/>
        <v>246479461.66</v>
      </c>
      <c r="AK2031" s="16">
        <f t="shared" si="646"/>
        <v>0.199541156858535</v>
      </c>
      <c r="AL2031" s="9">
        <f t="shared" si="647"/>
        <v>202989390.26</v>
      </c>
      <c r="AM2031" s="16">
        <f t="shared" si="648"/>
        <v>0.0049284659050874</v>
      </c>
      <c r="AN2031" s="16">
        <f t="shared" si="649"/>
        <v>0.0764387890249094</v>
      </c>
      <c r="AO2031" s="16">
        <f t="shared" si="650"/>
        <v>0.0449521863435899</v>
      </c>
      <c r="AP2031" s="16">
        <f t="shared" si="651"/>
        <v>0.0394060892832822</v>
      </c>
      <c r="AQ2031" s="12">
        <f t="shared" si="652"/>
        <v>43490071.3999999</v>
      </c>
      <c r="AR2031" s="12">
        <f t="shared" si="653"/>
        <v>29544043.0199999</v>
      </c>
      <c r="AS2031" s="12">
        <f>AR2031-VLOOKUP(A2031,[1]选股结果!$A$2:$BJ$3005,48,FALSE)*0.08</f>
        <v>-37803380.7576001</v>
      </c>
      <c r="AT2031" s="12">
        <f t="shared" si="634"/>
        <v>37324896.6099999</v>
      </c>
      <c r="AU2031" s="12">
        <f t="shared" si="635"/>
        <v>35709217.8099999</v>
      </c>
      <c r="AV2031" s="12">
        <f t="shared" si="636"/>
        <v>22489309.5199998</v>
      </c>
      <c r="AW2031" s="12">
        <f t="shared" si="637"/>
        <v>24921946.1100001</v>
      </c>
      <c r="AX2031" s="12">
        <f t="shared" si="638"/>
        <v>0</v>
      </c>
      <c r="AY2031" s="21">
        <f t="shared" si="639"/>
        <v>1193461078.62</v>
      </c>
    </row>
    <row r="2032" spans="1:51">
      <c r="A2032" s="5" t="s">
        <v>4111</v>
      </c>
      <c r="B2032" s="5" t="s">
        <v>4112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40"/>
        <v>1232484926.32</v>
      </c>
      <c r="AF2032" s="9">
        <f t="shared" si="641"/>
        <v>1045213433</v>
      </c>
      <c r="AG2032" s="9">
        <f t="shared" si="642"/>
        <v>172218180.92</v>
      </c>
      <c r="AH2032" s="9">
        <f t="shared" si="643"/>
        <v>172690685.43</v>
      </c>
      <c r="AI2032" s="9">
        <f t="shared" si="644"/>
        <v>137226167.66</v>
      </c>
      <c r="AJ2032" s="12">
        <f t="shared" si="645"/>
        <v>332860003.22</v>
      </c>
      <c r="AK2032" s="16">
        <f t="shared" si="646"/>
        <v>0.270072271158614</v>
      </c>
      <c r="AL2032" s="9">
        <f t="shared" si="647"/>
        <v>153899328.77</v>
      </c>
      <c r="AM2032" s="16">
        <f t="shared" si="648"/>
        <v>0.0109422371844071</v>
      </c>
      <c r="AN2032" s="16">
        <f t="shared" si="649"/>
        <v>0.0114086954653344</v>
      </c>
      <c r="AO2032" s="16">
        <f t="shared" si="650"/>
        <v>0.0749735545374195</v>
      </c>
      <c r="AP2032" s="16">
        <f t="shared" si="651"/>
        <v>0.0210887329531944</v>
      </c>
      <c r="AQ2032" s="12">
        <f t="shared" si="652"/>
        <v>178960674.45</v>
      </c>
      <c r="AR2032" s="12">
        <f t="shared" si="653"/>
        <v>143850155.68</v>
      </c>
      <c r="AS2032" s="12">
        <f>AR2032-VLOOKUP(A2032,[1]选股结果!$A$2:$BJ$3005,48,FALSE)*0.08</f>
        <v>-126616314.0504</v>
      </c>
      <c r="AT2032" s="12">
        <f t="shared" si="634"/>
        <v>143496156.68</v>
      </c>
      <c r="AU2032" s="12">
        <f t="shared" si="635"/>
        <v>179314673.45</v>
      </c>
      <c r="AV2032" s="12">
        <f t="shared" si="636"/>
        <v>166048598.96</v>
      </c>
      <c r="AW2032" s="12">
        <f t="shared" si="637"/>
        <v>172218180.92</v>
      </c>
      <c r="AX2032" s="12">
        <f t="shared" si="638"/>
        <v>8857576.78</v>
      </c>
      <c r="AY2032" s="21">
        <f t="shared" si="639"/>
        <v>1045567432</v>
      </c>
    </row>
    <row r="2033" spans="1:51">
      <c r="A2033" s="5" t="s">
        <v>4113</v>
      </c>
      <c r="B2033" s="5" t="s">
        <v>4114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40"/>
        <v>1223291649.17</v>
      </c>
      <c r="AF2033" s="9">
        <f t="shared" si="641"/>
        <v>826377792.9</v>
      </c>
      <c r="AG2033" s="9">
        <f t="shared" si="642"/>
        <v>396864836.93</v>
      </c>
      <c r="AH2033" s="9">
        <f t="shared" si="643"/>
        <v>390548293.91</v>
      </c>
      <c r="AI2033" s="9">
        <f t="shared" si="644"/>
        <v>336581324.79</v>
      </c>
      <c r="AJ2033" s="12">
        <f t="shared" si="645"/>
        <v>746768221.35</v>
      </c>
      <c r="AK2033" s="16">
        <f t="shared" si="646"/>
        <v>0.610458039059353</v>
      </c>
      <c r="AL2033" s="9">
        <f t="shared" si="647"/>
        <v>49289967.44</v>
      </c>
      <c r="AM2033" s="16">
        <f t="shared" si="648"/>
        <v>0.00456987155417352</v>
      </c>
      <c r="AN2033" s="16">
        <f t="shared" si="649"/>
        <v>0</v>
      </c>
      <c r="AO2033" s="16">
        <f t="shared" si="650"/>
        <v>0.0305594653044222</v>
      </c>
      <c r="AP2033" s="16">
        <f t="shared" si="651"/>
        <v>0</v>
      </c>
      <c r="AQ2033" s="12">
        <f t="shared" si="652"/>
        <v>697478253.91</v>
      </c>
      <c r="AR2033" s="12">
        <f t="shared" si="653"/>
        <v>336630344.13</v>
      </c>
      <c r="AS2033" s="12">
        <f>AR2033-VLOOKUP(A2033,[1]选股结果!$A$2:$BJ$3005,48,FALSE)*0.08</f>
        <v>13923888.31</v>
      </c>
      <c r="AT2033" s="12">
        <f t="shared" si="634"/>
        <v>643511284.79</v>
      </c>
      <c r="AU2033" s="12">
        <f t="shared" si="635"/>
        <v>390597313.25</v>
      </c>
      <c r="AV2033" s="12">
        <f t="shared" si="636"/>
        <v>390515309.83</v>
      </c>
      <c r="AW2033" s="12">
        <f t="shared" si="637"/>
        <v>396864836.93</v>
      </c>
      <c r="AX2033" s="12">
        <f t="shared" si="638"/>
        <v>0</v>
      </c>
      <c r="AY2033" s="21">
        <f t="shared" si="639"/>
        <v>519496852.24</v>
      </c>
    </row>
    <row r="2034" spans="1:51">
      <c r="A2034" s="5" t="s">
        <v>4115</v>
      </c>
      <c r="B2034" s="5" t="s">
        <v>4116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40"/>
        <v>1213892116.92</v>
      </c>
      <c r="AF2034" s="9">
        <f t="shared" si="641"/>
        <v>1037558573.27</v>
      </c>
      <c r="AG2034" s="9">
        <f t="shared" si="642"/>
        <v>174254039.15</v>
      </c>
      <c r="AH2034" s="9">
        <f t="shared" si="643"/>
        <v>173727998.91</v>
      </c>
      <c r="AI2034" s="9">
        <f t="shared" si="644"/>
        <v>149542485.68</v>
      </c>
      <c r="AJ2034" s="12">
        <f t="shared" si="645"/>
        <v>327585572.56</v>
      </c>
      <c r="AK2034" s="16">
        <f t="shared" si="646"/>
        <v>0.269863827265952</v>
      </c>
      <c r="AL2034" s="9">
        <f t="shared" si="647"/>
        <v>151232338.53</v>
      </c>
      <c r="AM2034" s="16">
        <f t="shared" si="648"/>
        <v>0.00515107328966375</v>
      </c>
      <c r="AN2034" s="16">
        <f t="shared" si="649"/>
        <v>0.0182227018955572</v>
      </c>
      <c r="AO2034" s="16">
        <f t="shared" si="650"/>
        <v>0.0398847491924118</v>
      </c>
      <c r="AP2034" s="16">
        <f t="shared" si="651"/>
        <v>0.0603922690807221</v>
      </c>
      <c r="AQ2034" s="12">
        <f t="shared" si="652"/>
        <v>176353234.03</v>
      </c>
      <c r="AR2034" s="12">
        <f t="shared" si="653"/>
        <v>151014415.32</v>
      </c>
      <c r="AS2034" s="12">
        <f>AR2034-VLOOKUP(A2034,[1]选股结果!$A$2:$BJ$3005,48,FALSE)*0.08</f>
        <v>52037836.3416</v>
      </c>
      <c r="AT2034" s="12">
        <f t="shared" si="634"/>
        <v>152167720.8</v>
      </c>
      <c r="AU2034" s="12">
        <f t="shared" si="635"/>
        <v>175199928.55</v>
      </c>
      <c r="AV2034" s="12">
        <f t="shared" si="636"/>
        <v>173178814.43</v>
      </c>
      <c r="AW2034" s="12">
        <f t="shared" si="637"/>
        <v>174254039.15</v>
      </c>
      <c r="AX2034" s="12">
        <f t="shared" si="638"/>
        <v>1634996.39</v>
      </c>
      <c r="AY2034" s="21">
        <f t="shared" si="639"/>
        <v>1036405267.79</v>
      </c>
    </row>
    <row r="2035" spans="1:51">
      <c r="A2035" s="5" t="s">
        <v>4117</v>
      </c>
      <c r="B2035" s="5" t="s">
        <v>4118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40"/>
        <v>1212826452.64</v>
      </c>
      <c r="AF2035" s="9">
        <f t="shared" si="641"/>
        <v>995946802.91</v>
      </c>
      <c r="AG2035" s="9">
        <f t="shared" si="642"/>
        <v>191462790.36</v>
      </c>
      <c r="AH2035" s="9">
        <f t="shared" si="643"/>
        <v>190746926.85</v>
      </c>
      <c r="AI2035" s="9">
        <f t="shared" si="644"/>
        <v>169979275.53</v>
      </c>
      <c r="AJ2035" s="12">
        <f t="shared" si="645"/>
        <v>350833130.14</v>
      </c>
      <c r="AK2035" s="16">
        <f t="shared" si="646"/>
        <v>0.28926902886751</v>
      </c>
      <c r="AL2035" s="9">
        <f t="shared" si="647"/>
        <v>162457424.03</v>
      </c>
      <c r="AM2035" s="16">
        <f t="shared" si="648"/>
        <v>0.0036183432266402</v>
      </c>
      <c r="AN2035" s="16">
        <f t="shared" si="649"/>
        <v>0.0143968230260747</v>
      </c>
      <c r="AO2035" s="16">
        <f t="shared" si="650"/>
        <v>0.0444802932460551</v>
      </c>
      <c r="AP2035" s="16">
        <f t="shared" si="651"/>
        <v>0.0478379492908551</v>
      </c>
      <c r="AQ2035" s="12">
        <f t="shared" si="652"/>
        <v>188375706.11</v>
      </c>
      <c r="AR2035" s="12">
        <f t="shared" si="653"/>
        <v>167469851.17</v>
      </c>
      <c r="AS2035" s="12">
        <f>AR2035-VLOOKUP(A2035,[1]选股结果!$A$2:$BJ$3005,48,FALSE)*0.08</f>
        <v>82355213.7324</v>
      </c>
      <c r="AT2035" s="12">
        <f t="shared" si="634"/>
        <v>167608054.79</v>
      </c>
      <c r="AU2035" s="12">
        <f t="shared" si="635"/>
        <v>188237502.49</v>
      </c>
      <c r="AV2035" s="12">
        <f t="shared" si="636"/>
        <v>183413457.71</v>
      </c>
      <c r="AW2035" s="12">
        <f t="shared" si="637"/>
        <v>191462790.36</v>
      </c>
      <c r="AX2035" s="12">
        <f t="shared" si="638"/>
        <v>6541168.15</v>
      </c>
      <c r="AY2035" s="21">
        <f t="shared" si="639"/>
        <v>995808599.29</v>
      </c>
    </row>
    <row r="2036" spans="1:51">
      <c r="A2036" s="5" t="s">
        <v>4119</v>
      </c>
      <c r="B2036" s="5" t="s">
        <v>4120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40"/>
        <v>1208264314.33</v>
      </c>
      <c r="AF2036" s="9">
        <f t="shared" si="641"/>
        <v>1065337840.95</v>
      </c>
      <c r="AG2036" s="9">
        <f t="shared" si="642"/>
        <v>147547109.42</v>
      </c>
      <c r="AH2036" s="9">
        <f t="shared" si="643"/>
        <v>146885805.5</v>
      </c>
      <c r="AI2036" s="9">
        <f t="shared" si="644"/>
        <v>109982491.31</v>
      </c>
      <c r="AJ2036" s="12">
        <f t="shared" si="645"/>
        <v>469873976.26</v>
      </c>
      <c r="AK2036" s="16">
        <f t="shared" si="646"/>
        <v>0.388883434433427</v>
      </c>
      <c r="AL2036" s="9">
        <f t="shared" si="647"/>
        <v>329813309.75</v>
      </c>
      <c r="AM2036" s="16">
        <f t="shared" si="648"/>
        <v>0.00427219484079721</v>
      </c>
      <c r="AN2036" s="16">
        <f t="shared" si="649"/>
        <v>0.142001195686344</v>
      </c>
      <c r="AO2036" s="16">
        <f t="shared" si="650"/>
        <v>0.112775031244351</v>
      </c>
      <c r="AP2036" s="16">
        <f t="shared" si="651"/>
        <v>0.014290981091811</v>
      </c>
      <c r="AQ2036" s="12">
        <f t="shared" si="652"/>
        <v>140060666.51</v>
      </c>
      <c r="AR2036" s="12">
        <f t="shared" si="653"/>
        <v>106476095.62</v>
      </c>
      <c r="AS2036" s="12">
        <f>AR2036-VLOOKUP(A2036,[1]选股结果!$A$2:$BJ$3005,48,FALSE)*0.08</f>
        <v>-3956289.99360001</v>
      </c>
      <c r="AT2036" s="12">
        <f t="shared" si="634"/>
        <v>103157352.32</v>
      </c>
      <c r="AU2036" s="12">
        <f t="shared" si="635"/>
        <v>143379409.81</v>
      </c>
      <c r="AV2036" s="12">
        <f t="shared" si="636"/>
        <v>141352141.12</v>
      </c>
      <c r="AW2036" s="12">
        <f t="shared" si="637"/>
        <v>147547109.42</v>
      </c>
      <c r="AX2036" s="12">
        <f t="shared" si="638"/>
        <v>2876225</v>
      </c>
      <c r="AY2036" s="21">
        <f t="shared" si="639"/>
        <v>1068656584.25</v>
      </c>
    </row>
    <row r="2037" spans="1:51">
      <c r="A2037" s="5" t="s">
        <v>4121</v>
      </c>
      <c r="B2037" s="5" t="s">
        <v>4122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40"/>
        <v>1207286099.45</v>
      </c>
      <c r="AF2037" s="9">
        <f t="shared" si="641"/>
        <v>1081726392.36</v>
      </c>
      <c r="AG2037" s="9">
        <f t="shared" si="642"/>
        <v>136896394.45</v>
      </c>
      <c r="AH2037" s="9">
        <f t="shared" si="643"/>
        <v>138468877.63</v>
      </c>
      <c r="AI2037" s="9">
        <f t="shared" si="644"/>
        <v>116555398.12</v>
      </c>
      <c r="AJ2037" s="12">
        <f t="shared" si="645"/>
        <v>225018760.56</v>
      </c>
      <c r="AK2037" s="16">
        <f t="shared" si="646"/>
        <v>0.186383957093941</v>
      </c>
      <c r="AL2037" s="9">
        <f t="shared" si="647"/>
        <v>114771342.64</v>
      </c>
      <c r="AM2037" s="16">
        <f t="shared" si="648"/>
        <v>0.00270399181394302</v>
      </c>
      <c r="AN2037" s="16">
        <f t="shared" si="649"/>
        <v>0.00991717384591312</v>
      </c>
      <c r="AO2037" s="16">
        <f t="shared" si="650"/>
        <v>0.0478567732340505</v>
      </c>
      <c r="AP2037" s="16">
        <f t="shared" si="651"/>
        <v>0.0325709256636965</v>
      </c>
      <c r="AQ2037" s="12">
        <f t="shared" si="652"/>
        <v>110247417.92</v>
      </c>
      <c r="AR2037" s="12">
        <f t="shared" si="653"/>
        <v>101211485.69</v>
      </c>
      <c r="AS2037" s="12">
        <f>AR2037-VLOOKUP(A2037,[1]选股结果!$A$2:$BJ$3005,48,FALSE)*0.08</f>
        <v>1483591.88599999</v>
      </c>
      <c r="AT2037" s="12">
        <f t="shared" si="634"/>
        <v>88333938.4100001</v>
      </c>
      <c r="AU2037" s="12">
        <f t="shared" si="635"/>
        <v>123124965.2</v>
      </c>
      <c r="AV2037" s="12">
        <f t="shared" si="636"/>
        <v>109525751.1</v>
      </c>
      <c r="AW2037" s="12">
        <f t="shared" si="637"/>
        <v>136896394.45</v>
      </c>
      <c r="AX2037" s="12">
        <f t="shared" si="638"/>
        <v>0</v>
      </c>
      <c r="AY2037" s="21">
        <f t="shared" si="639"/>
        <v>1094603939.64</v>
      </c>
    </row>
    <row r="2038" spans="1:51">
      <c r="A2038" s="5" t="s">
        <v>4123</v>
      </c>
      <c r="B2038" s="5" t="s">
        <v>4124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40"/>
        <v>1206696202.34</v>
      </c>
      <c r="AF2038" s="9">
        <f t="shared" si="641"/>
        <v>1133761449.77</v>
      </c>
      <c r="AG2038" s="9">
        <f t="shared" si="642"/>
        <v>60169752.6399997</v>
      </c>
      <c r="AH2038" s="9">
        <f t="shared" si="643"/>
        <v>63475697.3899997</v>
      </c>
      <c r="AI2038" s="9">
        <f t="shared" si="644"/>
        <v>63180219.4199997</v>
      </c>
      <c r="AJ2038" s="12">
        <f t="shared" si="645"/>
        <v>352764762.57</v>
      </c>
      <c r="AK2038" s="16">
        <f t="shared" si="646"/>
        <v>0.292339332705221</v>
      </c>
      <c r="AL2038" s="9">
        <f t="shared" si="647"/>
        <v>292215402.12</v>
      </c>
      <c r="AM2038" s="16">
        <f t="shared" si="648"/>
        <v>0.00428858738426847</v>
      </c>
      <c r="AN2038" s="16">
        <f t="shared" si="649"/>
        <v>0.0621515161931938</v>
      </c>
      <c r="AO2038" s="16">
        <f t="shared" si="650"/>
        <v>0.140962967464509</v>
      </c>
      <c r="AP2038" s="16">
        <f t="shared" si="651"/>
        <v>0.0330694694427789</v>
      </c>
      <c r="AQ2038" s="12">
        <f t="shared" si="652"/>
        <v>60549360.4499999</v>
      </c>
      <c r="AR2038" s="12">
        <f t="shared" si="653"/>
        <v>70601173.8499999</v>
      </c>
      <c r="AS2038" s="12">
        <f>AR2038-VLOOKUP(A2038,[1]选股结果!$A$2:$BJ$3005,48,FALSE)*0.08</f>
        <v>-107290454.9324</v>
      </c>
      <c r="AT2038" s="12">
        <f t="shared" si="634"/>
        <v>60253882.4799999</v>
      </c>
      <c r="AU2038" s="12">
        <f t="shared" si="635"/>
        <v>70896651.8199999</v>
      </c>
      <c r="AV2038" s="12">
        <f t="shared" si="636"/>
        <v>50009224.1399999</v>
      </c>
      <c r="AW2038" s="12">
        <f t="shared" si="637"/>
        <v>60169752.6399997</v>
      </c>
      <c r="AX2038" s="12">
        <f t="shared" si="638"/>
        <v>792192.71</v>
      </c>
      <c r="AY2038" s="21">
        <f t="shared" si="639"/>
        <v>1144108741.14</v>
      </c>
    </row>
    <row r="2039" spans="1:51">
      <c r="A2039" s="5" t="s">
        <v>4125</v>
      </c>
      <c r="B2039" s="5" t="s">
        <v>4126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40"/>
        <v>1205831404.97</v>
      </c>
      <c r="AF2039" s="9">
        <f t="shared" si="641"/>
        <v>1107300140.95</v>
      </c>
      <c r="AG2039" s="9">
        <f t="shared" si="642"/>
        <v>91122425.43</v>
      </c>
      <c r="AH2039" s="9">
        <f t="shared" si="643"/>
        <v>91934022.93</v>
      </c>
      <c r="AI2039" s="9">
        <f t="shared" si="644"/>
        <v>83240588.3</v>
      </c>
      <c r="AJ2039" s="12">
        <f t="shared" si="645"/>
        <v>182913603.35</v>
      </c>
      <c r="AK2039" s="16">
        <f t="shared" si="646"/>
        <v>0.151690860427168</v>
      </c>
      <c r="AL2039" s="9">
        <f t="shared" si="647"/>
        <v>80757779.44</v>
      </c>
      <c r="AM2039" s="16">
        <f t="shared" si="648"/>
        <v>0.00329160705521577</v>
      </c>
      <c r="AN2039" s="16">
        <f t="shared" si="649"/>
        <v>0.00904124525623152</v>
      </c>
      <c r="AO2039" s="16">
        <f t="shared" si="650"/>
        <v>0.0216561260076401</v>
      </c>
      <c r="AP2039" s="16">
        <f t="shared" si="651"/>
        <v>0.0319382099697081</v>
      </c>
      <c r="AQ2039" s="12">
        <f t="shared" si="652"/>
        <v>102155823.91</v>
      </c>
      <c r="AR2039" s="12">
        <f t="shared" si="653"/>
        <v>88577124.03</v>
      </c>
      <c r="AS2039" s="12">
        <f>AR2039-VLOOKUP(A2039,[1]选股结果!$A$2:$BJ$3005,48,FALSE)*0.08</f>
        <v>63182391.9196</v>
      </c>
      <c r="AT2039" s="12">
        <f t="shared" si="634"/>
        <v>93462389.28</v>
      </c>
      <c r="AU2039" s="12">
        <f t="shared" si="635"/>
        <v>97270558.66</v>
      </c>
      <c r="AV2039" s="12">
        <f t="shared" si="636"/>
        <v>92649250.5500001</v>
      </c>
      <c r="AW2039" s="12">
        <f t="shared" si="637"/>
        <v>91122425.43</v>
      </c>
      <c r="AX2039" s="12">
        <f t="shared" si="638"/>
        <v>220500</v>
      </c>
      <c r="AY2039" s="21">
        <f t="shared" si="639"/>
        <v>1102414875.7</v>
      </c>
    </row>
    <row r="2040" spans="1:51">
      <c r="A2040" s="5" t="s">
        <v>4127</v>
      </c>
      <c r="B2040" s="5" t="s">
        <v>4128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40"/>
        <v>1202634404.38</v>
      </c>
      <c r="AF2040" s="9">
        <f t="shared" si="641"/>
        <v>1132090113.89</v>
      </c>
      <c r="AG2040" s="9">
        <f t="shared" si="642"/>
        <v>66362511.87</v>
      </c>
      <c r="AH2040" s="9">
        <f t="shared" si="643"/>
        <v>66813116.33</v>
      </c>
      <c r="AI2040" s="9">
        <f t="shared" si="644"/>
        <v>66372803.42</v>
      </c>
      <c r="AJ2040" s="12">
        <f t="shared" si="645"/>
        <v>254250315.71</v>
      </c>
      <c r="AK2040" s="16">
        <f t="shared" si="646"/>
        <v>0.211411144387704</v>
      </c>
      <c r="AL2040" s="9">
        <f t="shared" si="647"/>
        <v>190080381.46</v>
      </c>
      <c r="AM2040" s="16">
        <f t="shared" si="648"/>
        <v>0.00928624298400765</v>
      </c>
      <c r="AN2040" s="16">
        <f t="shared" si="649"/>
        <v>0.021915944799191</v>
      </c>
      <c r="AO2040" s="16">
        <f t="shared" si="650"/>
        <v>0.0657712654169229</v>
      </c>
      <c r="AP2040" s="16">
        <f t="shared" si="651"/>
        <v>0.0517121770119836</v>
      </c>
      <c r="AQ2040" s="12">
        <f t="shared" si="652"/>
        <v>64169934.2500002</v>
      </c>
      <c r="AR2040" s="12">
        <f t="shared" si="653"/>
        <v>58838050.4500002</v>
      </c>
      <c r="AS2040" s="12">
        <f>AR2040-VLOOKUP(A2040,[1]选股结果!$A$2:$BJ$3005,48,FALSE)*0.08</f>
        <v>-23623974.1075998</v>
      </c>
      <c r="AT2040" s="12">
        <f t="shared" si="634"/>
        <v>63729621.3400002</v>
      </c>
      <c r="AU2040" s="12">
        <f t="shared" si="635"/>
        <v>59278363.3600002</v>
      </c>
      <c r="AV2040" s="12">
        <f t="shared" si="636"/>
        <v>62340707.4800002</v>
      </c>
      <c r="AW2040" s="12">
        <f t="shared" si="637"/>
        <v>66362511.87</v>
      </c>
      <c r="AX2040" s="12">
        <f t="shared" si="638"/>
        <v>1219320.44</v>
      </c>
      <c r="AY2040" s="21">
        <f t="shared" si="639"/>
        <v>1127198543</v>
      </c>
    </row>
    <row r="2041" spans="1:51">
      <c r="A2041" s="5" t="s">
        <v>4129</v>
      </c>
      <c r="B2041" s="5" t="s">
        <v>4130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40"/>
        <v>1200455573.61</v>
      </c>
      <c r="AF2041" s="9">
        <f t="shared" si="641"/>
        <v>1017180974.6</v>
      </c>
      <c r="AG2041" s="9">
        <f t="shared" si="642"/>
        <v>173278630.62</v>
      </c>
      <c r="AH2041" s="9">
        <f t="shared" si="643"/>
        <v>171741260.3</v>
      </c>
      <c r="AI2041" s="9">
        <f t="shared" si="644"/>
        <v>147952241.21</v>
      </c>
      <c r="AJ2041" s="12">
        <f t="shared" si="645"/>
        <v>336945126.47</v>
      </c>
      <c r="AK2041" s="16">
        <f t="shared" si="646"/>
        <v>0.280681046327055</v>
      </c>
      <c r="AL2041" s="9">
        <f t="shared" si="647"/>
        <v>169221889.99</v>
      </c>
      <c r="AM2041" s="16">
        <f t="shared" si="648"/>
        <v>0.00906139967120012</v>
      </c>
      <c r="AN2041" s="16">
        <f t="shared" si="649"/>
        <v>0.0357844608283321</v>
      </c>
      <c r="AO2041" s="16">
        <f t="shared" si="650"/>
        <v>0.0551063126984918</v>
      </c>
      <c r="AP2041" s="16">
        <f t="shared" si="651"/>
        <v>0.0370171528933537</v>
      </c>
      <c r="AQ2041" s="12">
        <f t="shared" si="652"/>
        <v>167723236.48</v>
      </c>
      <c r="AR2041" s="12">
        <f t="shared" si="653"/>
        <v>154689280.85</v>
      </c>
      <c r="AS2041" s="12">
        <f>AR2041-VLOOKUP(A2041,[1]选股结果!$A$2:$BJ$3005,48,FALSE)*0.08</f>
        <v>-108980192.6684</v>
      </c>
      <c r="AT2041" s="12">
        <f t="shared" si="634"/>
        <v>143934217.39</v>
      </c>
      <c r="AU2041" s="12">
        <f t="shared" si="635"/>
        <v>178478299.94</v>
      </c>
      <c r="AV2041" s="12">
        <f t="shared" si="636"/>
        <v>154328469.3</v>
      </c>
      <c r="AW2041" s="12">
        <f t="shared" si="637"/>
        <v>173278630.62</v>
      </c>
      <c r="AX2041" s="12">
        <f t="shared" si="638"/>
        <v>4466797.2</v>
      </c>
      <c r="AY2041" s="21">
        <f t="shared" si="639"/>
        <v>1027936038.06</v>
      </c>
    </row>
    <row r="2042" spans="1:51">
      <c r="A2042" s="5" t="s">
        <v>4131</v>
      </c>
      <c r="B2042" s="5" t="s">
        <v>4132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40"/>
        <v>1198271099.9</v>
      </c>
      <c r="AF2042" s="9">
        <f t="shared" si="641"/>
        <v>1228171458.54</v>
      </c>
      <c r="AG2042" s="9">
        <f t="shared" si="642"/>
        <v>-36010813.6999999</v>
      </c>
      <c r="AH2042" s="9">
        <f t="shared" si="643"/>
        <v>27330250.6000001</v>
      </c>
      <c r="AI2042" s="9">
        <f t="shared" si="644"/>
        <v>18176648.6100001</v>
      </c>
      <c r="AJ2042" s="12">
        <f t="shared" si="645"/>
        <v>209448312.99</v>
      </c>
      <c r="AK2042" s="16">
        <f t="shared" si="646"/>
        <v>0.174792092546903</v>
      </c>
      <c r="AL2042" s="9">
        <f t="shared" si="647"/>
        <v>171573038.38</v>
      </c>
      <c r="AM2042" s="16">
        <f t="shared" si="648"/>
        <v>0.00893661815835637</v>
      </c>
      <c r="AN2042" s="16">
        <f t="shared" si="649"/>
        <v>0.0297519352198139</v>
      </c>
      <c r="AO2042" s="16">
        <f t="shared" si="650"/>
        <v>0.113256468207675</v>
      </c>
      <c r="AP2042" s="16">
        <f t="shared" si="651"/>
        <v>0.0389519143822255</v>
      </c>
      <c r="AQ2042" s="12">
        <f t="shared" si="652"/>
        <v>37875274.6100002</v>
      </c>
      <c r="AR2042" s="12">
        <f t="shared" si="653"/>
        <v>18119282.4200002</v>
      </c>
      <c r="AS2042" s="12">
        <f>AR2042-VLOOKUP(A2042,[1]选股结果!$A$2:$BJ$3005,48,FALSE)*0.08</f>
        <v>-103205086.9272</v>
      </c>
      <c r="AT2042" s="12">
        <f t="shared" si="634"/>
        <v>28721672.6200002</v>
      </c>
      <c r="AU2042" s="12">
        <f t="shared" si="635"/>
        <v>27272884.4100002</v>
      </c>
      <c r="AV2042" s="12">
        <f t="shared" si="636"/>
        <v>-33661534.8699999</v>
      </c>
      <c r="AW2042" s="12">
        <f t="shared" si="637"/>
        <v>-36010813.6999999</v>
      </c>
      <c r="AX2042" s="12">
        <f t="shared" si="638"/>
        <v>-50650.83</v>
      </c>
      <c r="AY2042" s="21">
        <f t="shared" si="639"/>
        <v>1217569068.34</v>
      </c>
    </row>
    <row r="2043" spans="1:51">
      <c r="A2043" s="5" t="s">
        <v>4133</v>
      </c>
      <c r="B2043" s="5" t="s">
        <v>4134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40"/>
        <v>1198187608.16</v>
      </c>
      <c r="AF2043" s="9">
        <f t="shared" si="641"/>
        <v>1033843890</v>
      </c>
      <c r="AG2043" s="9">
        <f t="shared" si="642"/>
        <v>162955275.16</v>
      </c>
      <c r="AH2043" s="9">
        <f t="shared" si="643"/>
        <v>-134669704.31</v>
      </c>
      <c r="AI2043" s="9">
        <f t="shared" si="644"/>
        <v>-157252865.78</v>
      </c>
      <c r="AJ2043" s="12">
        <f t="shared" si="645"/>
        <v>330270776.09</v>
      </c>
      <c r="AK2043" s="16">
        <f t="shared" si="646"/>
        <v>0.275641956101667</v>
      </c>
      <c r="AL2043" s="9">
        <f t="shared" si="647"/>
        <v>446764524.33</v>
      </c>
      <c r="AM2043" s="16">
        <f t="shared" si="648"/>
        <v>0.0113207653189054</v>
      </c>
      <c r="AN2043" s="16">
        <f t="shared" si="649"/>
        <v>0.0282696723779477</v>
      </c>
      <c r="AO2043" s="16">
        <f t="shared" si="650"/>
        <v>0.0419888900931462</v>
      </c>
      <c r="AP2043" s="16">
        <f t="shared" si="651"/>
        <v>0.0414010918592106</v>
      </c>
      <c r="AQ2043" s="12">
        <f t="shared" si="652"/>
        <v>-116493748.24</v>
      </c>
      <c r="AR2043" s="12">
        <f t="shared" si="653"/>
        <v>-157650352.77</v>
      </c>
      <c r="AS2043" s="12">
        <f>AR2043-VLOOKUP(A2043,[1]选股结果!$A$2:$BJ$3005,48,FALSE)*0.08</f>
        <v>-196155988.5844</v>
      </c>
      <c r="AT2043" s="12">
        <f t="shared" si="634"/>
        <v>-139076909.71</v>
      </c>
      <c r="AU2043" s="12">
        <f t="shared" si="635"/>
        <v>-135067191.3</v>
      </c>
      <c r="AV2043" s="12">
        <f t="shared" si="636"/>
        <v>162064131.98</v>
      </c>
      <c r="AW2043" s="12">
        <f t="shared" si="637"/>
        <v>162955275.16</v>
      </c>
      <c r="AX2043" s="12">
        <f t="shared" si="638"/>
        <v>-246947.44</v>
      </c>
      <c r="AY2043" s="21">
        <f t="shared" si="639"/>
        <v>1015270446.94</v>
      </c>
    </row>
    <row r="2044" spans="1:51">
      <c r="A2044" s="5" t="s">
        <v>4135</v>
      </c>
      <c r="B2044" s="5" t="s">
        <v>4136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40"/>
        <v>1196796593.05</v>
      </c>
      <c r="AF2044" s="9">
        <f t="shared" si="641"/>
        <v>897507531.24</v>
      </c>
      <c r="AG2044" s="9">
        <f t="shared" si="642"/>
        <v>293575191.82</v>
      </c>
      <c r="AH2044" s="9">
        <f t="shared" si="643"/>
        <v>298412477.99</v>
      </c>
      <c r="AI2044" s="9">
        <f t="shared" si="644"/>
        <v>256362514.78</v>
      </c>
      <c r="AJ2044" s="12">
        <f t="shared" si="645"/>
        <v>418733927.12</v>
      </c>
      <c r="AK2044" s="16">
        <f t="shared" si="646"/>
        <v>0.349878943131739</v>
      </c>
      <c r="AL2044" s="9">
        <f t="shared" si="647"/>
        <v>115598762.77</v>
      </c>
      <c r="AM2044" s="16">
        <f t="shared" si="648"/>
        <v>0.00384167095452946</v>
      </c>
      <c r="AN2044" s="16">
        <f t="shared" si="649"/>
        <v>0.00993334744520227</v>
      </c>
      <c r="AO2044" s="16">
        <f t="shared" si="650"/>
        <v>0.0276558026587039</v>
      </c>
      <c r="AP2044" s="16">
        <f t="shared" si="651"/>
        <v>0.0583624858941104</v>
      </c>
      <c r="AQ2044" s="12">
        <f t="shared" si="652"/>
        <v>303135164.35</v>
      </c>
      <c r="AR2044" s="12">
        <f t="shared" si="653"/>
        <v>261072625.6</v>
      </c>
      <c r="AS2044" s="12">
        <f>AR2044-VLOOKUP(A2044,[1]选股结果!$A$2:$BJ$3005,48,FALSE)*0.08</f>
        <v>150450263.0984</v>
      </c>
      <c r="AT2044" s="12">
        <f t="shared" si="634"/>
        <v>261085201.14</v>
      </c>
      <c r="AU2044" s="12">
        <f t="shared" si="635"/>
        <v>303122588.81</v>
      </c>
      <c r="AV2044" s="12">
        <f t="shared" si="636"/>
        <v>292901053.04</v>
      </c>
      <c r="AW2044" s="12">
        <f t="shared" si="637"/>
        <v>293575191.82</v>
      </c>
      <c r="AX2044" s="12">
        <f t="shared" si="638"/>
        <v>651068.49</v>
      </c>
      <c r="AY2044" s="21">
        <f t="shared" si="639"/>
        <v>897494955.7</v>
      </c>
    </row>
    <row r="2045" spans="1:51">
      <c r="A2045" s="5" t="s">
        <v>4137</v>
      </c>
      <c r="B2045" s="5" t="s">
        <v>4138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40"/>
        <v>1195679072.31</v>
      </c>
      <c r="AF2045" s="9">
        <f t="shared" si="641"/>
        <v>1208193927.04</v>
      </c>
      <c r="AG2045" s="9">
        <f t="shared" si="642"/>
        <v>-12368080.7200005</v>
      </c>
      <c r="AH2045" s="9">
        <f t="shared" si="643"/>
        <v>-9997521.0300005</v>
      </c>
      <c r="AI2045" s="9">
        <f t="shared" si="644"/>
        <v>-7122591.0300005</v>
      </c>
      <c r="AJ2045" s="12">
        <f t="shared" si="645"/>
        <v>257699364.37</v>
      </c>
      <c r="AK2045" s="16">
        <f t="shared" si="646"/>
        <v>0.215525528829518</v>
      </c>
      <c r="AL2045" s="9">
        <f t="shared" si="647"/>
        <v>275282248.8</v>
      </c>
      <c r="AM2045" s="16">
        <f t="shared" si="648"/>
        <v>0.0135106195082853</v>
      </c>
      <c r="AN2045" s="16">
        <f t="shared" si="649"/>
        <v>0.122637977928899</v>
      </c>
      <c r="AO2045" s="16">
        <f t="shared" si="650"/>
        <v>0.0799055575300972</v>
      </c>
      <c r="AP2045" s="16">
        <f t="shared" si="651"/>
        <v>0.0160849761657563</v>
      </c>
      <c r="AQ2045" s="12">
        <f t="shared" si="652"/>
        <v>-17582884.4300001</v>
      </c>
      <c r="AR2045" s="12">
        <f t="shared" si="653"/>
        <v>-7358272.57000013</v>
      </c>
      <c r="AS2045" s="12">
        <f>AR2045-VLOOKUP(A2045,[1]选股结果!$A$2:$BJ$3005,48,FALSE)*0.08</f>
        <v>-224471590.7876</v>
      </c>
      <c r="AT2045" s="12">
        <f t="shared" si="634"/>
        <v>-14707954.4300001</v>
      </c>
      <c r="AU2045" s="12">
        <f t="shared" si="635"/>
        <v>-10233202.5700001</v>
      </c>
      <c r="AV2045" s="12">
        <f t="shared" si="636"/>
        <v>-22287207.2400001</v>
      </c>
      <c r="AW2045" s="12">
        <f t="shared" si="637"/>
        <v>-12368080.7200005</v>
      </c>
      <c r="AX2045" s="12">
        <f t="shared" si="638"/>
        <v>36133.3299999998</v>
      </c>
      <c r="AY2045" s="21">
        <f t="shared" si="639"/>
        <v>1215543608.9</v>
      </c>
    </row>
    <row r="2046" spans="1:51">
      <c r="A2046" s="5" t="s">
        <v>4139</v>
      </c>
      <c r="B2046" s="5" t="s">
        <v>4140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40"/>
        <v>1194928071.77</v>
      </c>
      <c r="AF2046" s="9">
        <f t="shared" si="641"/>
        <v>1232501387.21</v>
      </c>
      <c r="AG2046" s="9">
        <f t="shared" si="642"/>
        <v>-17066704.8500001</v>
      </c>
      <c r="AH2046" s="9">
        <f t="shared" si="643"/>
        <v>-15963426.5800001</v>
      </c>
      <c r="AI2046" s="9">
        <f t="shared" si="644"/>
        <v>-36178587.1100001</v>
      </c>
      <c r="AJ2046" s="12">
        <f t="shared" si="645"/>
        <v>302736280.88</v>
      </c>
      <c r="AK2046" s="16">
        <f t="shared" si="646"/>
        <v>0.253351049349413</v>
      </c>
      <c r="AL2046" s="9">
        <f t="shared" si="647"/>
        <v>209067530.53</v>
      </c>
      <c r="AM2046" s="16">
        <f t="shared" si="648"/>
        <v>0.0428123746680602</v>
      </c>
      <c r="AN2046" s="16">
        <f t="shared" si="649"/>
        <v>0.0147612275723614</v>
      </c>
      <c r="AO2046" s="16">
        <f t="shared" si="650"/>
        <v>0.109501054909676</v>
      </c>
      <c r="AP2046" s="16">
        <f t="shared" si="651"/>
        <v>0.0086141026252342</v>
      </c>
      <c r="AQ2046" s="12">
        <f t="shared" si="652"/>
        <v>93668750.35</v>
      </c>
      <c r="AR2046" s="12">
        <f t="shared" si="653"/>
        <v>-56920575.55</v>
      </c>
      <c r="AS2046" s="12">
        <f>AR2046-VLOOKUP(A2046,[1]选股结果!$A$2:$BJ$3005,48,FALSE)*0.08</f>
        <v>-216038955.5724</v>
      </c>
      <c r="AT2046" s="12">
        <f t="shared" si="634"/>
        <v>73453589.82</v>
      </c>
      <c r="AU2046" s="12">
        <f t="shared" si="635"/>
        <v>-36705415.02</v>
      </c>
      <c r="AV2046" s="12">
        <f t="shared" si="636"/>
        <v>-37455225.06</v>
      </c>
      <c r="AW2046" s="12">
        <f t="shared" si="637"/>
        <v>-17066704.8500001</v>
      </c>
      <c r="AX2046" s="12">
        <f t="shared" si="638"/>
        <v>23258615.66</v>
      </c>
      <c r="AY2046" s="21">
        <f t="shared" si="639"/>
        <v>1102127221.84</v>
      </c>
    </row>
    <row r="2047" spans="1:51">
      <c r="A2047" s="5" t="s">
        <v>4141</v>
      </c>
      <c r="B2047" s="5" t="s">
        <v>4142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40"/>
        <v>1194615806.17</v>
      </c>
      <c r="AF2047" s="9">
        <f t="shared" si="641"/>
        <v>1159935449.38</v>
      </c>
      <c r="AG2047" s="9">
        <f t="shared" si="642"/>
        <v>41874815.74</v>
      </c>
      <c r="AH2047" s="9">
        <f t="shared" si="643"/>
        <v>43589080.61</v>
      </c>
      <c r="AI2047" s="9">
        <f t="shared" si="644"/>
        <v>34875557.27</v>
      </c>
      <c r="AJ2047" s="12">
        <f t="shared" si="645"/>
        <v>195875421.34</v>
      </c>
      <c r="AK2047" s="16">
        <f t="shared" si="646"/>
        <v>0.163965201471749</v>
      </c>
      <c r="AL2047" s="9">
        <f t="shared" si="647"/>
        <v>150869395.26</v>
      </c>
      <c r="AM2047" s="16">
        <f t="shared" si="648"/>
        <v>0.00521023882142931</v>
      </c>
      <c r="AN2047" s="16">
        <f t="shared" si="649"/>
        <v>0.0383096732469379</v>
      </c>
      <c r="AO2047" s="16">
        <f t="shared" si="650"/>
        <v>0.0432945675361673</v>
      </c>
      <c r="AP2047" s="16">
        <f t="shared" si="651"/>
        <v>0.0408304124372676</v>
      </c>
      <c r="AQ2047" s="12">
        <f t="shared" si="652"/>
        <v>45006026.08</v>
      </c>
      <c r="AR2047" s="12">
        <f t="shared" si="653"/>
        <v>27584043.8</v>
      </c>
      <c r="AS2047" s="12">
        <f>AR2047-VLOOKUP(A2047,[1]选股结果!$A$2:$BJ$3005,48,FALSE)*0.08</f>
        <v>-30830138.7712</v>
      </c>
      <c r="AT2047" s="12">
        <f t="shared" si="634"/>
        <v>36292502.74</v>
      </c>
      <c r="AU2047" s="12">
        <f t="shared" si="635"/>
        <v>36297567.14</v>
      </c>
      <c r="AV2047" s="12">
        <f t="shared" si="636"/>
        <v>36520872.48</v>
      </c>
      <c r="AW2047" s="12">
        <f t="shared" si="637"/>
        <v>41874815.74</v>
      </c>
      <c r="AX2047" s="12">
        <f t="shared" si="638"/>
        <v>3324937.87</v>
      </c>
      <c r="AY2047" s="21">
        <f t="shared" si="639"/>
        <v>1151226990.44</v>
      </c>
    </row>
    <row r="2048" spans="1:51">
      <c r="A2048" s="5" t="s">
        <v>4143</v>
      </c>
      <c r="B2048" s="5" t="s">
        <v>4144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40"/>
        <v>1193917542.3</v>
      </c>
      <c r="AF2048" s="9">
        <f t="shared" si="641"/>
        <v>1124614979.65</v>
      </c>
      <c r="AG2048" s="9">
        <f t="shared" si="642"/>
        <v>70417090.4800001</v>
      </c>
      <c r="AH2048" s="9">
        <f t="shared" si="643"/>
        <v>68780973.1600001</v>
      </c>
      <c r="AI2048" s="9">
        <f t="shared" si="644"/>
        <v>47027218.4200001</v>
      </c>
      <c r="AJ2048" s="12">
        <f t="shared" si="645"/>
        <v>228314294.17</v>
      </c>
      <c r="AK2048" s="16">
        <f t="shared" si="646"/>
        <v>0.191231208254272</v>
      </c>
      <c r="AL2048" s="9">
        <f t="shared" si="647"/>
        <v>157452950.37</v>
      </c>
      <c r="AM2048" s="16">
        <f t="shared" si="648"/>
        <v>0.00586804662112887</v>
      </c>
      <c r="AN2048" s="16">
        <f t="shared" si="649"/>
        <v>0.0547381625318129</v>
      </c>
      <c r="AO2048" s="16">
        <f t="shared" si="650"/>
        <v>0.0580267570543762</v>
      </c>
      <c r="AP2048" s="16">
        <f t="shared" si="651"/>
        <v>0.0118759069178977</v>
      </c>
      <c r="AQ2048" s="12">
        <f t="shared" si="652"/>
        <v>70861343.8</v>
      </c>
      <c r="AR2048" s="12">
        <f t="shared" si="653"/>
        <v>45912690.59</v>
      </c>
      <c r="AS2048" s="12">
        <f>AR2048-VLOOKUP(A2048,[1]选股结果!$A$2:$BJ$3005,48,FALSE)*0.08</f>
        <v>-19769911.6532</v>
      </c>
      <c r="AT2048" s="12">
        <f t="shared" si="634"/>
        <v>49107589.06</v>
      </c>
      <c r="AU2048" s="12">
        <f t="shared" si="635"/>
        <v>67666445.33</v>
      </c>
      <c r="AV2048" s="12">
        <f t="shared" si="636"/>
        <v>63656851.83</v>
      </c>
      <c r="AW2048" s="12">
        <f t="shared" si="637"/>
        <v>70417090.4800001</v>
      </c>
      <c r="AX2048" s="12">
        <f t="shared" si="638"/>
        <v>1143.72</v>
      </c>
      <c r="AY2048" s="21">
        <f t="shared" si="639"/>
        <v>1121420081.18</v>
      </c>
    </row>
    <row r="2049" spans="1:51">
      <c r="A2049" s="5" t="s">
        <v>4145</v>
      </c>
      <c r="B2049" s="5" t="s">
        <v>4146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40"/>
        <v>1191807940.03</v>
      </c>
      <c r="AF2049" s="9">
        <f t="shared" si="641"/>
        <v>1077629084.4</v>
      </c>
      <c r="AG2049" s="9">
        <f t="shared" si="642"/>
        <v>135744328.69</v>
      </c>
      <c r="AH2049" s="9">
        <f t="shared" si="643"/>
        <v>136417502.51</v>
      </c>
      <c r="AI2049" s="9">
        <f t="shared" si="644"/>
        <v>109557398.67</v>
      </c>
      <c r="AJ2049" s="12">
        <f t="shared" si="645"/>
        <v>233930926.62</v>
      </c>
      <c r="AK2049" s="16">
        <f t="shared" si="646"/>
        <v>0.196282403198381</v>
      </c>
      <c r="AL2049" s="9">
        <f t="shared" si="647"/>
        <v>112826079.4</v>
      </c>
      <c r="AM2049" s="16">
        <f t="shared" si="648"/>
        <v>0.00704460431752843</v>
      </c>
      <c r="AN2049" s="16">
        <f t="shared" si="649"/>
        <v>0.0115599561030389</v>
      </c>
      <c r="AO2049" s="16">
        <f t="shared" si="650"/>
        <v>0.0567065818493362</v>
      </c>
      <c r="AP2049" s="16">
        <f t="shared" si="651"/>
        <v>0.0193066677919773</v>
      </c>
      <c r="AQ2049" s="12">
        <f t="shared" si="652"/>
        <v>121104847.22</v>
      </c>
      <c r="AR2049" s="12">
        <f t="shared" si="653"/>
        <v>87258929.69</v>
      </c>
      <c r="AS2049" s="12">
        <f>AR2049-VLOOKUP(A2049,[1]选股结果!$A$2:$BJ$3005,48,FALSE)*0.08</f>
        <v>-55849656.2556</v>
      </c>
      <c r="AT2049" s="12">
        <f t="shared" si="634"/>
        <v>94244743.38</v>
      </c>
      <c r="AU2049" s="12">
        <f t="shared" si="635"/>
        <v>114119033.53</v>
      </c>
      <c r="AV2049" s="12">
        <f t="shared" si="636"/>
        <v>120702458.43</v>
      </c>
      <c r="AW2049" s="12">
        <f t="shared" si="637"/>
        <v>135744328.69</v>
      </c>
      <c r="AX2049" s="12">
        <f t="shared" si="638"/>
        <v>11813407.41</v>
      </c>
      <c r="AY2049" s="21">
        <f t="shared" si="639"/>
        <v>1070643270.71</v>
      </c>
    </row>
    <row r="2050" spans="1:51">
      <c r="A2050" s="5" t="s">
        <v>4147</v>
      </c>
      <c r="B2050" s="5" t="s">
        <v>4148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40"/>
        <v>1191761917.34</v>
      </c>
      <c r="AF2050" s="9">
        <f t="shared" si="641"/>
        <v>1322267262.95</v>
      </c>
      <c r="AG2050" s="9">
        <f t="shared" si="642"/>
        <v>-126892579.34</v>
      </c>
      <c r="AH2050" s="9">
        <f t="shared" si="643"/>
        <v>-125913167.29</v>
      </c>
      <c r="AI2050" s="9">
        <f t="shared" si="644"/>
        <v>-125100036.95</v>
      </c>
      <c r="AJ2050" s="12">
        <f t="shared" si="645"/>
        <v>223236492.71</v>
      </c>
      <c r="AK2050" s="16">
        <f t="shared" si="646"/>
        <v>0.187316350239032</v>
      </c>
      <c r="AL2050" s="9">
        <f t="shared" si="647"/>
        <v>371812032.02</v>
      </c>
      <c r="AM2050" s="16">
        <f t="shared" si="648"/>
        <v>0.0153573321010714</v>
      </c>
      <c r="AN2050" s="16">
        <f t="shared" si="649"/>
        <v>0.127525827162877</v>
      </c>
      <c r="AO2050" s="16">
        <f t="shared" si="650"/>
        <v>0.16547817911498</v>
      </c>
      <c r="AP2050" s="16">
        <f t="shared" si="651"/>
        <v>0.00444563979844683</v>
      </c>
      <c r="AQ2050" s="12">
        <f t="shared" si="652"/>
        <v>-148575539.31</v>
      </c>
      <c r="AR2050" s="12">
        <f t="shared" si="653"/>
        <v>-128712803.22</v>
      </c>
      <c r="AS2050" s="12">
        <f>AR2050-VLOOKUP(A2050,[1]选股结果!$A$2:$BJ$3005,48,FALSE)*0.08</f>
        <v>-308186653.3648</v>
      </c>
      <c r="AT2050" s="12">
        <f t="shared" si="634"/>
        <v>-147762408.97</v>
      </c>
      <c r="AU2050" s="12">
        <f t="shared" si="635"/>
        <v>-129525933.56</v>
      </c>
      <c r="AV2050" s="12">
        <f t="shared" si="636"/>
        <v>-146150510.1</v>
      </c>
      <c r="AW2050" s="12">
        <f t="shared" si="637"/>
        <v>-126892579.34</v>
      </c>
      <c r="AX2050" s="12">
        <f t="shared" si="638"/>
        <v>-15620.77</v>
      </c>
      <c r="AY2050" s="21">
        <f t="shared" si="639"/>
        <v>1341316868.7</v>
      </c>
    </row>
    <row r="2051" spans="1:51">
      <c r="A2051" s="5" t="s">
        <v>4149</v>
      </c>
      <c r="B2051" s="5" t="s">
        <v>4150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40"/>
        <v>1191626743.48</v>
      </c>
      <c r="AF2051" s="9">
        <f t="shared" si="641"/>
        <v>889768410.03</v>
      </c>
      <c r="AG2051" s="9">
        <f t="shared" si="642"/>
        <v>308756442.71</v>
      </c>
      <c r="AH2051" s="9">
        <f t="shared" si="643"/>
        <v>312507980.1</v>
      </c>
      <c r="AI2051" s="9">
        <f t="shared" si="644"/>
        <v>265022779.4</v>
      </c>
      <c r="AJ2051" s="12">
        <f t="shared" si="645"/>
        <v>498043582.07</v>
      </c>
      <c r="AK2051" s="16">
        <f t="shared" si="646"/>
        <v>0.417952672508444</v>
      </c>
      <c r="AL2051" s="9">
        <f t="shared" si="647"/>
        <v>204176531.14</v>
      </c>
      <c r="AM2051" s="16">
        <f t="shared" si="648"/>
        <v>0.0093127884975051</v>
      </c>
      <c r="AN2051" s="16">
        <f t="shared" si="649"/>
        <v>0.0254319263777992</v>
      </c>
      <c r="AO2051" s="16">
        <f t="shared" si="650"/>
        <v>0.0401622497664288</v>
      </c>
      <c r="AP2051" s="16">
        <f t="shared" si="651"/>
        <v>0.099583973622015</v>
      </c>
      <c r="AQ2051" s="12">
        <f t="shared" si="652"/>
        <v>293867050.93</v>
      </c>
      <c r="AR2051" s="12">
        <f t="shared" si="653"/>
        <v>258124670.14</v>
      </c>
      <c r="AS2051" s="12">
        <f>AR2051-VLOOKUP(A2051,[1]选股结果!$A$2:$BJ$3005,48,FALSE)*0.08</f>
        <v>105376997.3776</v>
      </c>
      <c r="AT2051" s="12">
        <f t="shared" ref="AT2051:AT2114" si="654">AQ2051-AD2051</f>
        <v>246381850.23</v>
      </c>
      <c r="AU2051" s="12">
        <f t="shared" ref="AU2051:AU2114" si="655">AQ2051-S2051</f>
        <v>305609870.84</v>
      </c>
      <c r="AV2051" s="12">
        <f t="shared" ref="AV2051:AV2114" si="656">AJ2051-O2051-P2051-Q2051-R2051-X2051-Y2051+Z2051-H2051</f>
        <v>290003385.57</v>
      </c>
      <c r="AW2051" s="12">
        <f t="shared" ref="AW2051:AW2114" si="657">AG2051</f>
        <v>308756442.71</v>
      </c>
      <c r="AX2051" s="12">
        <f t="shared" ref="AX2051:AX2114" si="658">T2051-U2051+V2051+W2051+AA2051</f>
        <v>6944458.63</v>
      </c>
      <c r="AY2051" s="21">
        <f t="shared" ref="AY2051:AY2114" si="659">AF2051-S2051</f>
        <v>901511229.94</v>
      </c>
    </row>
    <row r="2052" spans="1:51">
      <c r="A2052" s="5" t="s">
        <v>4151</v>
      </c>
      <c r="B2052" s="5" t="s">
        <v>4152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40"/>
        <v>1191147472.92</v>
      </c>
      <c r="AF2052" s="9">
        <f t="shared" si="641"/>
        <v>967371509.3</v>
      </c>
      <c r="AG2052" s="9">
        <f t="shared" si="642"/>
        <v>216784336.62</v>
      </c>
      <c r="AH2052" s="9">
        <f t="shared" si="643"/>
        <v>217849627.34</v>
      </c>
      <c r="AI2052" s="9">
        <f t="shared" si="644"/>
        <v>162923516.45</v>
      </c>
      <c r="AJ2052" s="12">
        <f t="shared" si="645"/>
        <v>347194463.68</v>
      </c>
      <c r="AK2052" s="16">
        <f t="shared" si="646"/>
        <v>0.291478991118439</v>
      </c>
      <c r="AL2052" s="9">
        <f t="shared" si="647"/>
        <v>124315984.47</v>
      </c>
      <c r="AM2052" s="16">
        <f t="shared" si="648"/>
        <v>0.00122335668179507</v>
      </c>
      <c r="AN2052" s="16">
        <f t="shared" si="649"/>
        <v>0.0191451745971438</v>
      </c>
      <c r="AO2052" s="16">
        <f t="shared" si="650"/>
        <v>0.0356834535826234</v>
      </c>
      <c r="AP2052" s="16">
        <f t="shared" si="651"/>
        <v>0.0465084285358851</v>
      </c>
      <c r="AQ2052" s="12">
        <f t="shared" si="652"/>
        <v>222878479.21</v>
      </c>
      <c r="AR2052" s="12">
        <f t="shared" si="653"/>
        <v>166698445.5</v>
      </c>
      <c r="AS2052" s="12">
        <f>AR2052-VLOOKUP(A2052,[1]选股结果!$A$2:$BJ$3005,48,FALSE)*0.08</f>
        <v>29837480.4616</v>
      </c>
      <c r="AT2052" s="12">
        <f t="shared" si="654"/>
        <v>167952368.32</v>
      </c>
      <c r="AU2052" s="12">
        <f t="shared" si="655"/>
        <v>221624556.39</v>
      </c>
      <c r="AV2052" s="12">
        <f t="shared" si="656"/>
        <v>209396885.24</v>
      </c>
      <c r="AW2052" s="12">
        <f t="shared" si="657"/>
        <v>216784336.62</v>
      </c>
      <c r="AX2052" s="12">
        <f t="shared" si="658"/>
        <v>6528658.58</v>
      </c>
      <c r="AY2052" s="21">
        <f t="shared" si="659"/>
        <v>966117586.48</v>
      </c>
    </row>
    <row r="2053" spans="1:51">
      <c r="A2053" s="5" t="s">
        <v>4153</v>
      </c>
      <c r="B2053" s="5" t="s">
        <v>4154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40"/>
        <v>1189965846.89</v>
      </c>
      <c r="AF2053" s="9">
        <f t="shared" si="641"/>
        <v>1094477968</v>
      </c>
      <c r="AG2053" s="9">
        <f t="shared" si="642"/>
        <v>103382103.28</v>
      </c>
      <c r="AH2053" s="9">
        <f t="shared" si="643"/>
        <v>102332141.25</v>
      </c>
      <c r="AI2053" s="9">
        <f t="shared" si="644"/>
        <v>86564568.94</v>
      </c>
      <c r="AJ2053" s="12">
        <f t="shared" si="645"/>
        <v>264969347.94</v>
      </c>
      <c r="AK2053" s="16">
        <f t="shared" si="646"/>
        <v>0.222669708237848</v>
      </c>
      <c r="AL2053" s="9">
        <f t="shared" si="647"/>
        <v>170114848</v>
      </c>
      <c r="AM2053" s="16">
        <f t="shared" si="648"/>
        <v>0.00289695836146015</v>
      </c>
      <c r="AN2053" s="16">
        <f t="shared" si="649"/>
        <v>0.0444789046915333</v>
      </c>
      <c r="AO2053" s="16">
        <f t="shared" si="650"/>
        <v>0.0469991837464642</v>
      </c>
      <c r="AP2053" s="16">
        <f t="shared" si="651"/>
        <v>0.0418314682728886</v>
      </c>
      <c r="AQ2053" s="12">
        <f t="shared" si="652"/>
        <v>94854499.9400001</v>
      </c>
      <c r="AR2053" s="12">
        <f t="shared" si="653"/>
        <v>71686559.6400001</v>
      </c>
      <c r="AS2053" s="12">
        <f>AR2053-VLOOKUP(A2053,[1]选股结果!$A$2:$BJ$3005,48,FALSE)*0.08</f>
        <v>-90000202.0103999</v>
      </c>
      <c r="AT2053" s="12">
        <f t="shared" si="654"/>
        <v>79086927.6300001</v>
      </c>
      <c r="AU2053" s="12">
        <f t="shared" si="655"/>
        <v>87454131.9500001</v>
      </c>
      <c r="AV2053" s="12">
        <f t="shared" si="656"/>
        <v>91128724.2900001</v>
      </c>
      <c r="AW2053" s="12">
        <f t="shared" si="657"/>
        <v>103382103.28</v>
      </c>
      <c r="AX2053" s="12">
        <f t="shared" si="658"/>
        <v>19653746.98</v>
      </c>
      <c r="AY2053" s="21">
        <f t="shared" si="659"/>
        <v>1087077600.01</v>
      </c>
    </row>
    <row r="2054" spans="1:51">
      <c r="A2054" s="5" t="s">
        <v>4155</v>
      </c>
      <c r="B2054" s="5" t="s">
        <v>4156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40"/>
        <v>1189266190.3</v>
      </c>
      <c r="AF2054" s="9">
        <f t="shared" si="641"/>
        <v>844453879.84</v>
      </c>
      <c r="AG2054" s="9">
        <f t="shared" si="642"/>
        <v>647548407.85</v>
      </c>
      <c r="AH2054" s="9">
        <f t="shared" si="643"/>
        <v>645983608.66</v>
      </c>
      <c r="AI2054" s="9">
        <f t="shared" si="644"/>
        <v>580718532.1</v>
      </c>
      <c r="AJ2054" s="12">
        <f t="shared" si="645"/>
        <v>1015316055.15</v>
      </c>
      <c r="AK2054" s="16">
        <f t="shared" si="646"/>
        <v>0.853733220898073</v>
      </c>
      <c r="AL2054" s="9">
        <f t="shared" si="647"/>
        <v>661146651.55</v>
      </c>
      <c r="AM2054" s="16">
        <f t="shared" si="648"/>
        <v>0.0142951902094446</v>
      </c>
      <c r="AN2054" s="16">
        <f t="shared" si="649"/>
        <v>0.428812165484463</v>
      </c>
      <c r="AO2054" s="16">
        <f t="shared" si="650"/>
        <v>0.0739287588910783</v>
      </c>
      <c r="AP2054" s="16">
        <f t="shared" si="651"/>
        <v>0.0373288049572832</v>
      </c>
      <c r="AQ2054" s="12">
        <f t="shared" si="652"/>
        <v>354169403.6</v>
      </c>
      <c r="AR2054" s="12">
        <f t="shared" si="653"/>
        <v>277688038.25</v>
      </c>
      <c r="AS2054" s="12">
        <f>AR2054-VLOOKUP(A2054,[1]选股结果!$A$2:$BJ$3005,48,FALSE)*0.08</f>
        <v>30244528.73</v>
      </c>
      <c r="AT2054" s="12">
        <f t="shared" si="654"/>
        <v>288904327.04</v>
      </c>
      <c r="AU2054" s="12">
        <f t="shared" si="655"/>
        <v>342953114.81</v>
      </c>
      <c r="AV2054" s="12">
        <f t="shared" si="656"/>
        <v>313271842.81</v>
      </c>
      <c r="AW2054" s="12">
        <f t="shared" si="657"/>
        <v>647548407.85</v>
      </c>
      <c r="AX2054" s="12">
        <f t="shared" si="658"/>
        <v>22706502.39</v>
      </c>
      <c r="AY2054" s="21">
        <f t="shared" si="659"/>
        <v>833237591.05</v>
      </c>
    </row>
    <row r="2055" spans="1:51">
      <c r="A2055" s="5" t="s">
        <v>4157</v>
      </c>
      <c r="B2055" s="5" t="s">
        <v>4158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40"/>
        <v>1188816927.04</v>
      </c>
      <c r="AF2055" s="9">
        <f t="shared" si="641"/>
        <v>1108803453.85</v>
      </c>
      <c r="AG2055" s="9">
        <f t="shared" si="642"/>
        <v>84724529.3500001</v>
      </c>
      <c r="AH2055" s="9">
        <f t="shared" si="643"/>
        <v>84333762.4900001</v>
      </c>
      <c r="AI2055" s="9">
        <f t="shared" si="644"/>
        <v>72699102.0700001</v>
      </c>
      <c r="AJ2055" s="12">
        <f t="shared" si="645"/>
        <v>298499682.34</v>
      </c>
      <c r="AK2055" s="16">
        <f t="shared" si="646"/>
        <v>0.251089697286886</v>
      </c>
      <c r="AL2055" s="9">
        <f t="shared" si="647"/>
        <v>207872966.27</v>
      </c>
      <c r="AM2055" s="16">
        <f t="shared" si="648"/>
        <v>0.00452860403275437</v>
      </c>
      <c r="AN2055" s="16">
        <f t="shared" si="649"/>
        <v>0.0377512696607911</v>
      </c>
      <c r="AO2055" s="16">
        <f t="shared" si="650"/>
        <v>0.0578856639191213</v>
      </c>
      <c r="AP2055" s="16">
        <f t="shared" si="651"/>
        <v>0.0751634432834699</v>
      </c>
      <c r="AQ2055" s="12">
        <f t="shared" si="652"/>
        <v>90626716.0699999</v>
      </c>
      <c r="AR2055" s="12">
        <f t="shared" si="653"/>
        <v>68939906.7899999</v>
      </c>
      <c r="AS2055" s="12">
        <f>AR2055-VLOOKUP(A2055,[1]选股结果!$A$2:$BJ$3005,48,FALSE)*0.08</f>
        <v>-76677178.8676001</v>
      </c>
      <c r="AT2055" s="12">
        <f t="shared" si="654"/>
        <v>78992055.6499999</v>
      </c>
      <c r="AU2055" s="12">
        <f t="shared" si="655"/>
        <v>80574567.2099999</v>
      </c>
      <c r="AV2055" s="12">
        <f t="shared" si="656"/>
        <v>82633009.8999999</v>
      </c>
      <c r="AW2055" s="12">
        <f t="shared" si="657"/>
        <v>84724529.3500001</v>
      </c>
      <c r="AX2055" s="12">
        <f t="shared" si="658"/>
        <v>1843057.62</v>
      </c>
      <c r="AY2055" s="21">
        <f t="shared" si="659"/>
        <v>1098751304.99</v>
      </c>
    </row>
    <row r="2056" spans="1:51">
      <c r="A2056" s="5" t="s">
        <v>4159</v>
      </c>
      <c r="B2056" s="5" t="s">
        <v>4160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40"/>
        <v>1187930064.38</v>
      </c>
      <c r="AF2056" s="9">
        <f t="shared" si="641"/>
        <v>1018963416.67</v>
      </c>
      <c r="AG2056" s="9">
        <f t="shared" si="642"/>
        <v>194541893.05</v>
      </c>
      <c r="AH2056" s="9">
        <f t="shared" si="643"/>
        <v>192960253.72</v>
      </c>
      <c r="AI2056" s="9">
        <f t="shared" si="644"/>
        <v>171568021.88</v>
      </c>
      <c r="AJ2056" s="12">
        <f t="shared" si="645"/>
        <v>288998208.2</v>
      </c>
      <c r="AK2056" s="16">
        <f t="shared" si="646"/>
        <v>0.243278806442897</v>
      </c>
      <c r="AL2056" s="9">
        <f t="shared" si="647"/>
        <v>126439746.08</v>
      </c>
      <c r="AM2056" s="16">
        <f t="shared" si="648"/>
        <v>0.00525104085420689</v>
      </c>
      <c r="AN2056" s="16">
        <f t="shared" si="649"/>
        <v>0.0189813467106487</v>
      </c>
      <c r="AO2056" s="16">
        <f t="shared" si="650"/>
        <v>0.0304577061856615</v>
      </c>
      <c r="AP2056" s="16">
        <f t="shared" si="651"/>
        <v>0.0504155101009735</v>
      </c>
      <c r="AQ2056" s="12">
        <f t="shared" si="652"/>
        <v>162558462.12</v>
      </c>
      <c r="AR2056" s="12">
        <f t="shared" si="653"/>
        <v>145992776.54</v>
      </c>
      <c r="AS2056" s="12">
        <f>AR2056-VLOOKUP(A2056,[1]选股结果!$A$2:$BJ$3005,48,FALSE)*0.08</f>
        <v>-44521567.0208</v>
      </c>
      <c r="AT2056" s="12">
        <f t="shared" si="654"/>
        <v>141166230.28</v>
      </c>
      <c r="AU2056" s="12">
        <f t="shared" si="655"/>
        <v>167385008.38</v>
      </c>
      <c r="AV2056" s="12">
        <f t="shared" si="656"/>
        <v>156046645.1</v>
      </c>
      <c r="AW2056" s="12">
        <f t="shared" si="657"/>
        <v>194541893.05</v>
      </c>
      <c r="AX2056" s="12">
        <f t="shared" si="658"/>
        <v>19961166.83</v>
      </c>
      <c r="AY2056" s="21">
        <f t="shared" si="659"/>
        <v>1023789962.93</v>
      </c>
    </row>
    <row r="2057" spans="1:51">
      <c r="A2057" s="5" t="s">
        <v>4161</v>
      </c>
      <c r="B2057" s="5" t="s">
        <v>4162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40"/>
        <v>1181979932.84</v>
      </c>
      <c r="AF2057" s="9">
        <f t="shared" si="641"/>
        <v>1301801642.49</v>
      </c>
      <c r="AG2057" s="9">
        <f t="shared" si="642"/>
        <v>-71699044.1499999</v>
      </c>
      <c r="AH2057" s="9">
        <f t="shared" si="643"/>
        <v>-72101217.6699999</v>
      </c>
      <c r="AI2057" s="9">
        <f t="shared" si="644"/>
        <v>-65794280.6699999</v>
      </c>
      <c r="AJ2057" s="12">
        <f t="shared" si="645"/>
        <v>50685008.73</v>
      </c>
      <c r="AK2057" s="16">
        <f t="shared" si="646"/>
        <v>0.0428814460565474</v>
      </c>
      <c r="AL2057" s="9">
        <f t="shared" si="647"/>
        <v>124387311.01</v>
      </c>
      <c r="AM2057" s="16">
        <f t="shared" si="648"/>
        <v>0.00788352040597745</v>
      </c>
      <c r="AN2057" s="16">
        <f t="shared" si="649"/>
        <v>0.0162037677526228</v>
      </c>
      <c r="AO2057" s="16">
        <f t="shared" si="650"/>
        <v>0.0597237483722626</v>
      </c>
      <c r="AP2057" s="16">
        <f t="shared" si="651"/>
        <v>0.0254722697852059</v>
      </c>
      <c r="AQ2057" s="12">
        <f t="shared" si="652"/>
        <v>-73702302.28</v>
      </c>
      <c r="AR2057" s="12">
        <f t="shared" si="653"/>
        <v>-108731408.6</v>
      </c>
      <c r="AS2057" s="12">
        <f>AR2057-VLOOKUP(A2057,[1]选股结果!$A$2:$BJ$3005,48,FALSE)*0.08</f>
        <v>-301443013.408</v>
      </c>
      <c r="AT2057" s="12">
        <f t="shared" si="654"/>
        <v>-67395365.28</v>
      </c>
      <c r="AU2057" s="12">
        <f t="shared" si="655"/>
        <v>-115038345.6</v>
      </c>
      <c r="AV2057" s="12">
        <f t="shared" si="656"/>
        <v>-116225721.32</v>
      </c>
      <c r="AW2057" s="12">
        <f t="shared" si="657"/>
        <v>-71699044.1499999</v>
      </c>
      <c r="AX2057" s="12">
        <f t="shared" si="658"/>
        <v>48861920.52</v>
      </c>
      <c r="AY2057" s="21">
        <f t="shared" si="659"/>
        <v>1260465599.17</v>
      </c>
    </row>
    <row r="2058" spans="1:51">
      <c r="A2058" s="5" t="s">
        <v>4163</v>
      </c>
      <c r="B2058" s="5" t="s">
        <v>4164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40"/>
        <v>1180296580.26</v>
      </c>
      <c r="AF2058" s="9">
        <f t="shared" si="641"/>
        <v>1133131668.74</v>
      </c>
      <c r="AG2058" s="9">
        <f t="shared" si="642"/>
        <v>44925427.93</v>
      </c>
      <c r="AH2058" s="9">
        <f t="shared" si="643"/>
        <v>45059553.2</v>
      </c>
      <c r="AI2058" s="9">
        <f t="shared" si="644"/>
        <v>42214121.27</v>
      </c>
      <c r="AJ2058" s="12">
        <f t="shared" si="645"/>
        <v>237302735.63</v>
      </c>
      <c r="AK2058" s="16">
        <f t="shared" si="646"/>
        <v>0.201053480624104</v>
      </c>
      <c r="AL2058" s="9">
        <f t="shared" si="647"/>
        <v>177851412.83</v>
      </c>
      <c r="AM2058" s="16">
        <f t="shared" si="648"/>
        <v>0.00415751051224689</v>
      </c>
      <c r="AN2058" s="16">
        <f t="shared" si="649"/>
        <v>0.0261871974272698</v>
      </c>
      <c r="AO2058" s="16">
        <f t="shared" si="650"/>
        <v>0.0835030247891502</v>
      </c>
      <c r="AP2058" s="16">
        <f t="shared" si="651"/>
        <v>0.0353836017052598</v>
      </c>
      <c r="AQ2058" s="12">
        <f t="shared" si="652"/>
        <v>59451322.8</v>
      </c>
      <c r="AR2058" s="12">
        <f t="shared" si="653"/>
        <v>42605300.46</v>
      </c>
      <c r="AS2058" s="12">
        <f>AR2058-VLOOKUP(A2058,[1]选股结果!$A$2:$BJ$3005,48,FALSE)*0.08</f>
        <v>-83404581.9328</v>
      </c>
      <c r="AT2058" s="12">
        <f t="shared" si="654"/>
        <v>56605890.87</v>
      </c>
      <c r="AU2058" s="12">
        <f t="shared" si="655"/>
        <v>45450732.39</v>
      </c>
      <c r="AV2058" s="12">
        <f t="shared" si="656"/>
        <v>44844667.03</v>
      </c>
      <c r="AW2058" s="12">
        <f t="shared" si="657"/>
        <v>44925427.93</v>
      </c>
      <c r="AX2058" s="12">
        <f t="shared" si="658"/>
        <v>0</v>
      </c>
      <c r="AY2058" s="21">
        <f t="shared" si="659"/>
        <v>1119131078.33</v>
      </c>
    </row>
    <row r="2059" spans="1:51">
      <c r="A2059" s="5" t="s">
        <v>4165</v>
      </c>
      <c r="B2059" s="5" t="s">
        <v>4166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60">C2059</f>
        <v>1179759008.02</v>
      </c>
      <c r="AF2059" s="9">
        <f t="shared" ref="AF2059:AF2122" si="661">(G2059+O2059+P2059+Q2059+R2059)+S2059</f>
        <v>1312519520.01</v>
      </c>
      <c r="AG2059" s="9">
        <f t="shared" ref="AG2059:AG2122" si="662">AE2059-AF2059+T2059+V2059+W2059-X2059-Y2059+Z2059+AA2059</f>
        <v>-146591529.71</v>
      </c>
      <c r="AH2059" s="9">
        <f t="shared" ref="AH2059:AH2122" si="663">AG2059+AB2059-AC2059</f>
        <v>-135139353.16</v>
      </c>
      <c r="AI2059" s="9">
        <f t="shared" ref="AI2059:AI2122" si="664">AH2059-AD2059</f>
        <v>-101639577.37</v>
      </c>
      <c r="AJ2059" s="12">
        <f t="shared" si="645"/>
        <v>117681168.06</v>
      </c>
      <c r="AK2059" s="16">
        <f t="shared" si="646"/>
        <v>0.0997501754680435</v>
      </c>
      <c r="AL2059" s="9">
        <f t="shared" si="647"/>
        <v>205807815.29</v>
      </c>
      <c r="AM2059" s="16">
        <f t="shared" si="648"/>
        <v>0.00274203671089508</v>
      </c>
      <c r="AN2059" s="16">
        <f t="shared" si="649"/>
        <v>0.0365332003968639</v>
      </c>
      <c r="AO2059" s="16">
        <f t="shared" si="650"/>
        <v>0.0844198337905902</v>
      </c>
      <c r="AP2059" s="16">
        <f t="shared" si="651"/>
        <v>0.0500501985393605</v>
      </c>
      <c r="AQ2059" s="12">
        <f t="shared" si="652"/>
        <v>-88126647.23</v>
      </c>
      <c r="AR2059" s="12">
        <f t="shared" si="653"/>
        <v>-100091004.77</v>
      </c>
      <c r="AS2059" s="12">
        <f>AR2059-VLOOKUP(A2059,[1]选股结果!$A$2:$BJ$3005,48,FALSE)*0.08</f>
        <v>-284915235.978</v>
      </c>
      <c r="AT2059" s="12">
        <f t="shared" si="654"/>
        <v>-54626871.44</v>
      </c>
      <c r="AU2059" s="12">
        <f t="shared" si="655"/>
        <v>-133590780.56</v>
      </c>
      <c r="AV2059" s="12">
        <f t="shared" si="656"/>
        <v>-154891447.18</v>
      </c>
      <c r="AW2059" s="12">
        <f t="shared" si="657"/>
        <v>-146591529.71</v>
      </c>
      <c r="AX2059" s="12">
        <f t="shared" si="658"/>
        <v>21273571.85</v>
      </c>
      <c r="AY2059" s="21">
        <f t="shared" si="659"/>
        <v>1267055386.68</v>
      </c>
    </row>
    <row r="2060" spans="1:51">
      <c r="A2060" s="5" t="s">
        <v>4167</v>
      </c>
      <c r="B2060" s="5" t="s">
        <v>4168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60"/>
        <v>1179666953.03</v>
      </c>
      <c r="AF2060" s="9">
        <f t="shared" si="661"/>
        <v>1105880575.91</v>
      </c>
      <c r="AG2060" s="9">
        <f t="shared" si="662"/>
        <v>150768556.56</v>
      </c>
      <c r="AH2060" s="9">
        <f t="shared" si="663"/>
        <v>134674020.01</v>
      </c>
      <c r="AI2060" s="9">
        <f t="shared" si="664"/>
        <v>102621757.97</v>
      </c>
      <c r="AJ2060" s="12">
        <f t="shared" si="645"/>
        <v>266862674.95</v>
      </c>
      <c r="AK2060" s="16">
        <f t="shared" si="646"/>
        <v>0.226218657956432</v>
      </c>
      <c r="AL2060" s="9">
        <f t="shared" si="647"/>
        <v>133890381.47</v>
      </c>
      <c r="AM2060" s="16">
        <f t="shared" si="648"/>
        <v>0.011694783501873</v>
      </c>
      <c r="AN2060" s="16">
        <f t="shared" si="649"/>
        <v>0.00761494550383624</v>
      </c>
      <c r="AO2060" s="16">
        <f t="shared" si="650"/>
        <v>0.0778456088425024</v>
      </c>
      <c r="AP2060" s="16">
        <f t="shared" si="651"/>
        <v>0.00269983281452405</v>
      </c>
      <c r="AQ2060" s="12">
        <f t="shared" si="652"/>
        <v>132972293.48</v>
      </c>
      <c r="AR2060" s="12">
        <f t="shared" si="653"/>
        <v>25639578.5299999</v>
      </c>
      <c r="AS2060" s="12">
        <f>AR2060-VLOOKUP(A2060,[1]选股结果!$A$2:$BJ$3005,48,FALSE)*0.08</f>
        <v>-27856492.2756001</v>
      </c>
      <c r="AT2060" s="12">
        <f t="shared" si="654"/>
        <v>100920031.44</v>
      </c>
      <c r="AU2060" s="12">
        <f t="shared" si="655"/>
        <v>57691840.5699999</v>
      </c>
      <c r="AV2060" s="12">
        <f t="shared" si="656"/>
        <v>153355367.16</v>
      </c>
      <c r="AW2060" s="12">
        <f t="shared" si="657"/>
        <v>150768556.56</v>
      </c>
      <c r="AX2060" s="12">
        <f t="shared" si="658"/>
        <v>0</v>
      </c>
      <c r="AY2060" s="21">
        <f t="shared" si="659"/>
        <v>1030600123</v>
      </c>
    </row>
    <row r="2061" spans="1:51">
      <c r="A2061" s="5" t="s">
        <v>4169</v>
      </c>
      <c r="B2061" s="5" t="s">
        <v>4170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60"/>
        <v>1176917820.82</v>
      </c>
      <c r="AF2061" s="9">
        <f t="shared" si="661"/>
        <v>1220409660.79</v>
      </c>
      <c r="AG2061" s="9">
        <f t="shared" si="662"/>
        <v>-22273510.08</v>
      </c>
      <c r="AH2061" s="9">
        <f t="shared" si="663"/>
        <v>-6765984.84</v>
      </c>
      <c r="AI2061" s="9">
        <f t="shared" si="664"/>
        <v>-12049995.72</v>
      </c>
      <c r="AJ2061" s="12">
        <f t="shared" si="645"/>
        <v>99014359.8</v>
      </c>
      <c r="AK2061" s="16">
        <f t="shared" si="646"/>
        <v>0.084130223919129</v>
      </c>
      <c r="AL2061" s="9">
        <f t="shared" si="647"/>
        <v>125631121.57</v>
      </c>
      <c r="AM2061" s="16">
        <f t="shared" si="648"/>
        <v>0.00986786723299708</v>
      </c>
      <c r="AN2061" s="16">
        <f t="shared" si="649"/>
        <v>0.0554929640410201</v>
      </c>
      <c r="AO2061" s="16">
        <f t="shared" si="650"/>
        <v>0.0369783877430607</v>
      </c>
      <c r="AP2061" s="16">
        <f t="shared" si="651"/>
        <v>0.0162424806149007</v>
      </c>
      <c r="AQ2061" s="12">
        <f t="shared" si="652"/>
        <v>-26616761.77</v>
      </c>
      <c r="AR2061" s="12">
        <f t="shared" si="653"/>
        <v>-34846056.9</v>
      </c>
      <c r="AS2061" s="12">
        <f>AR2061-VLOOKUP(A2061,[1]选股结果!$A$2:$BJ$3005,48,FALSE)*0.08</f>
        <v>-143674579.548</v>
      </c>
      <c r="AT2061" s="12">
        <f t="shared" si="654"/>
        <v>-31900772.65</v>
      </c>
      <c r="AU2061" s="12">
        <f t="shared" si="655"/>
        <v>-29562046.02</v>
      </c>
      <c r="AV2061" s="12">
        <f t="shared" si="656"/>
        <v>-48813478.7200001</v>
      </c>
      <c r="AW2061" s="12">
        <f t="shared" si="657"/>
        <v>-22273510.08</v>
      </c>
      <c r="AX2061" s="12">
        <f t="shared" si="658"/>
        <v>22410037.12</v>
      </c>
      <c r="AY2061" s="21">
        <f t="shared" si="659"/>
        <v>1217464376.54</v>
      </c>
    </row>
    <row r="2062" spans="1:51">
      <c r="A2062" s="5" t="s">
        <v>4171</v>
      </c>
      <c r="B2062" s="5" t="s">
        <v>4172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60"/>
        <v>1176826478.52</v>
      </c>
      <c r="AF2062" s="9">
        <f t="shared" si="661"/>
        <v>1149308636.96</v>
      </c>
      <c r="AG2062" s="9">
        <f t="shared" si="662"/>
        <v>30361645.79</v>
      </c>
      <c r="AH2062" s="9">
        <f t="shared" si="663"/>
        <v>29156351.59</v>
      </c>
      <c r="AI2062" s="9">
        <f t="shared" si="664"/>
        <v>20475860.94</v>
      </c>
      <c r="AJ2062" s="12">
        <f t="shared" si="645"/>
        <v>100917578.93</v>
      </c>
      <c r="AK2062" s="16">
        <f t="shared" si="646"/>
        <v>0.0857540009270661</v>
      </c>
      <c r="AL2062" s="9">
        <f t="shared" si="647"/>
        <v>78795480.2</v>
      </c>
      <c r="AM2062" s="16">
        <f t="shared" si="648"/>
        <v>0.00427454089605999</v>
      </c>
      <c r="AN2062" s="16">
        <f t="shared" si="649"/>
        <v>0.014520338267278</v>
      </c>
      <c r="AO2062" s="16">
        <f t="shared" si="650"/>
        <v>0.0260878689767501</v>
      </c>
      <c r="AP2062" s="16">
        <f t="shared" si="651"/>
        <v>0.0190474174053172</v>
      </c>
      <c r="AQ2062" s="12">
        <f t="shared" si="652"/>
        <v>22122098.7300001</v>
      </c>
      <c r="AR2062" s="12">
        <f t="shared" si="653"/>
        <v>15276582.3000001</v>
      </c>
      <c r="AS2062" s="12">
        <f>AR2062-VLOOKUP(A2062,[1]选股结果!$A$2:$BJ$3005,48,FALSE)*0.08</f>
        <v>-129033010.6208</v>
      </c>
      <c r="AT2062" s="12">
        <f t="shared" si="654"/>
        <v>13441608.0800001</v>
      </c>
      <c r="AU2062" s="12">
        <f t="shared" si="655"/>
        <v>23957072.9500001</v>
      </c>
      <c r="AV2062" s="12">
        <f t="shared" si="656"/>
        <v>19232565.6200001</v>
      </c>
      <c r="AW2062" s="12">
        <f t="shared" si="657"/>
        <v>30361645.79</v>
      </c>
      <c r="AX2062" s="12">
        <f t="shared" si="658"/>
        <v>8724010.04</v>
      </c>
      <c r="AY2062" s="21">
        <f t="shared" si="659"/>
        <v>1151143611.18</v>
      </c>
    </row>
    <row r="2063" spans="1:51">
      <c r="A2063" s="5" t="s">
        <v>4173</v>
      </c>
      <c r="B2063" s="5" t="s">
        <v>4174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60"/>
        <v>1175996552.87</v>
      </c>
      <c r="AF2063" s="9">
        <f t="shared" si="661"/>
        <v>1009567935.19</v>
      </c>
      <c r="AG2063" s="9">
        <f t="shared" si="662"/>
        <v>151278834.79</v>
      </c>
      <c r="AH2063" s="9">
        <f t="shared" si="663"/>
        <v>161934213.96</v>
      </c>
      <c r="AI2063" s="9">
        <f t="shared" si="664"/>
        <v>137089906.1</v>
      </c>
      <c r="AJ2063" s="12">
        <f t="shared" si="645"/>
        <v>369927093.88</v>
      </c>
      <c r="AK2063" s="16">
        <f t="shared" si="646"/>
        <v>0.31456477740279</v>
      </c>
      <c r="AL2063" s="9">
        <f t="shared" si="647"/>
        <v>192688363.73</v>
      </c>
      <c r="AM2063" s="16">
        <f t="shared" si="648"/>
        <v>0.00534527491144346</v>
      </c>
      <c r="AN2063" s="16">
        <f t="shared" si="649"/>
        <v>0.0845026687599359</v>
      </c>
      <c r="AO2063" s="16">
        <f t="shared" si="650"/>
        <v>0.0412926560554026</v>
      </c>
      <c r="AP2063" s="16">
        <f t="shared" si="651"/>
        <v>0.0412605933763854</v>
      </c>
      <c r="AQ2063" s="12">
        <f t="shared" si="652"/>
        <v>177238730.15</v>
      </c>
      <c r="AR2063" s="12">
        <f t="shared" si="653"/>
        <v>151639154.89</v>
      </c>
      <c r="AS2063" s="12">
        <f>AR2063-VLOOKUP(A2063,[1]选股结果!$A$2:$BJ$3005,48,FALSE)*0.08</f>
        <v>28505252.3092</v>
      </c>
      <c r="AT2063" s="12">
        <f t="shared" si="654"/>
        <v>152394422.29</v>
      </c>
      <c r="AU2063" s="12">
        <f t="shared" si="655"/>
        <v>176483462.75</v>
      </c>
      <c r="AV2063" s="12">
        <f t="shared" si="656"/>
        <v>140689170.15</v>
      </c>
      <c r="AW2063" s="12">
        <f t="shared" si="657"/>
        <v>151278834.79</v>
      </c>
      <c r="AX2063" s="12">
        <f t="shared" si="658"/>
        <v>9436691.17</v>
      </c>
      <c r="AY2063" s="21">
        <f t="shared" si="659"/>
        <v>1008812667.79</v>
      </c>
    </row>
    <row r="2064" spans="1:51">
      <c r="A2064" s="5" t="s">
        <v>4175</v>
      </c>
      <c r="B2064" s="5" t="s">
        <v>4176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60"/>
        <v>1174893069.94</v>
      </c>
      <c r="AF2064" s="9">
        <f t="shared" si="661"/>
        <v>1003297534.97</v>
      </c>
      <c r="AG2064" s="9">
        <f t="shared" si="662"/>
        <v>175745803.56</v>
      </c>
      <c r="AH2064" s="9">
        <f t="shared" si="663"/>
        <v>189005815.08</v>
      </c>
      <c r="AI2064" s="9">
        <f t="shared" si="664"/>
        <v>150821805.03</v>
      </c>
      <c r="AJ2064" s="12">
        <f t="shared" si="645"/>
        <v>310947560.4</v>
      </c>
      <c r="AK2064" s="16">
        <f t="shared" si="646"/>
        <v>0.264660306844673</v>
      </c>
      <c r="AL2064" s="9">
        <f t="shared" si="647"/>
        <v>100674858.15</v>
      </c>
      <c r="AM2064" s="16">
        <f t="shared" si="648"/>
        <v>0.00238956453300331</v>
      </c>
      <c r="AN2064" s="16">
        <f t="shared" si="649"/>
        <v>0.00898643119968287</v>
      </c>
      <c r="AO2064" s="16">
        <f t="shared" si="650"/>
        <v>0.0758134422518543</v>
      </c>
      <c r="AP2064" s="16">
        <f t="shared" si="651"/>
        <v>0.012264428881801</v>
      </c>
      <c r="AQ2064" s="12">
        <f t="shared" si="652"/>
        <v>210272702.25</v>
      </c>
      <c r="AR2064" s="12">
        <f t="shared" si="653"/>
        <v>149584325.73</v>
      </c>
      <c r="AS2064" s="12">
        <f>AR2064-VLOOKUP(A2064,[1]选股结果!$A$2:$BJ$3005,48,FALSE)*0.08</f>
        <v>-228120820.5268</v>
      </c>
      <c r="AT2064" s="12">
        <f t="shared" si="654"/>
        <v>172088692.2</v>
      </c>
      <c r="AU2064" s="12">
        <f t="shared" si="655"/>
        <v>187768335.78</v>
      </c>
      <c r="AV2064" s="12">
        <f t="shared" si="656"/>
        <v>158706045.34</v>
      </c>
      <c r="AW2064" s="12">
        <f t="shared" si="657"/>
        <v>175745803.56</v>
      </c>
      <c r="AX2064" s="12">
        <f t="shared" si="658"/>
        <v>1533599.87</v>
      </c>
      <c r="AY2064" s="21">
        <f t="shared" si="659"/>
        <v>980793168.5</v>
      </c>
    </row>
    <row r="2065" spans="1:51">
      <c r="A2065" s="5" t="s">
        <v>4177</v>
      </c>
      <c r="B2065" s="5" t="s">
        <v>4178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60"/>
        <v>1173374996.28</v>
      </c>
      <c r="AF2065" s="9">
        <f t="shared" si="661"/>
        <v>1109285928.12</v>
      </c>
      <c r="AG2065" s="9">
        <f t="shared" si="662"/>
        <v>55814505.9400001</v>
      </c>
      <c r="AH2065" s="9">
        <f t="shared" si="663"/>
        <v>59348783.6900001</v>
      </c>
      <c r="AI2065" s="9">
        <f t="shared" si="664"/>
        <v>66423096.5100001</v>
      </c>
      <c r="AJ2065" s="12">
        <f t="shared" si="645"/>
        <v>224113621.13</v>
      </c>
      <c r="AK2065" s="16">
        <f t="shared" si="646"/>
        <v>0.190999145064891</v>
      </c>
      <c r="AL2065" s="9">
        <f t="shared" si="647"/>
        <v>156645917.95</v>
      </c>
      <c r="AM2065" s="16">
        <f t="shared" si="648"/>
        <v>0.00479796474941807</v>
      </c>
      <c r="AN2065" s="16">
        <f t="shared" si="649"/>
        <v>0.0287239393773116</v>
      </c>
      <c r="AO2065" s="16">
        <f t="shared" si="650"/>
        <v>0.0633210354281915</v>
      </c>
      <c r="AP2065" s="16">
        <f t="shared" si="651"/>
        <v>0.0398151622355278</v>
      </c>
      <c r="AQ2065" s="12">
        <f t="shared" si="652"/>
        <v>67467703.18</v>
      </c>
      <c r="AR2065" s="12">
        <f t="shared" si="653"/>
        <v>74868662.71</v>
      </c>
      <c r="AS2065" s="12">
        <f>AR2065-VLOOKUP(A2065,[1]选股结果!$A$2:$BJ$3005,48,FALSE)*0.08</f>
        <v>-44126775.7412</v>
      </c>
      <c r="AT2065" s="12">
        <f t="shared" si="654"/>
        <v>74542016</v>
      </c>
      <c r="AU2065" s="12">
        <f t="shared" si="655"/>
        <v>67794349.89</v>
      </c>
      <c r="AV2065" s="12">
        <f t="shared" si="656"/>
        <v>57324535.26</v>
      </c>
      <c r="AW2065" s="12">
        <f t="shared" si="657"/>
        <v>55814505.9400001</v>
      </c>
      <c r="AX2065" s="12">
        <f t="shared" si="658"/>
        <v>-2039805.56</v>
      </c>
      <c r="AY2065" s="21">
        <f t="shared" si="659"/>
        <v>1109612574.83</v>
      </c>
    </row>
    <row r="2066" spans="1:51">
      <c r="A2066" s="5" t="s">
        <v>4179</v>
      </c>
      <c r="B2066" s="5" t="s">
        <v>4180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60"/>
        <v>1171832128.96</v>
      </c>
      <c r="AF2066" s="9">
        <f t="shared" si="661"/>
        <v>1071364944.59</v>
      </c>
      <c r="AG2066" s="9">
        <f t="shared" si="662"/>
        <v>106373874.15</v>
      </c>
      <c r="AH2066" s="9">
        <f t="shared" si="663"/>
        <v>106908676.14</v>
      </c>
      <c r="AI2066" s="9">
        <f t="shared" si="664"/>
        <v>97138940.81</v>
      </c>
      <c r="AJ2066" s="12">
        <f t="shared" si="645"/>
        <v>393045869.14</v>
      </c>
      <c r="AK2066" s="16">
        <f t="shared" si="646"/>
        <v>0.335411412118242</v>
      </c>
      <c r="AL2066" s="9">
        <f t="shared" si="647"/>
        <v>285609863.79</v>
      </c>
      <c r="AM2066" s="16">
        <f t="shared" si="648"/>
        <v>0.00816700234059437</v>
      </c>
      <c r="AN2066" s="16">
        <f t="shared" si="649"/>
        <v>0.0946973020943582</v>
      </c>
      <c r="AO2066" s="16">
        <f t="shared" si="650"/>
        <v>0.0983427259946153</v>
      </c>
      <c r="AP2066" s="16">
        <f t="shared" si="651"/>
        <v>0.0429786841522239</v>
      </c>
      <c r="AQ2066" s="12">
        <f t="shared" si="652"/>
        <v>107436005.35</v>
      </c>
      <c r="AR2066" s="12">
        <f t="shared" si="653"/>
        <v>91232251.03</v>
      </c>
      <c r="AS2066" s="12">
        <f>AR2066-VLOOKUP(A2066,[1]选股结果!$A$2:$BJ$3005,48,FALSE)*0.08</f>
        <v>12950670.5404</v>
      </c>
      <c r="AT2066" s="12">
        <f t="shared" si="654"/>
        <v>97666270.02</v>
      </c>
      <c r="AU2066" s="12">
        <f t="shared" si="655"/>
        <v>101001986.36</v>
      </c>
      <c r="AV2066" s="12">
        <f t="shared" si="656"/>
        <v>98659527.05</v>
      </c>
      <c r="AW2066" s="12">
        <f t="shared" si="657"/>
        <v>106373874.15</v>
      </c>
      <c r="AX2066" s="12">
        <f t="shared" si="658"/>
        <v>1575202.89</v>
      </c>
      <c r="AY2066" s="21">
        <f t="shared" si="659"/>
        <v>1064930925.6</v>
      </c>
    </row>
    <row r="2067" spans="1:51">
      <c r="A2067" s="5" t="s">
        <v>4181</v>
      </c>
      <c r="B2067" s="5" t="s">
        <v>4182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60"/>
        <v>1171018900.93</v>
      </c>
      <c r="AF2067" s="9">
        <f t="shared" si="661"/>
        <v>859215916.09</v>
      </c>
      <c r="AG2067" s="9">
        <f t="shared" si="662"/>
        <v>311016423.91</v>
      </c>
      <c r="AH2067" s="9">
        <f t="shared" si="663"/>
        <v>311590285.66</v>
      </c>
      <c r="AI2067" s="9">
        <f t="shared" si="664"/>
        <v>272223009.68</v>
      </c>
      <c r="AJ2067" s="12">
        <f t="shared" si="645"/>
        <v>440683407.78</v>
      </c>
      <c r="AK2067" s="16">
        <f t="shared" si="646"/>
        <v>0.376324760795934</v>
      </c>
      <c r="AL2067" s="9">
        <f t="shared" si="647"/>
        <v>127285589.3</v>
      </c>
      <c r="AM2067" s="16">
        <f t="shared" si="648"/>
        <v>0.00711508215912055</v>
      </c>
      <c r="AN2067" s="16">
        <f t="shared" si="649"/>
        <v>0.0114143566678425</v>
      </c>
      <c r="AO2067" s="16">
        <f t="shared" si="650"/>
        <v>0.0457914177878888</v>
      </c>
      <c r="AP2067" s="16">
        <f t="shared" si="651"/>
        <v>0.0444520454269864</v>
      </c>
      <c r="AQ2067" s="12">
        <f t="shared" si="652"/>
        <v>313397818.48</v>
      </c>
      <c r="AR2067" s="12">
        <f t="shared" si="653"/>
        <v>272525243.76</v>
      </c>
      <c r="AS2067" s="12">
        <f>AR2067-VLOOKUP(A2067,[1]选股结果!$A$2:$BJ$3005,48,FALSE)*0.08</f>
        <v>152940511.3864</v>
      </c>
      <c r="AT2067" s="12">
        <f t="shared" si="654"/>
        <v>274030542.5</v>
      </c>
      <c r="AU2067" s="12">
        <f t="shared" si="655"/>
        <v>311892519.74</v>
      </c>
      <c r="AV2067" s="12">
        <f t="shared" si="656"/>
        <v>308242937.98</v>
      </c>
      <c r="AW2067" s="12">
        <f t="shared" si="657"/>
        <v>311016423.91</v>
      </c>
      <c r="AX2067" s="12">
        <f t="shared" si="658"/>
        <v>2403078.88</v>
      </c>
      <c r="AY2067" s="21">
        <f t="shared" si="659"/>
        <v>857710617.35</v>
      </c>
    </row>
    <row r="2068" spans="1:51">
      <c r="A2068" s="5" t="s">
        <v>4183</v>
      </c>
      <c r="B2068" s="5" t="s">
        <v>4184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60"/>
        <v>1170531066.82</v>
      </c>
      <c r="AF2068" s="9">
        <f t="shared" si="661"/>
        <v>1323512763.55</v>
      </c>
      <c r="AG2068" s="9">
        <f t="shared" si="662"/>
        <v>70681329.1300002</v>
      </c>
      <c r="AH2068" s="9">
        <f t="shared" si="663"/>
        <v>67827587.3000002</v>
      </c>
      <c r="AI2068" s="9">
        <f t="shared" si="664"/>
        <v>58781718.7700002</v>
      </c>
      <c r="AJ2068" s="12">
        <f t="shared" si="645"/>
        <v>45983959.8</v>
      </c>
      <c r="AK2068" s="16">
        <f t="shared" si="646"/>
        <v>0.0392846982907727</v>
      </c>
      <c r="AL2068" s="9">
        <f t="shared" si="647"/>
        <v>73412759.03</v>
      </c>
      <c r="AM2068" s="16">
        <f t="shared" si="648"/>
        <v>0.00200732435610043</v>
      </c>
      <c r="AN2068" s="16">
        <f t="shared" si="649"/>
        <v>0</v>
      </c>
      <c r="AO2068" s="16">
        <f t="shared" si="650"/>
        <v>0.0560348797731537</v>
      </c>
      <c r="AP2068" s="16">
        <f t="shared" si="651"/>
        <v>0.00232949930787212</v>
      </c>
      <c r="AQ2068" s="12">
        <f t="shared" si="652"/>
        <v>-27428799.2300001</v>
      </c>
      <c r="AR2068" s="12">
        <f t="shared" si="653"/>
        <v>-164773369.86</v>
      </c>
      <c r="AS2068" s="12">
        <f>AR2068-VLOOKUP(A2068,[1]选股结果!$A$2:$BJ$3005,48,FALSE)*0.08</f>
        <v>-400825245.9312</v>
      </c>
      <c r="AT2068" s="12">
        <f t="shared" si="654"/>
        <v>-36474667.7600001</v>
      </c>
      <c r="AU2068" s="12">
        <f t="shared" si="655"/>
        <v>-155727501.33</v>
      </c>
      <c r="AV2068" s="12">
        <f t="shared" si="656"/>
        <v>-70675756.7600001</v>
      </c>
      <c r="AW2068" s="12">
        <f t="shared" si="657"/>
        <v>70681329.1300002</v>
      </c>
      <c r="AX2068" s="12">
        <f t="shared" si="658"/>
        <v>153133460.36</v>
      </c>
      <c r="AY2068" s="21">
        <f t="shared" si="659"/>
        <v>1195214061.45</v>
      </c>
    </row>
    <row r="2069" spans="1:51">
      <c r="A2069" s="5" t="s">
        <v>4185</v>
      </c>
      <c r="B2069" s="5" t="s">
        <v>4186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60"/>
        <v>1170253942.45</v>
      </c>
      <c r="AF2069" s="9">
        <f t="shared" si="661"/>
        <v>994983347.23</v>
      </c>
      <c r="AG2069" s="9">
        <f t="shared" si="662"/>
        <v>174411823.81</v>
      </c>
      <c r="AH2069" s="9">
        <f t="shared" si="663"/>
        <v>174663920.38</v>
      </c>
      <c r="AI2069" s="9">
        <f t="shared" si="664"/>
        <v>129623688.56</v>
      </c>
      <c r="AJ2069" s="12">
        <f t="shared" si="645"/>
        <v>283942406.02</v>
      </c>
      <c r="AK2069" s="16">
        <f t="shared" si="646"/>
        <v>0.242633154839495</v>
      </c>
      <c r="AL2069" s="9">
        <f t="shared" si="647"/>
        <v>110274956.14</v>
      </c>
      <c r="AM2069" s="16">
        <f t="shared" si="648"/>
        <v>0.00286116221321173</v>
      </c>
      <c r="AN2069" s="16">
        <f t="shared" si="649"/>
        <v>0.0137784643273602</v>
      </c>
      <c r="AO2069" s="16">
        <f t="shared" si="650"/>
        <v>0.0770662207393959</v>
      </c>
      <c r="AP2069" s="16">
        <f t="shared" si="651"/>
        <v>0.000741219891286169</v>
      </c>
      <c r="AQ2069" s="12">
        <f t="shared" si="652"/>
        <v>173667449.88</v>
      </c>
      <c r="AR2069" s="12">
        <f t="shared" si="653"/>
        <v>130482459.97</v>
      </c>
      <c r="AS2069" s="12">
        <f>AR2069-VLOOKUP(A2069,[1]选股结果!$A$2:$BJ$3005,48,FALSE)*0.08</f>
        <v>56935040.4996</v>
      </c>
      <c r="AT2069" s="12">
        <f t="shared" si="654"/>
        <v>128627218.06</v>
      </c>
      <c r="AU2069" s="12">
        <f t="shared" si="655"/>
        <v>175522691.79</v>
      </c>
      <c r="AV2069" s="12">
        <f t="shared" si="656"/>
        <v>158811843.33</v>
      </c>
      <c r="AW2069" s="12">
        <f t="shared" si="657"/>
        <v>174411823.81</v>
      </c>
      <c r="AX2069" s="12">
        <f t="shared" si="658"/>
        <v>13175404.33</v>
      </c>
      <c r="AY2069" s="21">
        <f t="shared" si="659"/>
        <v>996838589.14</v>
      </c>
    </row>
    <row r="2070" spans="1:51">
      <c r="A2070" s="5" t="s">
        <v>4187</v>
      </c>
      <c r="B2070" s="5" t="s">
        <v>4188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60"/>
        <v>1169942600.71</v>
      </c>
      <c r="AF2070" s="9">
        <f t="shared" si="661"/>
        <v>1053144292.42</v>
      </c>
      <c r="AG2070" s="9">
        <f t="shared" si="662"/>
        <v>113518058.76</v>
      </c>
      <c r="AH2070" s="9">
        <f t="shared" si="663"/>
        <v>115545591.89</v>
      </c>
      <c r="AI2070" s="9">
        <f t="shared" si="664"/>
        <v>96585621.16</v>
      </c>
      <c r="AJ2070" s="12">
        <f t="shared" si="645"/>
        <v>601673430.99</v>
      </c>
      <c r="AK2070" s="16">
        <f t="shared" si="646"/>
        <v>0.514276025699777</v>
      </c>
      <c r="AL2070" s="9">
        <f t="shared" si="647"/>
        <v>471088985.89</v>
      </c>
      <c r="AM2070" s="16">
        <f t="shared" si="648"/>
        <v>0.00843644480849755</v>
      </c>
      <c r="AN2070" s="16">
        <f t="shared" si="649"/>
        <v>0.283535372178678</v>
      </c>
      <c r="AO2070" s="16">
        <f t="shared" si="650"/>
        <v>0.0789839099404718</v>
      </c>
      <c r="AP2070" s="16">
        <f t="shared" si="651"/>
        <v>0.0334372054545749</v>
      </c>
      <c r="AQ2070" s="12">
        <f t="shared" si="652"/>
        <v>130584445.1</v>
      </c>
      <c r="AR2070" s="12">
        <f t="shared" si="653"/>
        <v>99865870.69</v>
      </c>
      <c r="AS2070" s="12">
        <f>AR2070-VLOOKUP(A2070,[1]选股结果!$A$2:$BJ$3005,48,FALSE)*0.08</f>
        <v>9634660.19799998</v>
      </c>
      <c r="AT2070" s="12">
        <f t="shared" si="654"/>
        <v>111624474.37</v>
      </c>
      <c r="AU2070" s="12">
        <f t="shared" si="655"/>
        <v>118825841.42</v>
      </c>
      <c r="AV2070" s="12">
        <f t="shared" si="656"/>
        <v>113220264.94</v>
      </c>
      <c r="AW2070" s="12">
        <f t="shared" si="657"/>
        <v>113518058.76</v>
      </c>
      <c r="AX2070" s="12">
        <f t="shared" si="658"/>
        <v>-1301763.24</v>
      </c>
      <c r="AY2070" s="21">
        <f t="shared" si="659"/>
        <v>1041385688.74</v>
      </c>
    </row>
    <row r="2071" spans="1:51">
      <c r="A2071" s="5" t="s">
        <v>4189</v>
      </c>
      <c r="B2071" s="5" t="s">
        <v>4190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60"/>
        <v>1168341695.67</v>
      </c>
      <c r="AF2071" s="9">
        <f t="shared" si="661"/>
        <v>1149692180.64</v>
      </c>
      <c r="AG2071" s="9">
        <f t="shared" si="662"/>
        <v>-5548038.30999979</v>
      </c>
      <c r="AH2071" s="9">
        <f t="shared" si="663"/>
        <v>37719212.7800002</v>
      </c>
      <c r="AI2071" s="9">
        <f t="shared" si="664"/>
        <v>38307964.2600002</v>
      </c>
      <c r="AJ2071" s="12">
        <f t="shared" si="645"/>
        <v>268746006.53</v>
      </c>
      <c r="AK2071" s="16">
        <f t="shared" si="646"/>
        <v>0.230023466188018</v>
      </c>
      <c r="AL2071" s="9">
        <f t="shared" si="647"/>
        <v>248249421.59</v>
      </c>
      <c r="AM2071" s="16">
        <f t="shared" si="648"/>
        <v>0.000809679422985512</v>
      </c>
      <c r="AN2071" s="16">
        <f t="shared" si="649"/>
        <v>0.0641821947790693</v>
      </c>
      <c r="AO2071" s="16">
        <f t="shared" si="650"/>
        <v>0.122262541343339</v>
      </c>
      <c r="AP2071" s="16">
        <f t="shared" si="651"/>
        <v>0.0622587823147804</v>
      </c>
      <c r="AQ2071" s="12">
        <f t="shared" si="652"/>
        <v>20496584.9400001</v>
      </c>
      <c r="AR2071" s="12">
        <f t="shared" si="653"/>
        <v>62505517.6000001</v>
      </c>
      <c r="AS2071" s="12">
        <f>AR2071-VLOOKUP(A2071,[1]选股结果!$A$2:$BJ$3005,48,FALSE)*0.08</f>
        <v>-160903495.0216</v>
      </c>
      <c r="AT2071" s="12">
        <f t="shared" si="654"/>
        <v>21085336.4200001</v>
      </c>
      <c r="AU2071" s="12">
        <f t="shared" si="655"/>
        <v>61916766.1200001</v>
      </c>
      <c r="AV2071" s="12">
        <f t="shared" si="656"/>
        <v>20642722.7500001</v>
      </c>
      <c r="AW2071" s="12">
        <f t="shared" si="657"/>
        <v>-5548038.30999979</v>
      </c>
      <c r="AX2071" s="12">
        <f t="shared" si="658"/>
        <v>-31193708.28</v>
      </c>
      <c r="AY2071" s="21">
        <f t="shared" si="659"/>
        <v>1191112361.82</v>
      </c>
    </row>
    <row r="2072" spans="1:51">
      <c r="A2072" s="5" t="s">
        <v>4191</v>
      </c>
      <c r="B2072" s="5" t="s">
        <v>4192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60"/>
        <v>1165774661.42</v>
      </c>
      <c r="AF2072" s="9">
        <f t="shared" si="661"/>
        <v>1040911341.83</v>
      </c>
      <c r="AG2072" s="9">
        <f t="shared" si="662"/>
        <v>131222093.91</v>
      </c>
      <c r="AH2072" s="9">
        <f t="shared" si="663"/>
        <v>131748075.12</v>
      </c>
      <c r="AI2072" s="9">
        <f t="shared" si="664"/>
        <v>100641096.49</v>
      </c>
      <c r="AJ2072" s="12">
        <f t="shared" si="645"/>
        <v>492381600.94</v>
      </c>
      <c r="AK2072" s="16">
        <f t="shared" si="646"/>
        <v>0.422364301811332</v>
      </c>
      <c r="AL2072" s="9">
        <f t="shared" si="647"/>
        <v>299330053.3</v>
      </c>
      <c r="AM2072" s="16">
        <f t="shared" si="648"/>
        <v>0.0140904529268045</v>
      </c>
      <c r="AN2072" s="16">
        <f t="shared" si="649"/>
        <v>0.148227911026576</v>
      </c>
      <c r="AO2072" s="16">
        <f t="shared" si="650"/>
        <v>0.0857863934854986</v>
      </c>
      <c r="AP2072" s="16">
        <f t="shared" si="651"/>
        <v>0.00911136196515188</v>
      </c>
      <c r="AQ2072" s="12">
        <f t="shared" si="652"/>
        <v>193051547.64</v>
      </c>
      <c r="AR2072" s="12">
        <f t="shared" si="653"/>
        <v>94282322.17</v>
      </c>
      <c r="AS2072" s="12">
        <f>AR2072-VLOOKUP(A2072,[1]选股结果!$A$2:$BJ$3005,48,FALSE)*0.08</f>
        <v>-31118153.486</v>
      </c>
      <c r="AT2072" s="12">
        <f t="shared" si="654"/>
        <v>161944569.01</v>
      </c>
      <c r="AU2072" s="12">
        <f t="shared" si="655"/>
        <v>125389300.8</v>
      </c>
      <c r="AV2072" s="12">
        <f t="shared" si="656"/>
        <v>124686977.07</v>
      </c>
      <c r="AW2072" s="12">
        <f t="shared" si="657"/>
        <v>131222093.91</v>
      </c>
      <c r="AX2072" s="12">
        <f t="shared" si="658"/>
        <v>3640599.55</v>
      </c>
      <c r="AY2072" s="21">
        <f t="shared" si="659"/>
        <v>973249094.99</v>
      </c>
    </row>
    <row r="2073" spans="1:51">
      <c r="A2073" s="5" t="s">
        <v>4193</v>
      </c>
      <c r="B2073" s="5" t="s">
        <v>4194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60"/>
        <v>1165645977.61</v>
      </c>
      <c r="AF2073" s="9">
        <f t="shared" si="661"/>
        <v>1145827464.67</v>
      </c>
      <c r="AG2073" s="9">
        <f t="shared" si="662"/>
        <v>30880585.4099998</v>
      </c>
      <c r="AH2073" s="9">
        <f t="shared" si="663"/>
        <v>30507466.2799998</v>
      </c>
      <c r="AI2073" s="9">
        <f t="shared" si="664"/>
        <v>30520401.1499998</v>
      </c>
      <c r="AJ2073" s="12">
        <f t="shared" si="645"/>
        <v>133112207.15</v>
      </c>
      <c r="AK2073" s="16">
        <f t="shared" si="646"/>
        <v>0.114196085009386</v>
      </c>
      <c r="AL2073" s="9">
        <f t="shared" si="647"/>
        <v>105156150.42</v>
      </c>
      <c r="AM2073" s="16">
        <f t="shared" si="648"/>
        <v>0.00516070998875156</v>
      </c>
      <c r="AN2073" s="16">
        <f t="shared" si="649"/>
        <v>0.0157486224742432</v>
      </c>
      <c r="AO2073" s="16">
        <f t="shared" si="650"/>
        <v>0.0385008005020675</v>
      </c>
      <c r="AP2073" s="16">
        <f t="shared" si="651"/>
        <v>0.0304825388261136</v>
      </c>
      <c r="AQ2073" s="12">
        <f t="shared" si="652"/>
        <v>27956056.7299998</v>
      </c>
      <c r="AR2073" s="12">
        <f t="shared" si="653"/>
        <v>19458328.6799998</v>
      </c>
      <c r="AS2073" s="12">
        <f>AR2073-VLOOKUP(A2073,[1]选股结果!$A$2:$BJ$3005,48,FALSE)*0.08</f>
        <v>-126724293.9992</v>
      </c>
      <c r="AT2073" s="12">
        <f t="shared" si="654"/>
        <v>27968991.5999998</v>
      </c>
      <c r="AU2073" s="12">
        <f t="shared" si="655"/>
        <v>19445393.8099998</v>
      </c>
      <c r="AV2073" s="12">
        <f t="shared" si="656"/>
        <v>2087437.75999985</v>
      </c>
      <c r="AW2073" s="12">
        <f t="shared" si="657"/>
        <v>30880585.4099998</v>
      </c>
      <c r="AX2073" s="12">
        <f t="shared" si="658"/>
        <v>1907257.53</v>
      </c>
      <c r="AY2073" s="21">
        <f t="shared" si="659"/>
        <v>1137316801.75</v>
      </c>
    </row>
    <row r="2074" spans="1:51">
      <c r="A2074" s="5" t="s">
        <v>4195</v>
      </c>
      <c r="B2074" s="5" t="s">
        <v>4196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60"/>
        <v>1160283848.37</v>
      </c>
      <c r="AF2074" s="9">
        <f t="shared" si="661"/>
        <v>1005766722.54</v>
      </c>
      <c r="AG2074" s="9">
        <f t="shared" si="662"/>
        <v>-16711007.6400001</v>
      </c>
      <c r="AH2074" s="9">
        <f t="shared" si="663"/>
        <v>-16430600.7600001</v>
      </c>
      <c r="AI2074" s="9">
        <f t="shared" si="664"/>
        <v>-34646395.1500001</v>
      </c>
      <c r="AJ2074" s="12">
        <f t="shared" si="645"/>
        <v>415115360.36</v>
      </c>
      <c r="AK2074" s="16">
        <f t="shared" si="646"/>
        <v>0.357770523948227</v>
      </c>
      <c r="AL2074" s="9">
        <f t="shared" si="647"/>
        <v>322534621.87</v>
      </c>
      <c r="AM2074" s="16">
        <f t="shared" si="648"/>
        <v>0.00736321659738869</v>
      </c>
      <c r="AN2074" s="16">
        <f t="shared" si="649"/>
        <v>0.0274801406352356</v>
      </c>
      <c r="AO2074" s="16">
        <f t="shared" si="650"/>
        <v>0.0939201891615486</v>
      </c>
      <c r="AP2074" s="16">
        <f t="shared" si="651"/>
        <v>0.0930724049306625</v>
      </c>
      <c r="AQ2074" s="12">
        <f t="shared" si="652"/>
        <v>92580738.4899999</v>
      </c>
      <c r="AR2074" s="12">
        <f t="shared" si="653"/>
        <v>71159380.8799999</v>
      </c>
      <c r="AS2074" s="12">
        <f>AR2074-VLOOKUP(A2074,[1]选股结果!$A$2:$BJ$3005,48,FALSE)*0.08</f>
        <v>-152402543.8304</v>
      </c>
      <c r="AT2074" s="12">
        <f t="shared" si="654"/>
        <v>74364944.0999999</v>
      </c>
      <c r="AU2074" s="12">
        <f t="shared" si="655"/>
        <v>89375175.2699999</v>
      </c>
      <c r="AV2074" s="12">
        <f t="shared" si="656"/>
        <v>71492383.5499999</v>
      </c>
      <c r="AW2074" s="12">
        <f t="shared" si="657"/>
        <v>-16711007.6400001</v>
      </c>
      <c r="AX2074" s="12">
        <f t="shared" si="658"/>
        <v>-88933482.57</v>
      </c>
      <c r="AY2074" s="21">
        <f t="shared" si="659"/>
        <v>1002561159.32</v>
      </c>
    </row>
    <row r="2075" spans="1:51">
      <c r="A2075" s="5" t="s">
        <v>4197</v>
      </c>
      <c r="B2075" s="5" t="s">
        <v>4198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60"/>
        <v>1159795458.65</v>
      </c>
      <c r="AF2075" s="9">
        <f t="shared" si="661"/>
        <v>1000760328.15</v>
      </c>
      <c r="AG2075" s="9">
        <f t="shared" si="662"/>
        <v>241282251.93</v>
      </c>
      <c r="AH2075" s="9">
        <f t="shared" si="663"/>
        <v>243177958.07</v>
      </c>
      <c r="AI2075" s="9">
        <f t="shared" si="664"/>
        <v>178083154.89</v>
      </c>
      <c r="AJ2075" s="12">
        <f t="shared" si="645"/>
        <v>801989615.26</v>
      </c>
      <c r="AK2075" s="16">
        <f t="shared" si="646"/>
        <v>0.691492287953528</v>
      </c>
      <c r="AL2075" s="9">
        <f t="shared" si="647"/>
        <v>647549780.82</v>
      </c>
      <c r="AM2075" s="16">
        <f t="shared" si="648"/>
        <v>0.0111260648882176</v>
      </c>
      <c r="AN2075" s="16">
        <f t="shared" si="649"/>
        <v>0.245077124582686</v>
      </c>
      <c r="AO2075" s="16">
        <f t="shared" si="650"/>
        <v>0.214517536410773</v>
      </c>
      <c r="AP2075" s="16">
        <f t="shared" si="651"/>
        <v>0.088089275482179</v>
      </c>
      <c r="AQ2075" s="12">
        <f t="shared" si="652"/>
        <v>154439834.44</v>
      </c>
      <c r="AR2075" s="12">
        <f t="shared" si="653"/>
        <v>94495848.3300002</v>
      </c>
      <c r="AS2075" s="12">
        <f>AR2075-VLOOKUP(A2075,[1]选股结果!$A$2:$BJ$3005,48,FALSE)*0.08</f>
        <v>-192452557.0396</v>
      </c>
      <c r="AT2075" s="12">
        <f t="shared" si="654"/>
        <v>89345031.2600002</v>
      </c>
      <c r="AU2075" s="12">
        <f t="shared" si="655"/>
        <v>159590651.51</v>
      </c>
      <c r="AV2075" s="12">
        <f t="shared" si="656"/>
        <v>135121623.88</v>
      </c>
      <c r="AW2075" s="12">
        <f t="shared" si="657"/>
        <v>241282251.93</v>
      </c>
      <c r="AX2075" s="12">
        <f t="shared" si="658"/>
        <v>79509456.51</v>
      </c>
      <c r="AY2075" s="21">
        <f t="shared" si="659"/>
        <v>1005911145.22</v>
      </c>
    </row>
    <row r="2076" spans="1:51">
      <c r="A2076" s="5" t="s">
        <v>4199</v>
      </c>
      <c r="B2076" s="5" t="s">
        <v>4200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60"/>
        <v>1157419075.65</v>
      </c>
      <c r="AF2076" s="9">
        <f t="shared" si="661"/>
        <v>1055744757.9</v>
      </c>
      <c r="AG2076" s="9">
        <f t="shared" si="662"/>
        <v>102531660.17</v>
      </c>
      <c r="AH2076" s="9">
        <f t="shared" si="663"/>
        <v>102282368.54</v>
      </c>
      <c r="AI2076" s="9">
        <f t="shared" si="664"/>
        <v>85726400.03</v>
      </c>
      <c r="AJ2076" s="12">
        <f t="shared" si="645"/>
        <v>229993084.16</v>
      </c>
      <c r="AK2076" s="16">
        <f t="shared" si="646"/>
        <v>0.198712021426498</v>
      </c>
      <c r="AL2076" s="9">
        <f t="shared" si="647"/>
        <v>127549994</v>
      </c>
      <c r="AM2076" s="16">
        <f t="shared" si="648"/>
        <v>0.00370477815703175</v>
      </c>
      <c r="AN2076" s="16">
        <f t="shared" si="649"/>
        <v>0.0261690642285208</v>
      </c>
      <c r="AO2076" s="16">
        <f t="shared" si="650"/>
        <v>0.0520213501200385</v>
      </c>
      <c r="AP2076" s="16">
        <f t="shared" si="651"/>
        <v>0.028459318031804</v>
      </c>
      <c r="AQ2076" s="12">
        <f t="shared" si="652"/>
        <v>102443090.16</v>
      </c>
      <c r="AR2076" s="12">
        <f t="shared" si="653"/>
        <v>85294770.8200001</v>
      </c>
      <c r="AS2076" s="12">
        <f>AR2076-VLOOKUP(A2076,[1]选股结果!$A$2:$BJ$3005,48,FALSE)*0.08</f>
        <v>-24723321.8263999</v>
      </c>
      <c r="AT2076" s="12">
        <f t="shared" si="654"/>
        <v>85887121.6500001</v>
      </c>
      <c r="AU2076" s="12">
        <f t="shared" si="655"/>
        <v>101850739.33</v>
      </c>
      <c r="AV2076" s="12">
        <f t="shared" si="656"/>
        <v>94457346.9500001</v>
      </c>
      <c r="AW2076" s="12">
        <f t="shared" si="657"/>
        <v>102531660.17</v>
      </c>
      <c r="AX2076" s="12">
        <f t="shared" si="658"/>
        <v>7888132.79</v>
      </c>
      <c r="AY2076" s="21">
        <f t="shared" si="659"/>
        <v>1055152407.07</v>
      </c>
    </row>
    <row r="2077" spans="1:51">
      <c r="A2077" s="5" t="s">
        <v>4201</v>
      </c>
      <c r="B2077" s="5" t="s">
        <v>4202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60"/>
        <v>1157082477.97</v>
      </c>
      <c r="AF2077" s="9">
        <f t="shared" si="661"/>
        <v>1184045399.18</v>
      </c>
      <c r="AG2077" s="9">
        <f t="shared" si="662"/>
        <v>-27150354.25</v>
      </c>
      <c r="AH2077" s="9">
        <f t="shared" si="663"/>
        <v>-25171559.07</v>
      </c>
      <c r="AI2077" s="9">
        <f t="shared" si="664"/>
        <v>-30052387.46</v>
      </c>
      <c r="AJ2077" s="12">
        <f t="shared" si="645"/>
        <v>356830710.96</v>
      </c>
      <c r="AK2077" s="16">
        <f t="shared" si="646"/>
        <v>0.308388310905916</v>
      </c>
      <c r="AL2077" s="9">
        <f t="shared" si="647"/>
        <v>365053886.29</v>
      </c>
      <c r="AM2077" s="16">
        <f t="shared" si="648"/>
        <v>0.00677159695974858</v>
      </c>
      <c r="AN2077" s="16">
        <f t="shared" si="649"/>
        <v>0.0858680697631099</v>
      </c>
      <c r="AO2077" s="16">
        <f t="shared" si="650"/>
        <v>0.125018296460411</v>
      </c>
      <c r="AP2077" s="16">
        <f t="shared" si="651"/>
        <v>0.100540068080623</v>
      </c>
      <c r="AQ2077" s="12">
        <f t="shared" si="652"/>
        <v>-8223175.32999998</v>
      </c>
      <c r="AR2077" s="12">
        <f t="shared" si="653"/>
        <v>-28716269.39</v>
      </c>
      <c r="AS2077" s="12">
        <f>AR2077-VLOOKUP(A2077,[1]选股结果!$A$2:$BJ$3005,48,FALSE)*0.08</f>
        <v>-172442507.822</v>
      </c>
      <c r="AT2077" s="12">
        <f t="shared" si="654"/>
        <v>-13104003.72</v>
      </c>
      <c r="AU2077" s="12">
        <f t="shared" si="655"/>
        <v>-23835441</v>
      </c>
      <c r="AV2077" s="12">
        <f t="shared" si="656"/>
        <v>-28847927.0299999</v>
      </c>
      <c r="AW2077" s="12">
        <f t="shared" si="657"/>
        <v>-27150354.25</v>
      </c>
      <c r="AX2077" s="12">
        <f t="shared" si="658"/>
        <v>770074.08</v>
      </c>
      <c r="AY2077" s="21">
        <f t="shared" si="659"/>
        <v>1168433133.51</v>
      </c>
    </row>
    <row r="2078" spans="1:51">
      <c r="A2078" s="5" t="s">
        <v>4203</v>
      </c>
      <c r="B2078" s="5" t="s">
        <v>4204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60"/>
        <v>1156169660.04</v>
      </c>
      <c r="AF2078" s="9">
        <f t="shared" si="661"/>
        <v>980843351.06</v>
      </c>
      <c r="AG2078" s="9">
        <f t="shared" si="662"/>
        <v>178447651.24</v>
      </c>
      <c r="AH2078" s="9">
        <f t="shared" si="663"/>
        <v>178191891.56</v>
      </c>
      <c r="AI2078" s="9">
        <f t="shared" si="664"/>
        <v>167233019.34</v>
      </c>
      <c r="AJ2078" s="12">
        <f t="shared" ref="AJ2078:AJ2141" si="665">C2078-G2078</f>
        <v>364269942.02</v>
      </c>
      <c r="AK2078" s="16">
        <f t="shared" ref="AK2078:AK2141" si="666">AJ2078/C2078</f>
        <v>0.315066165987609</v>
      </c>
      <c r="AL2078" s="9">
        <f t="shared" ref="AL2078:AL2141" si="667">O2078+P2078+Q2078+R2078+Y2078-AB2078+AC2078</f>
        <v>182220770.98</v>
      </c>
      <c r="AM2078" s="16">
        <f t="shared" ref="AM2078:AM2141" si="668">O2078/C2078</f>
        <v>0.00912740046269239</v>
      </c>
      <c r="AN2078" s="16">
        <f t="shared" ref="AN2078:AN2141" si="669">P2078/C2078</f>
        <v>0.0231020981462841</v>
      </c>
      <c r="AO2078" s="16">
        <f t="shared" ref="AO2078:AO2141" si="670">Q2078/C2078</f>
        <v>0.0670223685573267</v>
      </c>
      <c r="AP2078" s="16">
        <f t="shared" ref="AP2078:AP2141" si="671">R2078/C2078</f>
        <v>0.0585365055831499</v>
      </c>
      <c r="AQ2078" s="12">
        <f t="shared" ref="AQ2078:AQ2141" si="672">C2078-G2078-AL2078</f>
        <v>182049171.04</v>
      </c>
      <c r="AR2078" s="12">
        <f t="shared" ref="AR2078:AR2141" si="673">AQ2078-S2078-AD2078</f>
        <v>164576795.06</v>
      </c>
      <c r="AS2078" s="12">
        <f>AR2078-VLOOKUP(A2078,[1]选股结果!$A$2:$BJ$3005,48,FALSE)*0.08</f>
        <v>11395456.5472</v>
      </c>
      <c r="AT2078" s="12">
        <f t="shared" si="654"/>
        <v>171090298.82</v>
      </c>
      <c r="AU2078" s="12">
        <f t="shared" si="655"/>
        <v>175535667.28</v>
      </c>
      <c r="AV2078" s="12">
        <f t="shared" si="656"/>
        <v>170393084.1</v>
      </c>
      <c r="AW2078" s="12">
        <f t="shared" si="657"/>
        <v>178447651.24</v>
      </c>
      <c r="AX2078" s="12">
        <f t="shared" si="658"/>
        <v>1419676.71</v>
      </c>
      <c r="AY2078" s="21">
        <f t="shared" si="659"/>
        <v>974329847.3</v>
      </c>
    </row>
    <row r="2079" spans="1:51">
      <c r="A2079" s="5" t="s">
        <v>4205</v>
      </c>
      <c r="B2079" s="5" t="s">
        <v>4206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60"/>
        <v>1153862791.12</v>
      </c>
      <c r="AF2079" s="9">
        <f t="shared" si="661"/>
        <v>1112851620.46</v>
      </c>
      <c r="AG2079" s="9">
        <f t="shared" si="662"/>
        <v>42156171.5999999</v>
      </c>
      <c r="AH2079" s="9">
        <f t="shared" si="663"/>
        <v>37827739.2799999</v>
      </c>
      <c r="AI2079" s="9">
        <f t="shared" si="664"/>
        <v>30337111.3299999</v>
      </c>
      <c r="AJ2079" s="12">
        <f t="shared" si="665"/>
        <v>121076174.06</v>
      </c>
      <c r="AK2079" s="16">
        <f t="shared" si="666"/>
        <v>0.104931171185854</v>
      </c>
      <c r="AL2079" s="9">
        <f t="shared" si="667"/>
        <v>84797704.54</v>
      </c>
      <c r="AM2079" s="16">
        <f t="shared" si="668"/>
        <v>0.00643054654947127</v>
      </c>
      <c r="AN2079" s="16">
        <f t="shared" si="669"/>
        <v>0.0169379404210006</v>
      </c>
      <c r="AO2079" s="16">
        <f t="shared" si="670"/>
        <v>0.0424030913264033</v>
      </c>
      <c r="AP2079" s="16">
        <f t="shared" si="671"/>
        <v>0.00383830810221473</v>
      </c>
      <c r="AQ2079" s="12">
        <f t="shared" si="672"/>
        <v>36278469.5199999</v>
      </c>
      <c r="AR2079" s="12">
        <f t="shared" si="673"/>
        <v>29043095.9799999</v>
      </c>
      <c r="AS2079" s="12">
        <f>AR2079-VLOOKUP(A2079,[1]选股结果!$A$2:$BJ$3005,48,FALSE)*0.08</f>
        <v>-214077520.5232</v>
      </c>
      <c r="AT2079" s="12">
        <f t="shared" si="654"/>
        <v>28787841.5699999</v>
      </c>
      <c r="AU2079" s="12">
        <f t="shared" si="655"/>
        <v>36533723.9299999</v>
      </c>
      <c r="AV2079" s="12">
        <f t="shared" si="656"/>
        <v>36866419.15</v>
      </c>
      <c r="AW2079" s="12">
        <f t="shared" si="657"/>
        <v>42156171.5999999</v>
      </c>
      <c r="AX2079" s="12">
        <f t="shared" si="658"/>
        <v>3443781.23</v>
      </c>
      <c r="AY2079" s="21">
        <f t="shared" si="659"/>
        <v>1113106874.87</v>
      </c>
    </row>
    <row r="2080" spans="1:51">
      <c r="A2080" s="5" t="s">
        <v>4207</v>
      </c>
      <c r="B2080" s="5" t="s">
        <v>4208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60"/>
        <v>1153567397.42</v>
      </c>
      <c r="AF2080" s="9">
        <f t="shared" si="661"/>
        <v>1481417753.46</v>
      </c>
      <c r="AG2080" s="9">
        <f t="shared" si="662"/>
        <v>-270687981.92</v>
      </c>
      <c r="AH2080" s="9">
        <f t="shared" si="663"/>
        <v>-264643793.77</v>
      </c>
      <c r="AI2080" s="9">
        <f t="shared" si="664"/>
        <v>-264652757.8</v>
      </c>
      <c r="AJ2080" s="12">
        <f t="shared" si="665"/>
        <v>75852198.78</v>
      </c>
      <c r="AK2080" s="16">
        <f t="shared" si="666"/>
        <v>0.0657544578233109</v>
      </c>
      <c r="AL2080" s="9">
        <f t="shared" si="667"/>
        <v>327784033.83</v>
      </c>
      <c r="AM2080" s="16">
        <f t="shared" si="668"/>
        <v>0.00155428361967411</v>
      </c>
      <c r="AN2080" s="16">
        <f t="shared" si="669"/>
        <v>0.109449998276981</v>
      </c>
      <c r="AO2080" s="16">
        <f t="shared" si="670"/>
        <v>0.131641624147523</v>
      </c>
      <c r="AP2080" s="16">
        <f t="shared" si="671"/>
        <v>0.0452613747985374</v>
      </c>
      <c r="AQ2080" s="12">
        <f t="shared" si="672"/>
        <v>-251931835.05</v>
      </c>
      <c r="AR2080" s="12">
        <f t="shared" si="673"/>
        <v>-323522901.24</v>
      </c>
      <c r="AS2080" s="12">
        <f>AR2080-VLOOKUP(A2080,[1]选股结果!$A$2:$BJ$3005,48,FALSE)*0.08</f>
        <v>-593047518.8</v>
      </c>
      <c r="AT2080" s="12">
        <f t="shared" si="654"/>
        <v>-251940799.08</v>
      </c>
      <c r="AU2080" s="12">
        <f t="shared" si="655"/>
        <v>-323513937.21</v>
      </c>
      <c r="AV2080" s="12">
        <f t="shared" si="656"/>
        <v>-358072140</v>
      </c>
      <c r="AW2080" s="12">
        <f t="shared" si="657"/>
        <v>-270687981.92</v>
      </c>
      <c r="AX2080" s="12">
        <f t="shared" si="658"/>
        <v>0</v>
      </c>
      <c r="AY2080" s="21">
        <f t="shared" si="659"/>
        <v>1409835651.3</v>
      </c>
    </row>
    <row r="2081" spans="1:51">
      <c r="A2081" s="5" t="s">
        <v>4209</v>
      </c>
      <c r="B2081" s="5" t="s">
        <v>4210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60"/>
        <v>1152862015.61</v>
      </c>
      <c r="AF2081" s="9">
        <f t="shared" si="661"/>
        <v>1066047957.86</v>
      </c>
      <c r="AG2081" s="9">
        <f t="shared" si="662"/>
        <v>82829471.4699999</v>
      </c>
      <c r="AH2081" s="9">
        <f t="shared" si="663"/>
        <v>81490307.0599999</v>
      </c>
      <c r="AI2081" s="9">
        <f t="shared" si="664"/>
        <v>74036226.9099999</v>
      </c>
      <c r="AJ2081" s="12">
        <f t="shared" si="665"/>
        <v>144541928.98</v>
      </c>
      <c r="AK2081" s="16">
        <f t="shared" si="666"/>
        <v>0.12537660797465</v>
      </c>
      <c r="AL2081" s="9">
        <f t="shared" si="667"/>
        <v>57902626.61</v>
      </c>
      <c r="AM2081" s="16">
        <f t="shared" si="668"/>
        <v>0.00251429189335055</v>
      </c>
      <c r="AN2081" s="16">
        <f t="shared" si="669"/>
        <v>0.00828764643177574</v>
      </c>
      <c r="AO2081" s="16">
        <f t="shared" si="670"/>
        <v>0.00619311210997112</v>
      </c>
      <c r="AP2081" s="16">
        <f t="shared" si="671"/>
        <v>0.0320684640480919</v>
      </c>
      <c r="AQ2081" s="12">
        <f t="shared" si="672"/>
        <v>86639302.3699999</v>
      </c>
      <c r="AR2081" s="12">
        <f t="shared" si="673"/>
        <v>78020813.1899999</v>
      </c>
      <c r="AS2081" s="12">
        <f>AR2081-VLOOKUP(A2081,[1]选股结果!$A$2:$BJ$3005,48,FALSE)*0.08</f>
        <v>14715945.9139999</v>
      </c>
      <c r="AT2081" s="12">
        <f t="shared" si="654"/>
        <v>79185222.2199999</v>
      </c>
      <c r="AU2081" s="12">
        <f t="shared" si="655"/>
        <v>85474893.3399999</v>
      </c>
      <c r="AV2081" s="12">
        <f t="shared" si="656"/>
        <v>85689516.8199999</v>
      </c>
      <c r="AW2081" s="12">
        <f t="shared" si="657"/>
        <v>82829471.4699999</v>
      </c>
      <c r="AX2081" s="12">
        <f t="shared" si="658"/>
        <v>-1695636.32</v>
      </c>
      <c r="AY2081" s="21">
        <f t="shared" si="659"/>
        <v>1064883548.83</v>
      </c>
    </row>
    <row r="2082" spans="1:51">
      <c r="A2082" s="5" t="s">
        <v>4211</v>
      </c>
      <c r="B2082" s="5" t="s">
        <v>4212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60"/>
        <v>1151940241.14</v>
      </c>
      <c r="AF2082" s="9">
        <f t="shared" si="661"/>
        <v>1040225339.15</v>
      </c>
      <c r="AG2082" s="9">
        <f t="shared" si="662"/>
        <v>116202666.4</v>
      </c>
      <c r="AH2082" s="9">
        <f t="shared" si="663"/>
        <v>115997617.17</v>
      </c>
      <c r="AI2082" s="9">
        <f t="shared" si="664"/>
        <v>107121578.48</v>
      </c>
      <c r="AJ2082" s="12">
        <f t="shared" si="665"/>
        <v>355068018.89</v>
      </c>
      <c r="AK2082" s="16">
        <f t="shared" si="666"/>
        <v>0.308234755770501</v>
      </c>
      <c r="AL2082" s="9">
        <f t="shared" si="667"/>
        <v>240644015.49</v>
      </c>
      <c r="AM2082" s="16">
        <f t="shared" si="668"/>
        <v>0.0124692433313946</v>
      </c>
      <c r="AN2082" s="16">
        <f t="shared" si="669"/>
        <v>0.0737650626441419</v>
      </c>
      <c r="AO2082" s="16">
        <f t="shared" si="670"/>
        <v>0.0901777357106627</v>
      </c>
      <c r="AP2082" s="16">
        <f t="shared" si="671"/>
        <v>0.0323131661614347</v>
      </c>
      <c r="AQ2082" s="12">
        <f t="shared" si="672"/>
        <v>114424003.4</v>
      </c>
      <c r="AR2082" s="12">
        <f t="shared" si="673"/>
        <v>102633814.07</v>
      </c>
      <c r="AS2082" s="12">
        <f>AR2082-VLOOKUP(A2082,[1]选股结果!$A$2:$BJ$3005,48,FALSE)*0.08</f>
        <v>-150525797.4548</v>
      </c>
      <c r="AT2082" s="12">
        <f t="shared" si="654"/>
        <v>105547964.71</v>
      </c>
      <c r="AU2082" s="12">
        <f t="shared" si="655"/>
        <v>111509852.76</v>
      </c>
      <c r="AV2082" s="12">
        <f t="shared" si="656"/>
        <v>110327587.93</v>
      </c>
      <c r="AW2082" s="12">
        <f t="shared" si="657"/>
        <v>116202666.4</v>
      </c>
      <c r="AX2082" s="12">
        <f t="shared" si="658"/>
        <v>7595331.65</v>
      </c>
      <c r="AY2082" s="21">
        <f t="shared" si="659"/>
        <v>1037311188.51</v>
      </c>
    </row>
    <row r="2083" spans="1:51">
      <c r="A2083" s="5" t="s">
        <v>4213</v>
      </c>
      <c r="B2083" s="5" t="s">
        <v>4214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60"/>
        <v>1151129354.38</v>
      </c>
      <c r="AF2083" s="9">
        <f t="shared" si="661"/>
        <v>1053247079.9</v>
      </c>
      <c r="AG2083" s="9">
        <f t="shared" si="662"/>
        <v>87810439</v>
      </c>
      <c r="AH2083" s="9">
        <f t="shared" si="663"/>
        <v>108558662.08</v>
      </c>
      <c r="AI2083" s="9">
        <f t="shared" si="664"/>
        <v>89917524.96</v>
      </c>
      <c r="AJ2083" s="12">
        <f t="shared" si="665"/>
        <v>341990743.62</v>
      </c>
      <c r="AK2083" s="16">
        <f t="shared" si="666"/>
        <v>0.297091497422717</v>
      </c>
      <c r="AL2083" s="9">
        <f t="shared" si="667"/>
        <v>217352128.96</v>
      </c>
      <c r="AM2083" s="16">
        <f t="shared" si="668"/>
        <v>0.0045907815137303</v>
      </c>
      <c r="AN2083" s="16">
        <f t="shared" si="669"/>
        <v>0.112452308967241</v>
      </c>
      <c r="AO2083" s="16">
        <f t="shared" si="670"/>
        <v>0.0545460106469255</v>
      </c>
      <c r="AP2083" s="16">
        <f t="shared" si="671"/>
        <v>0.0352515559485979</v>
      </c>
      <c r="AQ2083" s="12">
        <f t="shared" si="672"/>
        <v>124638614.66</v>
      </c>
      <c r="AR2083" s="12">
        <f t="shared" si="673"/>
        <v>99989360.4400001</v>
      </c>
      <c r="AS2083" s="12">
        <f>AR2083-VLOOKUP(A2083,[1]选股结果!$A$2:$BJ$3005,48,FALSE)*0.08</f>
        <v>-12374299.6527999</v>
      </c>
      <c r="AT2083" s="12">
        <f t="shared" si="654"/>
        <v>105997477.54</v>
      </c>
      <c r="AU2083" s="12">
        <f t="shared" si="655"/>
        <v>118630497.56</v>
      </c>
      <c r="AV2083" s="12">
        <f t="shared" si="656"/>
        <v>84857882.4100001</v>
      </c>
      <c r="AW2083" s="12">
        <f t="shared" si="657"/>
        <v>87810439</v>
      </c>
      <c r="AX2083" s="12">
        <f t="shared" si="658"/>
        <v>0</v>
      </c>
      <c r="AY2083" s="21">
        <f t="shared" si="659"/>
        <v>1047238962.8</v>
      </c>
    </row>
    <row r="2084" spans="1:51">
      <c r="A2084" s="5" t="s">
        <v>4215</v>
      </c>
      <c r="B2084" s="5" t="s">
        <v>4216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60"/>
        <v>1150412384.19</v>
      </c>
      <c r="AF2084" s="9">
        <f t="shared" si="661"/>
        <v>1495462210.17</v>
      </c>
      <c r="AG2084" s="9">
        <f t="shared" si="662"/>
        <v>-308279884</v>
      </c>
      <c r="AH2084" s="9">
        <f t="shared" si="663"/>
        <v>-285639986.68</v>
      </c>
      <c r="AI2084" s="9">
        <f t="shared" si="664"/>
        <v>-274224271.18</v>
      </c>
      <c r="AJ2084" s="12">
        <f t="shared" si="665"/>
        <v>228306647.57</v>
      </c>
      <c r="AK2084" s="16">
        <f t="shared" si="666"/>
        <v>0.198456354180114</v>
      </c>
      <c r="AL2084" s="9">
        <f t="shared" si="667"/>
        <v>542691007.92</v>
      </c>
      <c r="AM2084" s="16">
        <f t="shared" si="668"/>
        <v>0.0573591213610421</v>
      </c>
      <c r="AN2084" s="16">
        <f t="shared" si="669"/>
        <v>0.0422489978532539</v>
      </c>
      <c r="AO2084" s="16">
        <f t="shared" si="670"/>
        <v>0.258238467172946</v>
      </c>
      <c r="AP2084" s="16">
        <f t="shared" si="671"/>
        <v>0.133569285876726</v>
      </c>
      <c r="AQ2084" s="12">
        <f t="shared" si="672"/>
        <v>-314384360.35</v>
      </c>
      <c r="AR2084" s="12">
        <f t="shared" si="673"/>
        <v>-310994213.16</v>
      </c>
      <c r="AS2084" s="12">
        <f>AR2084-VLOOKUP(A2084,[1]选股结果!$A$2:$BJ$3005,48,FALSE)*0.08</f>
        <v>-583166864.2888</v>
      </c>
      <c r="AT2084" s="12">
        <f t="shared" si="654"/>
        <v>-302968644.85</v>
      </c>
      <c r="AU2084" s="12">
        <f t="shared" si="655"/>
        <v>-322409928.66</v>
      </c>
      <c r="AV2084" s="12">
        <f t="shared" si="656"/>
        <v>-340793102.59</v>
      </c>
      <c r="AW2084" s="12">
        <f t="shared" si="657"/>
        <v>-308279884</v>
      </c>
      <c r="AX2084" s="12">
        <f t="shared" si="658"/>
        <v>23132575.49</v>
      </c>
      <c r="AY2084" s="21">
        <f t="shared" si="659"/>
        <v>1487436641.86</v>
      </c>
    </row>
    <row r="2085" spans="1:51">
      <c r="A2085" s="5" t="s">
        <v>4217</v>
      </c>
      <c r="B2085" s="5" t="s">
        <v>4218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60"/>
        <v>1149971760.41</v>
      </c>
      <c r="AF2085" s="9">
        <f t="shared" si="661"/>
        <v>1026027641.16</v>
      </c>
      <c r="AG2085" s="9">
        <f t="shared" si="662"/>
        <v>125685282</v>
      </c>
      <c r="AH2085" s="9">
        <f t="shared" si="663"/>
        <v>126583070.12</v>
      </c>
      <c r="AI2085" s="9">
        <f t="shared" si="664"/>
        <v>111488895.69</v>
      </c>
      <c r="AJ2085" s="12">
        <f t="shared" si="665"/>
        <v>223742099.96</v>
      </c>
      <c r="AK2085" s="16">
        <f t="shared" si="666"/>
        <v>0.19456312551556</v>
      </c>
      <c r="AL2085" s="9">
        <f t="shared" si="667"/>
        <v>106940319.93</v>
      </c>
      <c r="AM2085" s="16">
        <f t="shared" si="668"/>
        <v>0.00477326170865532</v>
      </c>
      <c r="AN2085" s="16">
        <f t="shared" si="669"/>
        <v>0.0215923037807008</v>
      </c>
      <c r="AO2085" s="16">
        <f t="shared" si="670"/>
        <v>0.0280041999888052</v>
      </c>
      <c r="AP2085" s="16">
        <f t="shared" si="671"/>
        <v>0.0359497443791668</v>
      </c>
      <c r="AQ2085" s="12">
        <f t="shared" si="672"/>
        <v>116801780.03</v>
      </c>
      <c r="AR2085" s="12">
        <f t="shared" si="673"/>
        <v>105774510.64</v>
      </c>
      <c r="AS2085" s="12">
        <f>AR2085-VLOOKUP(A2085,[1]选股结果!$A$2:$BJ$3005,48,FALSE)*0.08</f>
        <v>1431867.3</v>
      </c>
      <c r="AT2085" s="12">
        <f t="shared" si="654"/>
        <v>101707605.6</v>
      </c>
      <c r="AU2085" s="12">
        <f t="shared" si="655"/>
        <v>120868685.07</v>
      </c>
      <c r="AV2085" s="12">
        <f t="shared" si="656"/>
        <v>115027196.66</v>
      </c>
      <c r="AW2085" s="12">
        <f t="shared" si="657"/>
        <v>125685282</v>
      </c>
      <c r="AX2085" s="12">
        <f t="shared" si="658"/>
        <v>6552800</v>
      </c>
      <c r="AY2085" s="21">
        <f t="shared" si="659"/>
        <v>1030094546.2</v>
      </c>
    </row>
    <row r="2086" spans="1:51">
      <c r="A2086" s="5" t="s">
        <v>4219</v>
      </c>
      <c r="B2086" s="5" t="s">
        <v>4220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60"/>
        <v>1148037139.07</v>
      </c>
      <c r="AF2086" s="9">
        <f t="shared" si="661"/>
        <v>974580762.52</v>
      </c>
      <c r="AG2086" s="9">
        <f t="shared" si="662"/>
        <v>168087688.79</v>
      </c>
      <c r="AH2086" s="9">
        <f t="shared" si="663"/>
        <v>168037277.58</v>
      </c>
      <c r="AI2086" s="9">
        <f t="shared" si="664"/>
        <v>133225683.14</v>
      </c>
      <c r="AJ2086" s="12">
        <f t="shared" si="665"/>
        <v>279964989.98</v>
      </c>
      <c r="AK2086" s="16">
        <f t="shared" si="666"/>
        <v>0.243864053219388</v>
      </c>
      <c r="AL2086" s="9">
        <f t="shared" si="667"/>
        <v>95345025.93</v>
      </c>
      <c r="AM2086" s="16">
        <f t="shared" si="668"/>
        <v>0.00426688374730473</v>
      </c>
      <c r="AN2086" s="16">
        <f t="shared" si="669"/>
        <v>0.00582163595806153</v>
      </c>
      <c r="AO2086" s="16">
        <f t="shared" si="670"/>
        <v>0.0512079156407983</v>
      </c>
      <c r="AP2086" s="16">
        <f t="shared" si="671"/>
        <v>0.0205217888761728</v>
      </c>
      <c r="AQ2086" s="12">
        <f t="shared" si="672"/>
        <v>184619964.05</v>
      </c>
      <c r="AR2086" s="12">
        <f t="shared" si="673"/>
        <v>137230116.24</v>
      </c>
      <c r="AS2086" s="12">
        <f>AR2086-VLOOKUP(A2086,[1]选股结果!$A$2:$BJ$3005,48,FALSE)*0.08</f>
        <v>11396057.628</v>
      </c>
      <c r="AT2086" s="12">
        <f t="shared" si="654"/>
        <v>149808369.61</v>
      </c>
      <c r="AU2086" s="12">
        <f t="shared" si="655"/>
        <v>172041710.68</v>
      </c>
      <c r="AV2086" s="12">
        <f t="shared" si="656"/>
        <v>165795911.17</v>
      </c>
      <c r="AW2086" s="12">
        <f t="shared" si="657"/>
        <v>168087688.79</v>
      </c>
      <c r="AX2086" s="12">
        <f t="shared" si="658"/>
        <v>765000</v>
      </c>
      <c r="AY2086" s="21">
        <f t="shared" si="659"/>
        <v>962002509.15</v>
      </c>
    </row>
    <row r="2087" spans="1:51">
      <c r="A2087" s="5" t="s">
        <v>4221</v>
      </c>
      <c r="B2087" s="5" t="s">
        <v>4222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60"/>
        <v>1147807939.27</v>
      </c>
      <c r="AF2087" s="9">
        <f t="shared" si="661"/>
        <v>1088882511.24</v>
      </c>
      <c r="AG2087" s="9">
        <f t="shared" si="662"/>
        <v>62884558.73</v>
      </c>
      <c r="AH2087" s="9">
        <f t="shared" si="663"/>
        <v>62511730.73</v>
      </c>
      <c r="AI2087" s="9">
        <f t="shared" si="664"/>
        <v>36470166.74</v>
      </c>
      <c r="AJ2087" s="12">
        <f t="shared" si="665"/>
        <v>334865071.6</v>
      </c>
      <c r="AK2087" s="16">
        <f t="shared" si="666"/>
        <v>0.291743121948584</v>
      </c>
      <c r="AL2087" s="9">
        <f t="shared" si="667"/>
        <v>198581889.76</v>
      </c>
      <c r="AM2087" s="16">
        <f t="shared" si="668"/>
        <v>0.00713368431238382</v>
      </c>
      <c r="AN2087" s="16">
        <f t="shared" si="669"/>
        <v>0.0128211414353515</v>
      </c>
      <c r="AO2087" s="16">
        <f t="shared" si="670"/>
        <v>0.119185435602585</v>
      </c>
      <c r="AP2087" s="16">
        <f t="shared" si="671"/>
        <v>0.032650277949667</v>
      </c>
      <c r="AQ2087" s="12">
        <f t="shared" si="672"/>
        <v>136283181.84</v>
      </c>
      <c r="AR2087" s="12">
        <f t="shared" si="673"/>
        <v>31484519.18</v>
      </c>
      <c r="AS2087" s="12">
        <f>AR2087-VLOOKUP(A2087,[1]选股结果!$A$2:$BJ$3005,48,FALSE)*0.08</f>
        <v>-124387413.3248</v>
      </c>
      <c r="AT2087" s="12">
        <f t="shared" si="654"/>
        <v>110241617.85</v>
      </c>
      <c r="AU2087" s="12">
        <f t="shared" si="655"/>
        <v>57526083.17</v>
      </c>
      <c r="AV2087" s="12">
        <f t="shared" si="656"/>
        <v>79199988.7</v>
      </c>
      <c r="AW2087" s="12">
        <f t="shared" si="657"/>
        <v>62884558.73</v>
      </c>
      <c r="AX2087" s="12">
        <f t="shared" si="658"/>
        <v>624178.63</v>
      </c>
      <c r="AY2087" s="21">
        <f t="shared" si="659"/>
        <v>1010125412.57</v>
      </c>
    </row>
    <row r="2088" spans="1:51">
      <c r="A2088" s="5" t="s">
        <v>4223</v>
      </c>
      <c r="B2088" s="5" t="s">
        <v>4224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60"/>
        <v>1146051291.69</v>
      </c>
      <c r="AF2088" s="9">
        <f t="shared" si="661"/>
        <v>1008149433</v>
      </c>
      <c r="AG2088" s="9">
        <f t="shared" si="662"/>
        <v>143909025.24</v>
      </c>
      <c r="AH2088" s="9">
        <f t="shared" si="663"/>
        <v>142199623.09</v>
      </c>
      <c r="AI2088" s="9">
        <f t="shared" si="664"/>
        <v>126147246.87</v>
      </c>
      <c r="AJ2088" s="12">
        <f t="shared" si="665"/>
        <v>239780890.8</v>
      </c>
      <c r="AK2088" s="16">
        <f t="shared" si="666"/>
        <v>0.209223524757267</v>
      </c>
      <c r="AL2088" s="9">
        <f t="shared" si="667"/>
        <v>111054677.64</v>
      </c>
      <c r="AM2088" s="16">
        <f t="shared" si="668"/>
        <v>0.00625238741228891</v>
      </c>
      <c r="AN2088" s="16">
        <f t="shared" si="669"/>
        <v>0.0143605513377422</v>
      </c>
      <c r="AO2088" s="16">
        <f t="shared" si="670"/>
        <v>0.030704281252639</v>
      </c>
      <c r="AP2088" s="16">
        <f t="shared" si="671"/>
        <v>0.0440681326012249</v>
      </c>
      <c r="AQ2088" s="12">
        <f t="shared" si="672"/>
        <v>128726213.16</v>
      </c>
      <c r="AR2088" s="12">
        <f t="shared" si="673"/>
        <v>120111311.39</v>
      </c>
      <c r="AS2088" s="12">
        <f>AR2088-VLOOKUP(A2088,[1]选股结果!$A$2:$BJ$3005,48,FALSE)*0.08</f>
        <v>-32553251.3612</v>
      </c>
      <c r="AT2088" s="12">
        <f t="shared" si="654"/>
        <v>112673836.94</v>
      </c>
      <c r="AU2088" s="12">
        <f t="shared" si="655"/>
        <v>136163687.61</v>
      </c>
      <c r="AV2088" s="12">
        <f t="shared" si="656"/>
        <v>127817473.27</v>
      </c>
      <c r="AW2088" s="12">
        <f t="shared" si="657"/>
        <v>143909025.24</v>
      </c>
      <c r="AX2088" s="12">
        <f t="shared" si="658"/>
        <v>4668548.87</v>
      </c>
      <c r="AY2088" s="21">
        <f t="shared" si="659"/>
        <v>1015586907.45</v>
      </c>
    </row>
    <row r="2089" spans="1:51">
      <c r="A2089" s="5" t="s">
        <v>4225</v>
      </c>
      <c r="B2089" s="5" t="s">
        <v>4226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60"/>
        <v>1144826065.59</v>
      </c>
      <c r="AF2089" s="9">
        <f t="shared" si="661"/>
        <v>988793098.87</v>
      </c>
      <c r="AG2089" s="9">
        <f t="shared" si="662"/>
        <v>142083881.62</v>
      </c>
      <c r="AH2089" s="9">
        <f t="shared" si="663"/>
        <v>142362938.09</v>
      </c>
      <c r="AI2089" s="9">
        <f t="shared" si="664"/>
        <v>134869821.59</v>
      </c>
      <c r="AJ2089" s="12">
        <f t="shared" si="665"/>
        <v>722300887.08</v>
      </c>
      <c r="AK2089" s="16">
        <f t="shared" si="666"/>
        <v>0.6309263116819</v>
      </c>
      <c r="AL2089" s="9">
        <f t="shared" si="667"/>
        <v>594837381.69</v>
      </c>
      <c r="AM2089" s="16">
        <f t="shared" si="668"/>
        <v>0.00592330466943487</v>
      </c>
      <c r="AN2089" s="16">
        <f t="shared" si="669"/>
        <v>0.124519678215514</v>
      </c>
      <c r="AO2089" s="16">
        <f t="shared" si="670"/>
        <v>0.1008219688294</v>
      </c>
      <c r="AP2089" s="16">
        <f t="shared" si="671"/>
        <v>0.267279481911783</v>
      </c>
      <c r="AQ2089" s="12">
        <f t="shared" si="672"/>
        <v>127463505.39</v>
      </c>
      <c r="AR2089" s="12">
        <f t="shared" si="673"/>
        <v>124449131</v>
      </c>
      <c r="AS2089" s="12">
        <f>AR2089-VLOOKUP(A2089,[1]选股结果!$A$2:$BJ$3005,48,FALSE)*0.08</f>
        <v>-92237642.0256</v>
      </c>
      <c r="AT2089" s="12">
        <f t="shared" si="654"/>
        <v>119970388.89</v>
      </c>
      <c r="AU2089" s="12">
        <f t="shared" si="655"/>
        <v>131942247.5</v>
      </c>
      <c r="AV2089" s="12">
        <f t="shared" si="656"/>
        <v>133469257.81</v>
      </c>
      <c r="AW2089" s="12">
        <f t="shared" si="657"/>
        <v>142083881.62</v>
      </c>
      <c r="AX2089" s="12">
        <f t="shared" si="658"/>
        <v>4130636.54</v>
      </c>
      <c r="AY2089" s="21">
        <f t="shared" si="659"/>
        <v>993271840.98</v>
      </c>
    </row>
    <row r="2090" spans="1:51">
      <c r="A2090" s="5" t="s">
        <v>4227</v>
      </c>
      <c r="B2090" s="5" t="s">
        <v>4228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60"/>
        <v>1144806801.4</v>
      </c>
      <c r="AF2090" s="9">
        <f t="shared" si="661"/>
        <v>1247449380.91</v>
      </c>
      <c r="AG2090" s="9">
        <f t="shared" si="662"/>
        <v>-108777341.48</v>
      </c>
      <c r="AH2090" s="9">
        <f t="shared" si="663"/>
        <v>-109940659.83</v>
      </c>
      <c r="AI2090" s="9">
        <f t="shared" si="664"/>
        <v>-93886184.73</v>
      </c>
      <c r="AJ2090" s="12">
        <f t="shared" si="665"/>
        <v>175336755.35</v>
      </c>
      <c r="AK2090" s="16">
        <f t="shared" si="666"/>
        <v>0.153158380204921</v>
      </c>
      <c r="AL2090" s="9">
        <f t="shared" si="667"/>
        <v>265595348.07</v>
      </c>
      <c r="AM2090" s="16">
        <f t="shared" si="668"/>
        <v>0.00749772996587999</v>
      </c>
      <c r="AN2090" s="16">
        <f t="shared" si="669"/>
        <v>0.0891235066259452</v>
      </c>
      <c r="AO2090" s="16">
        <f t="shared" si="670"/>
        <v>0.120344363224885</v>
      </c>
      <c r="AP2090" s="16">
        <f t="shared" si="671"/>
        <v>0.0116650654273445</v>
      </c>
      <c r="AQ2090" s="12">
        <f t="shared" si="672"/>
        <v>-90258592.7199998</v>
      </c>
      <c r="AR2090" s="12">
        <f t="shared" si="673"/>
        <v>-90445511.8999999</v>
      </c>
      <c r="AS2090" s="12">
        <f>AR2090-VLOOKUP(A2090,[1]选股结果!$A$2:$BJ$3005,48,FALSE)*0.08</f>
        <v>-138257310.1488</v>
      </c>
      <c r="AT2090" s="12">
        <f t="shared" si="654"/>
        <v>-74204117.6199999</v>
      </c>
      <c r="AU2090" s="12">
        <f t="shared" si="655"/>
        <v>-106499987</v>
      </c>
      <c r="AV2090" s="12">
        <f t="shared" si="656"/>
        <v>-110750044.63</v>
      </c>
      <c r="AW2090" s="12">
        <f t="shared" si="657"/>
        <v>-108777341.48</v>
      </c>
      <c r="AX2090" s="12">
        <f t="shared" si="658"/>
        <v>30.8600000000006</v>
      </c>
      <c r="AY2090" s="21">
        <f t="shared" si="659"/>
        <v>1231207986.63</v>
      </c>
    </row>
    <row r="2091" spans="1:51">
      <c r="A2091" s="5" t="s">
        <v>4229</v>
      </c>
      <c r="B2091" s="5" t="s">
        <v>4230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60"/>
        <v>1143694008.77</v>
      </c>
      <c r="AF2091" s="9">
        <f t="shared" si="661"/>
        <v>1145571587.66</v>
      </c>
      <c r="AG2091" s="9">
        <f t="shared" si="662"/>
        <v>-2737974.15999987</v>
      </c>
      <c r="AH2091" s="9">
        <f t="shared" si="663"/>
        <v>797213.52000013</v>
      </c>
      <c r="AI2091" s="9">
        <f t="shared" si="664"/>
        <v>-8976322.76999987</v>
      </c>
      <c r="AJ2091" s="12">
        <f t="shared" si="665"/>
        <v>234663327.08</v>
      </c>
      <c r="AK2091" s="16">
        <f t="shared" si="666"/>
        <v>0.20518016644362</v>
      </c>
      <c r="AL2091" s="9">
        <f t="shared" si="667"/>
        <v>224193877.97</v>
      </c>
      <c r="AM2091" s="16">
        <f t="shared" si="668"/>
        <v>0.00722083649706413</v>
      </c>
      <c r="AN2091" s="16">
        <f t="shared" si="669"/>
        <v>0.0556694326120265</v>
      </c>
      <c r="AO2091" s="16">
        <f t="shared" si="670"/>
        <v>0.101295951715786</v>
      </c>
      <c r="AP2091" s="16">
        <f t="shared" si="671"/>
        <v>0.0349255039142492</v>
      </c>
      <c r="AQ2091" s="12">
        <f t="shared" si="672"/>
        <v>10469449.1099999</v>
      </c>
      <c r="AR2091" s="12">
        <f t="shared" si="673"/>
        <v>-8122106.49000007</v>
      </c>
      <c r="AS2091" s="12">
        <f>AR2091-VLOOKUP(A2091,[1]选股结果!$A$2:$BJ$3005,48,FALSE)*0.08</f>
        <v>-163201643.2372</v>
      </c>
      <c r="AT2091" s="12">
        <f t="shared" si="654"/>
        <v>695912.819999926</v>
      </c>
      <c r="AU2091" s="12">
        <f t="shared" si="655"/>
        <v>1651429.79999992</v>
      </c>
      <c r="AV2091" s="12">
        <f t="shared" si="656"/>
        <v>-2574118.82000009</v>
      </c>
      <c r="AW2091" s="12">
        <f t="shared" si="657"/>
        <v>-2737974.15999987</v>
      </c>
      <c r="AX2091" s="12">
        <f t="shared" si="658"/>
        <v>-2331580.2</v>
      </c>
      <c r="AY2091" s="21">
        <f t="shared" si="659"/>
        <v>1136753568.35</v>
      </c>
    </row>
    <row r="2092" spans="1:51">
      <c r="A2092" s="5" t="s">
        <v>4231</v>
      </c>
      <c r="B2092" s="5" t="s">
        <v>4232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60"/>
        <v>1143052942.2</v>
      </c>
      <c r="AF2092" s="9">
        <f t="shared" si="661"/>
        <v>1000490804.11</v>
      </c>
      <c r="AG2092" s="9">
        <f t="shared" si="662"/>
        <v>144194375.79</v>
      </c>
      <c r="AH2092" s="9">
        <f t="shared" si="663"/>
        <v>144919904.03</v>
      </c>
      <c r="AI2092" s="9">
        <f t="shared" si="664"/>
        <v>111818306.43</v>
      </c>
      <c r="AJ2092" s="12">
        <f t="shared" si="665"/>
        <v>304010418.79</v>
      </c>
      <c r="AK2092" s="16">
        <f t="shared" si="666"/>
        <v>0.265963550388909</v>
      </c>
      <c r="AL2092" s="9">
        <f t="shared" si="667"/>
        <v>157809357.62</v>
      </c>
      <c r="AM2092" s="16">
        <f t="shared" si="668"/>
        <v>0.00576092580394917</v>
      </c>
      <c r="AN2092" s="16">
        <f t="shared" si="669"/>
        <v>0.0314458673461083</v>
      </c>
      <c r="AO2092" s="16">
        <f t="shared" si="670"/>
        <v>0.0648836395165179</v>
      </c>
      <c r="AP2092" s="16">
        <f t="shared" si="671"/>
        <v>0.0361516860019329</v>
      </c>
      <c r="AQ2092" s="12">
        <f t="shared" si="672"/>
        <v>146201061.17</v>
      </c>
      <c r="AR2092" s="12">
        <f t="shared" si="673"/>
        <v>109669243.35</v>
      </c>
      <c r="AS2092" s="12">
        <f>AR2092-VLOOKUP(A2092,[1]选股结果!$A$2:$BJ$3005,48,FALSE)*0.08</f>
        <v>10292589.2748</v>
      </c>
      <c r="AT2092" s="12">
        <f t="shared" si="654"/>
        <v>113099463.57</v>
      </c>
      <c r="AU2092" s="12">
        <f t="shared" si="655"/>
        <v>142770840.95</v>
      </c>
      <c r="AV2092" s="12">
        <f t="shared" si="656"/>
        <v>142926739.77</v>
      </c>
      <c r="AW2092" s="12">
        <f t="shared" si="657"/>
        <v>144194375.79</v>
      </c>
      <c r="AX2092" s="12">
        <f t="shared" si="658"/>
        <v>1535644.53</v>
      </c>
      <c r="AY2092" s="21">
        <f t="shared" si="659"/>
        <v>997060583.89</v>
      </c>
    </row>
    <row r="2093" spans="1:51">
      <c r="A2093" s="5" t="s">
        <v>4233</v>
      </c>
      <c r="B2093" s="5" t="s">
        <v>4234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60"/>
        <v>1138818855.61</v>
      </c>
      <c r="AF2093" s="9">
        <f t="shared" si="661"/>
        <v>1085594580.06</v>
      </c>
      <c r="AG2093" s="9">
        <f t="shared" si="662"/>
        <v>124449239.27</v>
      </c>
      <c r="AH2093" s="9">
        <f t="shared" si="663"/>
        <v>124650047.74</v>
      </c>
      <c r="AI2093" s="9">
        <f t="shared" si="664"/>
        <v>99653794.02</v>
      </c>
      <c r="AJ2093" s="12">
        <f t="shared" si="665"/>
        <v>119567991.66</v>
      </c>
      <c r="AK2093" s="16">
        <f t="shared" si="666"/>
        <v>0.10499298555779</v>
      </c>
      <c r="AL2093" s="9">
        <f t="shared" si="667"/>
        <v>75411369.27</v>
      </c>
      <c r="AM2093" s="16">
        <f t="shared" si="668"/>
        <v>0.00225222889256267</v>
      </c>
      <c r="AN2093" s="16">
        <f t="shared" si="669"/>
        <v>0.0345841797455168</v>
      </c>
      <c r="AO2093" s="16">
        <f t="shared" si="670"/>
        <v>0.029558854636253</v>
      </c>
      <c r="AP2093" s="16">
        <f t="shared" si="671"/>
        <v>0</v>
      </c>
      <c r="AQ2093" s="12">
        <f t="shared" si="672"/>
        <v>44156622.3899999</v>
      </c>
      <c r="AR2093" s="12">
        <f t="shared" si="673"/>
        <v>28428830.2999999</v>
      </c>
      <c r="AS2093" s="12">
        <f>AR2093-VLOOKUP(A2093,[1]选股结果!$A$2:$BJ$3005,48,FALSE)*0.08</f>
        <v>-205550892.5352</v>
      </c>
      <c r="AT2093" s="12">
        <f t="shared" si="654"/>
        <v>19160368.6699999</v>
      </c>
      <c r="AU2093" s="12">
        <f t="shared" si="655"/>
        <v>53425084.0199999</v>
      </c>
      <c r="AV2093" s="12">
        <f t="shared" si="656"/>
        <v>63817673.8399998</v>
      </c>
      <c r="AW2093" s="12">
        <f t="shared" si="657"/>
        <v>124449239.27</v>
      </c>
      <c r="AX2093" s="12">
        <f t="shared" si="658"/>
        <v>51694907.96</v>
      </c>
      <c r="AY2093" s="21">
        <f t="shared" si="659"/>
        <v>1094863041.69</v>
      </c>
    </row>
    <row r="2094" spans="1:51">
      <c r="A2094" s="5" t="s">
        <v>4235</v>
      </c>
      <c r="B2094" s="5" t="s">
        <v>4236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60"/>
        <v>1137711067.65</v>
      </c>
      <c r="AF2094" s="9">
        <f t="shared" si="661"/>
        <v>997555369.96</v>
      </c>
      <c r="AG2094" s="9">
        <f t="shared" si="662"/>
        <v>139835139.97</v>
      </c>
      <c r="AH2094" s="9">
        <f t="shared" si="663"/>
        <v>150125784.93</v>
      </c>
      <c r="AI2094" s="9">
        <f t="shared" si="664"/>
        <v>117645199.63</v>
      </c>
      <c r="AJ2094" s="12">
        <f t="shared" si="665"/>
        <v>710965254.05</v>
      </c>
      <c r="AK2094" s="16">
        <f t="shared" si="666"/>
        <v>0.624908444916981</v>
      </c>
      <c r="AL2094" s="9">
        <f t="shared" si="667"/>
        <v>603121773</v>
      </c>
      <c r="AM2094" s="16">
        <f t="shared" si="668"/>
        <v>0.0133757634628914</v>
      </c>
      <c r="AN2094" s="16">
        <f t="shared" si="669"/>
        <v>0.424971086831986</v>
      </c>
      <c r="AO2094" s="16">
        <f t="shared" si="670"/>
        <v>0.0607424925493121</v>
      </c>
      <c r="AP2094" s="16">
        <f t="shared" si="671"/>
        <v>0.0337056081112124</v>
      </c>
      <c r="AQ2094" s="12">
        <f t="shared" si="672"/>
        <v>107843481.05</v>
      </c>
      <c r="AR2094" s="12">
        <f t="shared" si="673"/>
        <v>110720051.88</v>
      </c>
      <c r="AS2094" s="12">
        <f>AR2094-VLOOKUP(A2094,[1]选股结果!$A$2:$BJ$3005,48,FALSE)*0.08</f>
        <v>-127575269.6568</v>
      </c>
      <c r="AT2094" s="12">
        <f t="shared" si="654"/>
        <v>75362895.7500001</v>
      </c>
      <c r="AU2094" s="12">
        <f t="shared" si="655"/>
        <v>143200637.18</v>
      </c>
      <c r="AV2094" s="12">
        <f t="shared" si="656"/>
        <v>97089419.4000001</v>
      </c>
      <c r="AW2094" s="12">
        <f t="shared" si="657"/>
        <v>139835139.97</v>
      </c>
      <c r="AX2094" s="12">
        <f t="shared" si="658"/>
        <v>7013536.93</v>
      </c>
      <c r="AY2094" s="21">
        <f t="shared" si="659"/>
        <v>1032912526.09</v>
      </c>
    </row>
    <row r="2095" spans="1:51">
      <c r="A2095" s="5" t="s">
        <v>4237</v>
      </c>
      <c r="B2095" s="5" t="s">
        <v>4238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60"/>
        <v>1137109010.92</v>
      </c>
      <c r="AF2095" s="9">
        <f t="shared" si="661"/>
        <v>1078270893.04</v>
      </c>
      <c r="AG2095" s="9">
        <f t="shared" si="662"/>
        <v>54616896.5599999</v>
      </c>
      <c r="AH2095" s="9">
        <f t="shared" si="663"/>
        <v>58652370.5999999</v>
      </c>
      <c r="AI2095" s="9">
        <f t="shared" si="664"/>
        <v>54697764.1499999</v>
      </c>
      <c r="AJ2095" s="12">
        <f t="shared" si="665"/>
        <v>292130432.85</v>
      </c>
      <c r="AK2095" s="16">
        <f t="shared" si="666"/>
        <v>0.256906268479612</v>
      </c>
      <c r="AL2095" s="9">
        <f t="shared" si="667"/>
        <v>205302716</v>
      </c>
      <c r="AM2095" s="16">
        <f t="shared" si="668"/>
        <v>0.0100638976387508</v>
      </c>
      <c r="AN2095" s="16">
        <f t="shared" si="669"/>
        <v>0.0533065301812691</v>
      </c>
      <c r="AO2095" s="16">
        <f t="shared" si="670"/>
        <v>0.0813978345005937</v>
      </c>
      <c r="AP2095" s="16">
        <f t="shared" si="671"/>
        <v>0.0393285903378935</v>
      </c>
      <c r="AQ2095" s="12">
        <f t="shared" si="672"/>
        <v>86827716.8500001</v>
      </c>
      <c r="AR2095" s="12">
        <f t="shared" si="673"/>
        <v>58918985.4700001</v>
      </c>
      <c r="AS2095" s="12">
        <f>AR2095-VLOOKUP(A2095,[1]选股结果!$A$2:$BJ$3005,48,FALSE)*0.08</f>
        <v>-57515789.9731999</v>
      </c>
      <c r="AT2095" s="12">
        <f t="shared" si="654"/>
        <v>82873110.4000001</v>
      </c>
      <c r="AU2095" s="12">
        <f t="shared" si="655"/>
        <v>62873591.9200001</v>
      </c>
      <c r="AV2095" s="12">
        <f t="shared" si="656"/>
        <v>52003566.24</v>
      </c>
      <c r="AW2095" s="12">
        <f t="shared" si="657"/>
        <v>54616896.5599999</v>
      </c>
      <c r="AX2095" s="12">
        <f t="shared" si="658"/>
        <v>4014441.89</v>
      </c>
      <c r="AY2095" s="21">
        <f t="shared" si="659"/>
        <v>1054316768.11</v>
      </c>
    </row>
    <row r="2096" spans="1:51">
      <c r="A2096" s="5" t="s">
        <v>4239</v>
      </c>
      <c r="B2096" s="5" t="s">
        <v>4240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60"/>
        <v>1134898374.18</v>
      </c>
      <c r="AF2096" s="9">
        <f t="shared" si="661"/>
        <v>1027542510.34</v>
      </c>
      <c r="AG2096" s="9">
        <f t="shared" si="662"/>
        <v>106052711.61</v>
      </c>
      <c r="AH2096" s="9">
        <f t="shared" si="663"/>
        <v>105640963.94</v>
      </c>
      <c r="AI2096" s="9">
        <f t="shared" si="664"/>
        <v>94424882.98</v>
      </c>
      <c r="AJ2096" s="12">
        <f t="shared" si="665"/>
        <v>227728504.53</v>
      </c>
      <c r="AK2096" s="16">
        <f t="shared" si="666"/>
        <v>0.20065982092409</v>
      </c>
      <c r="AL2096" s="9">
        <f t="shared" si="667"/>
        <v>113732481.98</v>
      </c>
      <c r="AM2096" s="16">
        <f t="shared" si="668"/>
        <v>0.00339688111086197</v>
      </c>
      <c r="AN2096" s="16">
        <f t="shared" si="669"/>
        <v>0.0148333382556507</v>
      </c>
      <c r="AO2096" s="16">
        <f t="shared" si="670"/>
        <v>0.0349745980019393</v>
      </c>
      <c r="AP2096" s="16">
        <f t="shared" si="671"/>
        <v>0.0448679446358285</v>
      </c>
      <c r="AQ2096" s="12">
        <f t="shared" si="672"/>
        <v>113996022.55</v>
      </c>
      <c r="AR2096" s="12">
        <f t="shared" si="673"/>
        <v>93709919.0500001</v>
      </c>
      <c r="AS2096" s="12">
        <f>AR2096-VLOOKUP(A2096,[1]选股结果!$A$2:$BJ$3005,48,FALSE)*0.08</f>
        <v>-1844959.59639989</v>
      </c>
      <c r="AT2096" s="12">
        <f t="shared" si="654"/>
        <v>102779941.59</v>
      </c>
      <c r="AU2096" s="12">
        <f t="shared" si="655"/>
        <v>104926000.01</v>
      </c>
      <c r="AV2096" s="12">
        <f t="shared" si="656"/>
        <v>99404849.2700001</v>
      </c>
      <c r="AW2096" s="12">
        <f t="shared" si="657"/>
        <v>106052711.61</v>
      </c>
      <c r="AX2096" s="12">
        <f t="shared" si="658"/>
        <v>3885237.06</v>
      </c>
      <c r="AY2096" s="21">
        <f t="shared" si="659"/>
        <v>1018472487.8</v>
      </c>
    </row>
    <row r="2097" spans="1:51">
      <c r="A2097" s="5" t="s">
        <v>4241</v>
      </c>
      <c r="B2097" s="5" t="s">
        <v>4242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60"/>
        <v>1134820367.04</v>
      </c>
      <c r="AF2097" s="9">
        <f t="shared" si="661"/>
        <v>1125892510.06</v>
      </c>
      <c r="AG2097" s="9">
        <f t="shared" si="662"/>
        <v>2653441.03000002</v>
      </c>
      <c r="AH2097" s="9">
        <f t="shared" si="663"/>
        <v>3828214.94000002</v>
      </c>
      <c r="AI2097" s="9">
        <f t="shared" si="664"/>
        <v>3815842.23000002</v>
      </c>
      <c r="AJ2097" s="12">
        <f t="shared" si="665"/>
        <v>160438552.82</v>
      </c>
      <c r="AK2097" s="16">
        <f t="shared" si="666"/>
        <v>0.141377928595412</v>
      </c>
      <c r="AL2097" s="9">
        <f t="shared" si="667"/>
        <v>145640120.83</v>
      </c>
      <c r="AM2097" s="16">
        <f t="shared" si="668"/>
        <v>0.00322158927190909</v>
      </c>
      <c r="AN2097" s="16">
        <f t="shared" si="669"/>
        <v>0.0194783662613106</v>
      </c>
      <c r="AO2097" s="16">
        <f t="shared" si="670"/>
        <v>0.061391705104588</v>
      </c>
      <c r="AP2097" s="16">
        <f t="shared" si="671"/>
        <v>0.0406874241607372</v>
      </c>
      <c r="AQ2097" s="12">
        <f t="shared" si="672"/>
        <v>14798431.9899999</v>
      </c>
      <c r="AR2097" s="12">
        <f t="shared" si="673"/>
        <v>4877210.24999992</v>
      </c>
      <c r="AS2097" s="12">
        <f>AR2097-VLOOKUP(A2097,[1]选股结果!$A$2:$BJ$3005,48,FALSE)*0.08</f>
        <v>-36723203.3076001</v>
      </c>
      <c r="AT2097" s="12">
        <f t="shared" si="654"/>
        <v>14786059.2799999</v>
      </c>
      <c r="AU2097" s="12">
        <f t="shared" si="655"/>
        <v>4889582.95999992</v>
      </c>
      <c r="AV2097" s="12">
        <f t="shared" si="656"/>
        <v>-1218082.62000006</v>
      </c>
      <c r="AW2097" s="12">
        <f t="shared" si="657"/>
        <v>2653441.03000002</v>
      </c>
      <c r="AX2097" s="12">
        <f t="shared" si="658"/>
        <v>-348805.53</v>
      </c>
      <c r="AY2097" s="21">
        <f t="shared" si="659"/>
        <v>1115983661.03</v>
      </c>
    </row>
    <row r="2098" spans="1:51">
      <c r="A2098" s="5" t="s">
        <v>4243</v>
      </c>
      <c r="B2098" s="5" t="s">
        <v>4244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60"/>
        <v>1133914129.79</v>
      </c>
      <c r="AF2098" s="9">
        <f t="shared" si="661"/>
        <v>693048653.77</v>
      </c>
      <c r="AG2098" s="9">
        <f t="shared" si="662"/>
        <v>455442031.51</v>
      </c>
      <c r="AH2098" s="9">
        <f t="shared" si="663"/>
        <v>454034959.62</v>
      </c>
      <c r="AI2098" s="9">
        <f t="shared" si="664"/>
        <v>382918365.04</v>
      </c>
      <c r="AJ2098" s="12">
        <f t="shared" si="665"/>
        <v>744353574.04</v>
      </c>
      <c r="AK2098" s="16">
        <f t="shared" si="666"/>
        <v>0.656446158033019</v>
      </c>
      <c r="AL2098" s="9">
        <f t="shared" si="667"/>
        <v>323682661.4</v>
      </c>
      <c r="AM2098" s="16">
        <f t="shared" si="668"/>
        <v>0.200374905930556</v>
      </c>
      <c r="AN2098" s="16">
        <f t="shared" si="669"/>
        <v>0.048216278811276</v>
      </c>
      <c r="AO2098" s="16">
        <f t="shared" si="670"/>
        <v>0.0356239785083911</v>
      </c>
      <c r="AP2098" s="16">
        <f t="shared" si="671"/>
        <v>0</v>
      </c>
      <c r="AQ2098" s="12">
        <f t="shared" si="672"/>
        <v>420670912.64</v>
      </c>
      <c r="AR2098" s="12">
        <f t="shared" si="673"/>
        <v>368341809.55</v>
      </c>
      <c r="AS2098" s="12">
        <f>AR2098-VLOOKUP(A2098,[1]选股结果!$A$2:$BJ$3005,48,FALSE)*0.08</f>
        <v>19428047.7684</v>
      </c>
      <c r="AT2098" s="12">
        <f t="shared" si="654"/>
        <v>349554318.06</v>
      </c>
      <c r="AU2098" s="12">
        <f t="shared" si="655"/>
        <v>439458404.13</v>
      </c>
      <c r="AV2098" s="12">
        <f t="shared" si="656"/>
        <v>421168582.97</v>
      </c>
      <c r="AW2098" s="12">
        <f t="shared" si="657"/>
        <v>455442031.51</v>
      </c>
      <c r="AX2098" s="12">
        <f t="shared" si="658"/>
        <v>18723188.07</v>
      </c>
      <c r="AY2098" s="21">
        <f t="shared" si="659"/>
        <v>711836145.26</v>
      </c>
    </row>
    <row r="2099" spans="1:51">
      <c r="A2099" s="5" t="s">
        <v>4245</v>
      </c>
      <c r="B2099" s="5" t="s">
        <v>4246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60"/>
        <v>1133083975.13</v>
      </c>
      <c r="AF2099" s="9">
        <f t="shared" si="661"/>
        <v>1029242679.3</v>
      </c>
      <c r="AG2099" s="9">
        <f t="shared" si="662"/>
        <v>125941474.17</v>
      </c>
      <c r="AH2099" s="9">
        <f t="shared" si="663"/>
        <v>133426486.76</v>
      </c>
      <c r="AI2099" s="9">
        <f t="shared" si="664"/>
        <v>124011320.32</v>
      </c>
      <c r="AJ2099" s="12">
        <f t="shared" si="665"/>
        <v>1082684235.46</v>
      </c>
      <c r="AK2099" s="16">
        <f t="shared" si="666"/>
        <v>0.955519854859639</v>
      </c>
      <c r="AL2099" s="9">
        <f t="shared" si="667"/>
        <v>1008094032.81</v>
      </c>
      <c r="AM2099" s="16">
        <f t="shared" si="668"/>
        <v>0.00559704917658233</v>
      </c>
      <c r="AN2099" s="16">
        <f t="shared" si="669"/>
        <v>0.676055500619107</v>
      </c>
      <c r="AO2099" s="16">
        <f t="shared" si="670"/>
        <v>0.0564861113428568</v>
      </c>
      <c r="AP2099" s="16">
        <f t="shared" si="671"/>
        <v>0.158208264210455</v>
      </c>
      <c r="AQ2099" s="12">
        <f t="shared" si="672"/>
        <v>74590202.65</v>
      </c>
      <c r="AR2099" s="12">
        <f t="shared" si="673"/>
        <v>101968433.85</v>
      </c>
      <c r="AS2099" s="12">
        <f>AR2099-VLOOKUP(A2099,[1]选股结果!$A$2:$BJ$3005,48,FALSE)*0.08</f>
        <v>-34218648.714</v>
      </c>
      <c r="AT2099" s="12">
        <f t="shared" si="654"/>
        <v>65175036.21</v>
      </c>
      <c r="AU2099" s="12">
        <f t="shared" si="655"/>
        <v>111383600.29</v>
      </c>
      <c r="AV2099" s="12">
        <f t="shared" si="656"/>
        <v>74570856.5300001</v>
      </c>
      <c r="AW2099" s="12">
        <f t="shared" si="657"/>
        <v>125941474.17</v>
      </c>
      <c r="AX2099" s="12">
        <f t="shared" si="658"/>
        <v>36065039.16</v>
      </c>
      <c r="AY2099" s="21">
        <f t="shared" si="659"/>
        <v>1066036076.94</v>
      </c>
    </row>
    <row r="2100" spans="1:51">
      <c r="A2100" s="5" t="s">
        <v>4247</v>
      </c>
      <c r="B2100" s="5" t="s">
        <v>4248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60"/>
        <v>1132596637.75</v>
      </c>
      <c r="AF2100" s="9">
        <f t="shared" si="661"/>
        <v>1090327744.31</v>
      </c>
      <c r="AG2100" s="9">
        <f t="shared" si="662"/>
        <v>38738878.2900001</v>
      </c>
      <c r="AH2100" s="9">
        <f t="shared" si="663"/>
        <v>37816509.8900001</v>
      </c>
      <c r="AI2100" s="9">
        <f t="shared" si="664"/>
        <v>36692278.7500001</v>
      </c>
      <c r="AJ2100" s="12">
        <f t="shared" si="665"/>
        <v>161325538.21</v>
      </c>
      <c r="AK2100" s="16">
        <f t="shared" si="666"/>
        <v>0.142438651884476</v>
      </c>
      <c r="AL2100" s="9">
        <f t="shared" si="667"/>
        <v>94164640.9</v>
      </c>
      <c r="AM2100" s="16">
        <f t="shared" si="668"/>
        <v>0.00201274614811561</v>
      </c>
      <c r="AN2100" s="16">
        <f t="shared" si="669"/>
        <v>0.00315269202731659</v>
      </c>
      <c r="AO2100" s="16">
        <f t="shared" si="670"/>
        <v>0.0318018269077278</v>
      </c>
      <c r="AP2100" s="16">
        <f t="shared" si="671"/>
        <v>0.0419457096785823</v>
      </c>
      <c r="AQ2100" s="12">
        <f t="shared" si="672"/>
        <v>67160897.31</v>
      </c>
      <c r="AR2100" s="12">
        <f t="shared" si="673"/>
        <v>36356591.2900001</v>
      </c>
      <c r="AS2100" s="12">
        <f>AR2100-VLOOKUP(A2100,[1]选股结果!$A$2:$BJ$3005,48,FALSE)*0.08</f>
        <v>-45403886.5779999</v>
      </c>
      <c r="AT2100" s="12">
        <f t="shared" si="654"/>
        <v>66036666.17</v>
      </c>
      <c r="AU2100" s="12">
        <f t="shared" si="655"/>
        <v>37480822.4300001</v>
      </c>
      <c r="AV2100" s="12">
        <f t="shared" si="656"/>
        <v>34215789.49</v>
      </c>
      <c r="AW2100" s="12">
        <f t="shared" si="657"/>
        <v>38738878.2900001</v>
      </c>
      <c r="AX2100" s="12">
        <f t="shared" si="658"/>
        <v>0</v>
      </c>
      <c r="AY2100" s="21">
        <f t="shared" si="659"/>
        <v>1060647669.43</v>
      </c>
    </row>
    <row r="2101" spans="1:51">
      <c r="A2101" s="5" t="s">
        <v>4249</v>
      </c>
      <c r="B2101" s="5" t="s">
        <v>4250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60"/>
        <v>1131732782.03</v>
      </c>
      <c r="AF2101" s="9">
        <f t="shared" si="661"/>
        <v>836072195.87</v>
      </c>
      <c r="AG2101" s="9">
        <f t="shared" si="662"/>
        <v>294176058.96</v>
      </c>
      <c r="AH2101" s="9">
        <f t="shared" si="663"/>
        <v>290757708.76</v>
      </c>
      <c r="AI2101" s="9">
        <f t="shared" si="664"/>
        <v>243741623.24</v>
      </c>
      <c r="AJ2101" s="12">
        <f t="shared" si="665"/>
        <v>391662978.27</v>
      </c>
      <c r="AK2101" s="16">
        <f t="shared" si="666"/>
        <v>0.34607372384095</v>
      </c>
      <c r="AL2101" s="9">
        <f t="shared" si="667"/>
        <v>100137866.81</v>
      </c>
      <c r="AM2101" s="16">
        <f t="shared" si="668"/>
        <v>0.0121833471813618</v>
      </c>
      <c r="AN2101" s="16">
        <f t="shared" si="669"/>
        <v>0.00868076973292056</v>
      </c>
      <c r="AO2101" s="16">
        <f t="shared" si="670"/>
        <v>0.0284538842042188</v>
      </c>
      <c r="AP2101" s="16">
        <f t="shared" si="671"/>
        <v>0.0361434418526154</v>
      </c>
      <c r="AQ2101" s="12">
        <f t="shared" si="672"/>
        <v>291525111.46</v>
      </c>
      <c r="AR2101" s="12">
        <f t="shared" si="673"/>
        <v>245226150.44</v>
      </c>
      <c r="AS2101" s="12">
        <f>AR2101-VLOOKUP(A2101,[1]选股结果!$A$2:$BJ$3005,48,FALSE)*0.08</f>
        <v>128030662.7864</v>
      </c>
      <c r="AT2101" s="12">
        <f t="shared" si="654"/>
        <v>244509025.94</v>
      </c>
      <c r="AU2101" s="12">
        <f t="shared" si="655"/>
        <v>292242235.96</v>
      </c>
      <c r="AV2101" s="12">
        <f t="shared" si="656"/>
        <v>290507749.03</v>
      </c>
      <c r="AW2101" s="12">
        <f t="shared" si="657"/>
        <v>294176058.96</v>
      </c>
      <c r="AX2101" s="12">
        <f t="shared" si="658"/>
        <v>2929402.94</v>
      </c>
      <c r="AY2101" s="21">
        <f t="shared" si="659"/>
        <v>836789320.37</v>
      </c>
    </row>
    <row r="2102" spans="1:51">
      <c r="A2102" s="5" t="s">
        <v>4251</v>
      </c>
      <c r="B2102" s="5" t="s">
        <v>4252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60"/>
        <v>1131557289.77</v>
      </c>
      <c r="AF2102" s="9">
        <f t="shared" si="661"/>
        <v>975968768.47</v>
      </c>
      <c r="AG2102" s="9">
        <f t="shared" si="662"/>
        <v>169545502.56</v>
      </c>
      <c r="AH2102" s="9">
        <f t="shared" si="663"/>
        <v>172471304.15</v>
      </c>
      <c r="AI2102" s="9">
        <f t="shared" si="664"/>
        <v>141678210.79</v>
      </c>
      <c r="AJ2102" s="12">
        <f t="shared" si="665"/>
        <v>316137790.71</v>
      </c>
      <c r="AK2102" s="16">
        <f t="shared" si="666"/>
        <v>0.279382929674076</v>
      </c>
      <c r="AL2102" s="9">
        <f t="shared" si="667"/>
        <v>153662091.58</v>
      </c>
      <c r="AM2102" s="16">
        <f t="shared" si="668"/>
        <v>0.00504278007979591</v>
      </c>
      <c r="AN2102" s="16">
        <f t="shared" si="669"/>
        <v>0.0340970474131648</v>
      </c>
      <c r="AO2102" s="16">
        <f t="shared" si="670"/>
        <v>0.0447937936578559</v>
      </c>
      <c r="AP2102" s="16">
        <f t="shared" si="671"/>
        <v>0.0507189352133159</v>
      </c>
      <c r="AQ2102" s="12">
        <f t="shared" si="672"/>
        <v>162475699.13</v>
      </c>
      <c r="AR2102" s="12">
        <f t="shared" si="673"/>
        <v>123500418.1</v>
      </c>
      <c r="AS2102" s="12">
        <f>AR2102-VLOOKUP(A2102,[1]选股结果!$A$2:$BJ$3005,48,FALSE)*0.08</f>
        <v>19574681.984</v>
      </c>
      <c r="AT2102" s="12">
        <f t="shared" si="654"/>
        <v>131682605.77</v>
      </c>
      <c r="AU2102" s="12">
        <f t="shared" si="655"/>
        <v>154293511.46</v>
      </c>
      <c r="AV2102" s="12">
        <f t="shared" si="656"/>
        <v>142170726.89</v>
      </c>
      <c r="AW2102" s="12">
        <f t="shared" si="657"/>
        <v>169545502.56</v>
      </c>
      <c r="AX2102" s="12">
        <f t="shared" si="658"/>
        <v>14154205.66</v>
      </c>
      <c r="AY2102" s="21">
        <f t="shared" si="659"/>
        <v>967786580.8</v>
      </c>
    </row>
    <row r="2103" spans="1:51">
      <c r="A2103" s="5" t="s">
        <v>4253</v>
      </c>
      <c r="B2103" s="5" t="s">
        <v>4254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60"/>
        <v>1128537735.6</v>
      </c>
      <c r="AF2103" s="9">
        <f t="shared" si="661"/>
        <v>448493555.8</v>
      </c>
      <c r="AG2103" s="9">
        <f t="shared" si="662"/>
        <v>830911265.47</v>
      </c>
      <c r="AH2103" s="9">
        <f t="shared" si="663"/>
        <v>830661807.65</v>
      </c>
      <c r="AI2103" s="9">
        <f t="shared" si="664"/>
        <v>709927172.6</v>
      </c>
      <c r="AJ2103" s="12">
        <f t="shared" si="665"/>
        <v>798050417.22</v>
      </c>
      <c r="AK2103" s="16">
        <f t="shared" si="666"/>
        <v>0.707154392844212</v>
      </c>
      <c r="AL2103" s="9">
        <f t="shared" si="667"/>
        <v>118203284.49</v>
      </c>
      <c r="AM2103" s="16">
        <f t="shared" si="668"/>
        <v>0.0518990825316626</v>
      </c>
      <c r="AN2103" s="16">
        <f t="shared" si="669"/>
        <v>0.00362700670157369</v>
      </c>
      <c r="AO2103" s="16">
        <f t="shared" si="670"/>
        <v>0.048993080085713</v>
      </c>
      <c r="AP2103" s="16">
        <f t="shared" si="671"/>
        <v>0</v>
      </c>
      <c r="AQ2103" s="12">
        <f t="shared" si="672"/>
        <v>679847132.73</v>
      </c>
      <c r="AR2103" s="12">
        <f t="shared" si="673"/>
        <v>559060086.93</v>
      </c>
      <c r="AS2103" s="12">
        <f>AR2103-VLOOKUP(A2103,[1]选股结果!$A$2:$BJ$3005,48,FALSE)*0.08</f>
        <v>93111425.0259999</v>
      </c>
      <c r="AT2103" s="12">
        <f t="shared" si="654"/>
        <v>559112497.68</v>
      </c>
      <c r="AU2103" s="12">
        <f t="shared" si="655"/>
        <v>679794721.98</v>
      </c>
      <c r="AV2103" s="12">
        <f t="shared" si="656"/>
        <v>673702235.08</v>
      </c>
      <c r="AW2103" s="12">
        <f t="shared" si="657"/>
        <v>830911265.47</v>
      </c>
      <c r="AX2103" s="12">
        <f t="shared" si="658"/>
        <v>111104736.39</v>
      </c>
      <c r="AY2103" s="21">
        <f t="shared" si="659"/>
        <v>448441145.05</v>
      </c>
    </row>
    <row r="2104" spans="1:51">
      <c r="A2104" s="5" t="s">
        <v>4255</v>
      </c>
      <c r="B2104" s="5" t="s">
        <v>4256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60"/>
        <v>1126372536.5</v>
      </c>
      <c r="AF2104" s="9">
        <f t="shared" si="661"/>
        <v>1220255231.39</v>
      </c>
      <c r="AG2104" s="9">
        <f t="shared" si="662"/>
        <v>-97627532.1600001</v>
      </c>
      <c r="AH2104" s="9">
        <f t="shared" si="663"/>
        <v>-97660260.5400001</v>
      </c>
      <c r="AI2104" s="9">
        <f t="shared" si="664"/>
        <v>-101568690.12</v>
      </c>
      <c r="AJ2104" s="12">
        <f t="shared" si="665"/>
        <v>275871711.9</v>
      </c>
      <c r="AK2104" s="16">
        <f t="shared" si="666"/>
        <v>0.244920488524358</v>
      </c>
      <c r="AL2104" s="9">
        <f t="shared" si="667"/>
        <v>297478978.26</v>
      </c>
      <c r="AM2104" s="16">
        <f t="shared" si="668"/>
        <v>0.00939186858450184</v>
      </c>
      <c r="AN2104" s="16">
        <f t="shared" si="669"/>
        <v>0.16501586509518</v>
      </c>
      <c r="AO2104" s="16">
        <f t="shared" si="670"/>
        <v>0.0866876970503977</v>
      </c>
      <c r="AP2104" s="16">
        <f t="shared" si="671"/>
        <v>0.00298846031922938</v>
      </c>
      <c r="AQ2104" s="12">
        <f t="shared" si="672"/>
        <v>-21607266.3600001</v>
      </c>
      <c r="AR2104" s="12">
        <f t="shared" si="673"/>
        <v>-97813260.5200001</v>
      </c>
      <c r="AS2104" s="12">
        <f>AR2104-VLOOKUP(A2104,[1]选股结果!$A$2:$BJ$3005,48,FALSE)*0.08</f>
        <v>-258792204.2024</v>
      </c>
      <c r="AT2104" s="12">
        <f t="shared" si="654"/>
        <v>-25515695.9400001</v>
      </c>
      <c r="AU2104" s="12">
        <f t="shared" si="655"/>
        <v>-93904830.9400001</v>
      </c>
      <c r="AV2104" s="12">
        <f t="shared" si="656"/>
        <v>-95282655.77</v>
      </c>
      <c r="AW2104" s="12">
        <f t="shared" si="657"/>
        <v>-97627532.1600001</v>
      </c>
      <c r="AX2104" s="12">
        <f t="shared" si="658"/>
        <v>0</v>
      </c>
      <c r="AY2104" s="21">
        <f t="shared" si="659"/>
        <v>1147957666.81</v>
      </c>
    </row>
    <row r="2105" spans="1:51">
      <c r="A2105" s="5" t="s">
        <v>4257</v>
      </c>
      <c r="B2105" s="5" t="s">
        <v>4258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60"/>
        <v>1126298787.28</v>
      </c>
      <c r="AF2105" s="9">
        <f t="shared" si="661"/>
        <v>1070777819.76</v>
      </c>
      <c r="AG2105" s="9">
        <f t="shared" si="662"/>
        <v>65948919.9399999</v>
      </c>
      <c r="AH2105" s="9">
        <f t="shared" si="663"/>
        <v>65584881.7399999</v>
      </c>
      <c r="AI2105" s="9">
        <f t="shared" si="664"/>
        <v>62336330.2499999</v>
      </c>
      <c r="AJ2105" s="12">
        <f t="shared" si="665"/>
        <v>232448188.07</v>
      </c>
      <c r="AK2105" s="16">
        <f t="shared" si="666"/>
        <v>0.206382347823849</v>
      </c>
      <c r="AL2105" s="9">
        <f t="shared" si="667"/>
        <v>181639354.57</v>
      </c>
      <c r="AM2105" s="16">
        <f t="shared" si="668"/>
        <v>0.00737644824253424</v>
      </c>
      <c r="AN2105" s="16">
        <f t="shared" si="669"/>
        <v>0.0307399580475556</v>
      </c>
      <c r="AO2105" s="16">
        <f t="shared" si="670"/>
        <v>0.0574380706173284</v>
      </c>
      <c r="AP2105" s="16">
        <f t="shared" si="671"/>
        <v>0.0492871146332857</v>
      </c>
      <c r="AQ2105" s="12">
        <f t="shared" si="672"/>
        <v>50808833.4999999</v>
      </c>
      <c r="AR2105" s="12">
        <f t="shared" si="673"/>
        <v>33767970.3599999</v>
      </c>
      <c r="AS2105" s="12">
        <f>AR2105-VLOOKUP(A2105,[1]选股结果!$A$2:$BJ$3005,48,FALSE)*0.08</f>
        <v>-50110098.2880001</v>
      </c>
      <c r="AT2105" s="12">
        <f t="shared" si="654"/>
        <v>47560282.0099999</v>
      </c>
      <c r="AU2105" s="12">
        <f t="shared" si="655"/>
        <v>37016521.8499999</v>
      </c>
      <c r="AV2105" s="12">
        <f t="shared" si="656"/>
        <v>41625652.1699999</v>
      </c>
      <c r="AW2105" s="12">
        <f t="shared" si="657"/>
        <v>65948919.9399999</v>
      </c>
      <c r="AX2105" s="12">
        <f t="shared" si="658"/>
        <v>30661763.86</v>
      </c>
      <c r="AY2105" s="21">
        <f t="shared" si="659"/>
        <v>1056985508.11</v>
      </c>
    </row>
    <row r="2106" spans="1:51">
      <c r="A2106" s="5" t="s">
        <v>4259</v>
      </c>
      <c r="B2106" s="5" t="s">
        <v>4260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60"/>
        <v>1125358543.96</v>
      </c>
      <c r="AF2106" s="9">
        <f t="shared" si="661"/>
        <v>1033079681.02</v>
      </c>
      <c r="AG2106" s="9">
        <f t="shared" si="662"/>
        <v>97694862.0199999</v>
      </c>
      <c r="AH2106" s="9">
        <f t="shared" si="663"/>
        <v>95634137.2499999</v>
      </c>
      <c r="AI2106" s="9">
        <f t="shared" si="664"/>
        <v>86687084.3199999</v>
      </c>
      <c r="AJ2106" s="12">
        <f t="shared" si="665"/>
        <v>309390736.71</v>
      </c>
      <c r="AK2106" s="16">
        <f t="shared" si="666"/>
        <v>0.274926367574632</v>
      </c>
      <c r="AL2106" s="9">
        <f t="shared" si="667"/>
        <v>220378392.61</v>
      </c>
      <c r="AM2106" s="16">
        <f t="shared" si="668"/>
        <v>0.00819056135439766</v>
      </c>
      <c r="AN2106" s="16">
        <f t="shared" si="669"/>
        <v>0.0980623348374582</v>
      </c>
      <c r="AO2106" s="16">
        <f t="shared" si="670"/>
        <v>0.0507435917970244</v>
      </c>
      <c r="AP2106" s="16">
        <f t="shared" si="671"/>
        <v>0.0348416893268761</v>
      </c>
      <c r="AQ2106" s="12">
        <f t="shared" si="672"/>
        <v>89012344.1</v>
      </c>
      <c r="AR2106" s="12">
        <f t="shared" si="673"/>
        <v>78840149.3</v>
      </c>
      <c r="AS2106" s="12">
        <f>AR2106-VLOOKUP(A2106,[1]选股结果!$A$2:$BJ$3005,48,FALSE)*0.08</f>
        <v>-67559425.4912</v>
      </c>
      <c r="AT2106" s="12">
        <f t="shared" si="654"/>
        <v>80065291.17</v>
      </c>
      <c r="AU2106" s="12">
        <f t="shared" si="655"/>
        <v>87787202.23</v>
      </c>
      <c r="AV2106" s="12">
        <f t="shared" si="656"/>
        <v>82577920.1300001</v>
      </c>
      <c r="AW2106" s="12">
        <f t="shared" si="657"/>
        <v>97694862.0199999</v>
      </c>
      <c r="AX2106" s="12">
        <f t="shared" si="658"/>
        <v>13232658.89</v>
      </c>
      <c r="AY2106" s="21">
        <f t="shared" si="659"/>
        <v>1031854539.15</v>
      </c>
    </row>
    <row r="2107" spans="1:51">
      <c r="A2107" s="5" t="s">
        <v>4261</v>
      </c>
      <c r="B2107" s="5" t="s">
        <v>4262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60"/>
        <v>1123513593.57</v>
      </c>
      <c r="AF2107" s="9">
        <f t="shared" si="661"/>
        <v>1199473665.8</v>
      </c>
      <c r="AG2107" s="9">
        <f t="shared" si="662"/>
        <v>-76135460.4100003</v>
      </c>
      <c r="AH2107" s="9">
        <f t="shared" si="663"/>
        <v>-75556625.5400003</v>
      </c>
      <c r="AI2107" s="9">
        <f t="shared" si="664"/>
        <v>-76276223.2100003</v>
      </c>
      <c r="AJ2107" s="12">
        <f t="shared" si="665"/>
        <v>120463500.02</v>
      </c>
      <c r="AK2107" s="16">
        <f t="shared" si="666"/>
        <v>0.10722033156468</v>
      </c>
      <c r="AL2107" s="9">
        <f t="shared" si="667"/>
        <v>180505800.93</v>
      </c>
      <c r="AM2107" s="16">
        <f t="shared" si="668"/>
        <v>0.00801081324828603</v>
      </c>
      <c r="AN2107" s="16">
        <f t="shared" si="669"/>
        <v>0.044367627899906</v>
      </c>
      <c r="AO2107" s="16">
        <f t="shared" si="670"/>
        <v>0.0727893870070071</v>
      </c>
      <c r="AP2107" s="16">
        <f t="shared" si="671"/>
        <v>0.0360092477932973</v>
      </c>
      <c r="AQ2107" s="12">
        <f t="shared" si="672"/>
        <v>-60042300.9100001</v>
      </c>
      <c r="AR2107" s="12">
        <f t="shared" si="673"/>
        <v>-76100835.0300001</v>
      </c>
      <c r="AS2107" s="12">
        <f>AR2107-VLOOKUP(A2107,[1]选股结果!$A$2:$BJ$3005,48,FALSE)*0.08</f>
        <v>-129720719.0132</v>
      </c>
      <c r="AT2107" s="12">
        <f t="shared" si="654"/>
        <v>-60761898.5800001</v>
      </c>
      <c r="AU2107" s="12">
        <f t="shared" si="655"/>
        <v>-75381237.3600001</v>
      </c>
      <c r="AV2107" s="12">
        <f t="shared" si="656"/>
        <v>-75724328.75</v>
      </c>
      <c r="AW2107" s="12">
        <f t="shared" si="657"/>
        <v>-76135460.4100003</v>
      </c>
      <c r="AX2107" s="12">
        <f t="shared" si="658"/>
        <v>0</v>
      </c>
      <c r="AY2107" s="21">
        <f t="shared" si="659"/>
        <v>1184134729.35</v>
      </c>
    </row>
    <row r="2108" spans="1:51">
      <c r="A2108" s="5" t="s">
        <v>4263</v>
      </c>
      <c r="B2108" s="5" t="s">
        <v>4264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60"/>
        <v>1121652768.03</v>
      </c>
      <c r="AF2108" s="9">
        <f t="shared" si="661"/>
        <v>1080475684.52</v>
      </c>
      <c r="AG2108" s="9">
        <f t="shared" si="662"/>
        <v>40594209.1999997</v>
      </c>
      <c r="AH2108" s="9">
        <f t="shared" si="663"/>
        <v>40632750.1999997</v>
      </c>
      <c r="AI2108" s="9">
        <f t="shared" si="664"/>
        <v>19678916.6399997</v>
      </c>
      <c r="AJ2108" s="12">
        <f t="shared" si="665"/>
        <v>142916598.96</v>
      </c>
      <c r="AK2108" s="16">
        <f t="shared" si="666"/>
        <v>0.127416080121667</v>
      </c>
      <c r="AL2108" s="9">
        <f t="shared" si="667"/>
        <v>87604851.05</v>
      </c>
      <c r="AM2108" s="16">
        <f t="shared" si="668"/>
        <v>0.0209771885298559</v>
      </c>
      <c r="AN2108" s="16">
        <f t="shared" si="669"/>
        <v>0.00611717281458756</v>
      </c>
      <c r="AO2108" s="16">
        <f t="shared" si="670"/>
        <v>0.0424612560745057</v>
      </c>
      <c r="AP2108" s="16">
        <f t="shared" si="671"/>
        <v>0.00858210447508345</v>
      </c>
      <c r="AQ2108" s="12">
        <f t="shared" si="672"/>
        <v>55311747.9099999</v>
      </c>
      <c r="AR2108" s="12">
        <f t="shared" si="673"/>
        <v>20261790.9499999</v>
      </c>
      <c r="AS2108" s="12">
        <f>AR2108-VLOOKUP(A2108,[1]选股结果!$A$2:$BJ$3005,48,FALSE)*0.08</f>
        <v>-16045392.2540001</v>
      </c>
      <c r="AT2108" s="12">
        <f t="shared" si="654"/>
        <v>34357914.3499999</v>
      </c>
      <c r="AU2108" s="12">
        <f t="shared" si="655"/>
        <v>41215624.5099999</v>
      </c>
      <c r="AV2108" s="12">
        <f t="shared" si="656"/>
        <v>29500307.3799999</v>
      </c>
      <c r="AW2108" s="12">
        <f t="shared" si="657"/>
        <v>40594209.1999997</v>
      </c>
      <c r="AX2108" s="12">
        <f t="shared" si="658"/>
        <v>-141480.56</v>
      </c>
      <c r="AY2108" s="21">
        <f t="shared" si="659"/>
        <v>1066379561.12</v>
      </c>
    </row>
    <row r="2109" spans="1:51">
      <c r="A2109" s="5" t="s">
        <v>4265</v>
      </c>
      <c r="B2109" s="5" t="s">
        <v>4266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60"/>
        <v>1121319392.07</v>
      </c>
      <c r="AF2109" s="9">
        <f t="shared" si="661"/>
        <v>1037366124.63</v>
      </c>
      <c r="AG2109" s="9">
        <f t="shared" si="662"/>
        <v>97154213.5999998</v>
      </c>
      <c r="AH2109" s="9">
        <f t="shared" si="663"/>
        <v>96565874.8599998</v>
      </c>
      <c r="AI2109" s="9">
        <f t="shared" si="664"/>
        <v>69050549.7999998</v>
      </c>
      <c r="AJ2109" s="12">
        <f t="shared" si="665"/>
        <v>200356337.55</v>
      </c>
      <c r="AK2109" s="16">
        <f t="shared" si="666"/>
        <v>0.17867909800448</v>
      </c>
      <c r="AL2109" s="9">
        <f t="shared" si="667"/>
        <v>103601206.4</v>
      </c>
      <c r="AM2109" s="16">
        <f t="shared" si="668"/>
        <v>0.00283908956940724</v>
      </c>
      <c r="AN2109" s="16">
        <f t="shared" si="669"/>
        <v>0.0168766363659023</v>
      </c>
      <c r="AO2109" s="16">
        <f t="shared" si="670"/>
        <v>0.0707145368846435</v>
      </c>
      <c r="AP2109" s="16">
        <f t="shared" si="671"/>
        <v>0.00143728926958519</v>
      </c>
      <c r="AQ2109" s="12">
        <f t="shared" si="672"/>
        <v>96755131.1499999</v>
      </c>
      <c r="AR2109" s="12">
        <f t="shared" si="673"/>
        <v>55849603.6399999</v>
      </c>
      <c r="AS2109" s="12">
        <f>AR2109-VLOOKUP(A2109,[1]选股结果!$A$2:$BJ$3005,48,FALSE)*0.08</f>
        <v>-94643320.7256001</v>
      </c>
      <c r="AT2109" s="12">
        <f t="shared" si="654"/>
        <v>69239806.0899999</v>
      </c>
      <c r="AU2109" s="12">
        <f t="shared" si="655"/>
        <v>83364928.6999999</v>
      </c>
      <c r="AV2109" s="12">
        <f t="shared" si="656"/>
        <v>79273224.58</v>
      </c>
      <c r="AW2109" s="12">
        <f t="shared" si="657"/>
        <v>97154213.5999998</v>
      </c>
      <c r="AX2109" s="12">
        <f t="shared" si="658"/>
        <v>13660369.69</v>
      </c>
      <c r="AY2109" s="21">
        <f t="shared" si="659"/>
        <v>1023975922.18</v>
      </c>
    </row>
    <row r="2110" spans="1:51">
      <c r="A2110" s="5" t="s">
        <v>4267</v>
      </c>
      <c r="B2110" s="5" t="s">
        <v>4268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60"/>
        <v>1120979878</v>
      </c>
      <c r="AF2110" s="9">
        <f t="shared" si="661"/>
        <v>976858213.01</v>
      </c>
      <c r="AG2110" s="9">
        <f t="shared" si="662"/>
        <v>150037224.73</v>
      </c>
      <c r="AH2110" s="9">
        <f t="shared" si="663"/>
        <v>158202783.17</v>
      </c>
      <c r="AI2110" s="9">
        <f t="shared" si="664"/>
        <v>129700257.64</v>
      </c>
      <c r="AJ2110" s="12">
        <f t="shared" si="665"/>
        <v>216038025.73</v>
      </c>
      <c r="AK2110" s="16">
        <f t="shared" si="666"/>
        <v>0.192722483221951</v>
      </c>
      <c r="AL2110" s="9">
        <f t="shared" si="667"/>
        <v>73297141.87</v>
      </c>
      <c r="AM2110" s="16">
        <f t="shared" si="668"/>
        <v>0.00482213889480717</v>
      </c>
      <c r="AN2110" s="16">
        <f t="shared" si="669"/>
        <v>0.0106709424627156</v>
      </c>
      <c r="AO2110" s="16">
        <f t="shared" si="670"/>
        <v>0.0223717225992883</v>
      </c>
      <c r="AP2110" s="16">
        <f t="shared" si="671"/>
        <v>0.0327070922587961</v>
      </c>
      <c r="AQ2110" s="12">
        <f t="shared" si="672"/>
        <v>142740883.86</v>
      </c>
      <c r="AR2110" s="12">
        <f t="shared" si="673"/>
        <v>121431673.2</v>
      </c>
      <c r="AS2110" s="12">
        <f>AR2110-VLOOKUP(A2110,[1]选股结果!$A$2:$BJ$3005,48,FALSE)*0.08</f>
        <v>-22545535.5816</v>
      </c>
      <c r="AT2110" s="12">
        <f t="shared" si="654"/>
        <v>114238358.33</v>
      </c>
      <c r="AU2110" s="12">
        <f t="shared" si="655"/>
        <v>149934198.73</v>
      </c>
      <c r="AV2110" s="12">
        <f t="shared" si="656"/>
        <v>135095152.82</v>
      </c>
      <c r="AW2110" s="12">
        <f t="shared" si="657"/>
        <v>150037224.73</v>
      </c>
      <c r="AX2110" s="12">
        <f t="shared" si="658"/>
        <v>7719792.75</v>
      </c>
      <c r="AY2110" s="21">
        <f t="shared" si="659"/>
        <v>984051527.88</v>
      </c>
    </row>
    <row r="2111" spans="1:51">
      <c r="A2111" s="5" t="s">
        <v>4269</v>
      </c>
      <c r="B2111" s="5" t="s">
        <v>4270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60"/>
        <v>1119193502.61</v>
      </c>
      <c r="AF2111" s="9">
        <f t="shared" si="661"/>
        <v>1096160053.29</v>
      </c>
      <c r="AG2111" s="9">
        <f t="shared" si="662"/>
        <v>22923883.4299997</v>
      </c>
      <c r="AH2111" s="9">
        <f t="shared" si="663"/>
        <v>22730652.6699997</v>
      </c>
      <c r="AI2111" s="9">
        <f t="shared" si="664"/>
        <v>14903881.6799997</v>
      </c>
      <c r="AJ2111" s="12">
        <f t="shared" si="665"/>
        <v>166430072.99</v>
      </c>
      <c r="AK2111" s="16">
        <f t="shared" si="666"/>
        <v>0.148705360245461</v>
      </c>
      <c r="AL2111" s="9">
        <f t="shared" si="667"/>
        <v>138312579.84</v>
      </c>
      <c r="AM2111" s="16">
        <f t="shared" si="668"/>
        <v>0.00375045667278385</v>
      </c>
      <c r="AN2111" s="16">
        <f t="shared" si="669"/>
        <v>0.0214398801941236</v>
      </c>
      <c r="AO2111" s="16">
        <f t="shared" si="670"/>
        <v>0.0611537798159019</v>
      </c>
      <c r="AP2111" s="16">
        <f t="shared" si="671"/>
        <v>0.0370642599186488</v>
      </c>
      <c r="AQ2111" s="12">
        <f t="shared" si="672"/>
        <v>28117493.1499999</v>
      </c>
      <c r="AR2111" s="12">
        <f t="shared" si="673"/>
        <v>15011951.7499999</v>
      </c>
      <c r="AS2111" s="12">
        <f>AR2111-VLOOKUP(A2111,[1]选股结果!$A$2:$BJ$3005,48,FALSE)*0.08</f>
        <v>-48771762.1852001</v>
      </c>
      <c r="AT2111" s="12">
        <f t="shared" si="654"/>
        <v>20290722.1599999</v>
      </c>
      <c r="AU2111" s="12">
        <f t="shared" si="655"/>
        <v>22838722.7399999</v>
      </c>
      <c r="AV2111" s="12">
        <f t="shared" si="656"/>
        <v>22753529.7899999</v>
      </c>
      <c r="AW2111" s="12">
        <f t="shared" si="657"/>
        <v>22923883.4299997</v>
      </c>
      <c r="AX2111" s="12">
        <f t="shared" si="658"/>
        <v>-5504536.07</v>
      </c>
      <c r="AY2111" s="21">
        <f t="shared" si="659"/>
        <v>1090881282.88</v>
      </c>
    </row>
    <row r="2112" spans="1:51">
      <c r="A2112" s="5" t="s">
        <v>4271</v>
      </c>
      <c r="B2112" s="5" t="s">
        <v>4272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60"/>
        <v>1118788126.08</v>
      </c>
      <c r="AF2112" s="9">
        <f t="shared" si="661"/>
        <v>1099173999.22</v>
      </c>
      <c r="AG2112" s="9">
        <f t="shared" si="662"/>
        <v>65902175.9199999</v>
      </c>
      <c r="AH2112" s="9">
        <f t="shared" si="663"/>
        <v>70779516.5699999</v>
      </c>
      <c r="AI2112" s="9">
        <f t="shared" si="664"/>
        <v>65654856.5399999</v>
      </c>
      <c r="AJ2112" s="12">
        <f t="shared" si="665"/>
        <v>257803155.89</v>
      </c>
      <c r="AK2112" s="16">
        <f t="shared" si="666"/>
        <v>0.230430722207688</v>
      </c>
      <c r="AL2112" s="9">
        <f t="shared" si="667"/>
        <v>228569107.79</v>
      </c>
      <c r="AM2112" s="16">
        <f t="shared" si="668"/>
        <v>0.00758236292668109</v>
      </c>
      <c r="AN2112" s="16">
        <f t="shared" si="669"/>
        <v>0.0855002303207855</v>
      </c>
      <c r="AO2112" s="16">
        <f t="shared" si="670"/>
        <v>0.0481788121302833</v>
      </c>
      <c r="AP2112" s="16">
        <f t="shared" si="671"/>
        <v>0.0673987001401265</v>
      </c>
      <c r="AQ2112" s="12">
        <f t="shared" si="672"/>
        <v>29234048.0999999</v>
      </c>
      <c r="AR2112" s="12">
        <f t="shared" si="673"/>
        <v>19366807.4799999</v>
      </c>
      <c r="AS2112" s="12">
        <f>AR2112-VLOOKUP(A2112,[1]选股结果!$A$2:$BJ$3005,48,FALSE)*0.08</f>
        <v>-82268507.6232001</v>
      </c>
      <c r="AT2112" s="12">
        <f t="shared" si="654"/>
        <v>24109388.0699999</v>
      </c>
      <c r="AU2112" s="12">
        <f t="shared" si="655"/>
        <v>24491467.5099999</v>
      </c>
      <c r="AV2112" s="12">
        <f t="shared" si="656"/>
        <v>64346505.9299999</v>
      </c>
      <c r="AW2112" s="12">
        <f t="shared" si="657"/>
        <v>65902175.9199999</v>
      </c>
      <c r="AX2112" s="12">
        <f t="shared" si="658"/>
        <v>0</v>
      </c>
      <c r="AY2112" s="21">
        <f t="shared" si="659"/>
        <v>1094431418.63</v>
      </c>
    </row>
    <row r="2113" spans="1:51">
      <c r="A2113" s="5" t="s">
        <v>4273</v>
      </c>
      <c r="B2113" s="5" t="s">
        <v>4274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60"/>
        <v>1117943715.06</v>
      </c>
      <c r="AF2113" s="9">
        <f t="shared" si="661"/>
        <v>1074065715.2</v>
      </c>
      <c r="AG2113" s="9">
        <f t="shared" si="662"/>
        <v>44476348.8900001</v>
      </c>
      <c r="AH2113" s="9">
        <f t="shared" si="663"/>
        <v>44394824.3300001</v>
      </c>
      <c r="AI2113" s="9">
        <f t="shared" si="664"/>
        <v>40922839.8600001</v>
      </c>
      <c r="AJ2113" s="12">
        <f t="shared" si="665"/>
        <v>177964082.18</v>
      </c>
      <c r="AK2113" s="16">
        <f t="shared" si="666"/>
        <v>0.159188767540456</v>
      </c>
      <c r="AL2113" s="9">
        <f t="shared" si="667"/>
        <v>123295980.29</v>
      </c>
      <c r="AM2113" s="16">
        <f t="shared" si="668"/>
        <v>0.00375867098977741</v>
      </c>
      <c r="AN2113" s="16">
        <f t="shared" si="669"/>
        <v>0.0258204015471841</v>
      </c>
      <c r="AO2113" s="16">
        <f t="shared" si="670"/>
        <v>0.0366603878512796</v>
      </c>
      <c r="AP2113" s="16">
        <f t="shared" si="671"/>
        <v>0.0439757982783252</v>
      </c>
      <c r="AQ2113" s="12">
        <f t="shared" si="672"/>
        <v>54668101.89</v>
      </c>
      <c r="AR2113" s="12">
        <f t="shared" si="673"/>
        <v>40324490.83</v>
      </c>
      <c r="AS2113" s="12">
        <f>AR2113-VLOOKUP(A2113,[1]选股结果!$A$2:$BJ$3005,48,FALSE)*0.08</f>
        <v>-51704411.6636</v>
      </c>
      <c r="AT2113" s="12">
        <f t="shared" si="654"/>
        <v>51196117.42</v>
      </c>
      <c r="AU2113" s="12">
        <f t="shared" si="655"/>
        <v>43796475.3</v>
      </c>
      <c r="AV2113" s="12">
        <f t="shared" si="656"/>
        <v>42342376.9699999</v>
      </c>
      <c r="AW2113" s="12">
        <f t="shared" si="657"/>
        <v>44476348.8900001</v>
      </c>
      <c r="AX2113" s="12">
        <f t="shared" si="658"/>
        <v>1737353.59</v>
      </c>
      <c r="AY2113" s="21">
        <f t="shared" si="659"/>
        <v>1063194088.61</v>
      </c>
    </row>
    <row r="2114" spans="1:51">
      <c r="A2114" s="5" t="s">
        <v>4275</v>
      </c>
      <c r="B2114" s="5" t="s">
        <v>4276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60"/>
        <v>1117873585.28</v>
      </c>
      <c r="AF2114" s="9">
        <f t="shared" si="661"/>
        <v>1086503523.02</v>
      </c>
      <c r="AG2114" s="9">
        <f t="shared" si="662"/>
        <v>25796019.59</v>
      </c>
      <c r="AH2114" s="9">
        <f t="shared" si="663"/>
        <v>32014351.63</v>
      </c>
      <c r="AI2114" s="9">
        <f t="shared" si="664"/>
        <v>25580455.72</v>
      </c>
      <c r="AJ2114" s="12">
        <f t="shared" si="665"/>
        <v>317274224.99</v>
      </c>
      <c r="AK2114" s="16">
        <f t="shared" si="666"/>
        <v>0.283819413185732</v>
      </c>
      <c r="AL2114" s="9">
        <f t="shared" si="667"/>
        <v>213872325.77</v>
      </c>
      <c r="AM2114" s="16">
        <f t="shared" si="668"/>
        <v>0.00474011933887208</v>
      </c>
      <c r="AN2114" s="16">
        <f t="shared" si="669"/>
        <v>0.0752720292508959</v>
      </c>
      <c r="AO2114" s="16">
        <f t="shared" si="670"/>
        <v>0.0769541259161722</v>
      </c>
      <c r="AP2114" s="16">
        <f t="shared" si="671"/>
        <v>0.0401130062293836</v>
      </c>
      <c r="AQ2114" s="12">
        <f t="shared" si="672"/>
        <v>103401899.22</v>
      </c>
      <c r="AR2114" s="12">
        <f t="shared" si="673"/>
        <v>31373562.72</v>
      </c>
      <c r="AS2114" s="12">
        <f>AR2114-VLOOKUP(A2114,[1]选股结果!$A$2:$BJ$3005,48,FALSE)*0.08</f>
        <v>-98357599.5008</v>
      </c>
      <c r="AT2114" s="12">
        <f t="shared" si="654"/>
        <v>96968003.31</v>
      </c>
      <c r="AU2114" s="12">
        <f t="shared" si="655"/>
        <v>37807458.63</v>
      </c>
      <c r="AV2114" s="12">
        <f t="shared" si="656"/>
        <v>43131229.38</v>
      </c>
      <c r="AW2114" s="12">
        <f t="shared" si="657"/>
        <v>25796019.59</v>
      </c>
      <c r="AX2114" s="12">
        <f t="shared" si="658"/>
        <v>-7504603.52</v>
      </c>
      <c r="AY2114" s="21">
        <f t="shared" si="659"/>
        <v>1020909082.43</v>
      </c>
    </row>
    <row r="2115" spans="1:51">
      <c r="A2115" s="5" t="s">
        <v>4277</v>
      </c>
      <c r="B2115" s="5" t="s">
        <v>4278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60"/>
        <v>1116665558.9</v>
      </c>
      <c r="AF2115" s="9">
        <f t="shared" si="661"/>
        <v>1151734340.84</v>
      </c>
      <c r="AG2115" s="9">
        <f t="shared" si="662"/>
        <v>635101.30000018</v>
      </c>
      <c r="AH2115" s="9">
        <f t="shared" si="663"/>
        <v>2198659.43000018</v>
      </c>
      <c r="AI2115" s="9">
        <f t="shared" si="664"/>
        <v>905439.82000018</v>
      </c>
      <c r="AJ2115" s="12">
        <f t="shared" si="665"/>
        <v>120749071.34</v>
      </c>
      <c r="AK2115" s="16">
        <f t="shared" si="666"/>
        <v>0.108133603994151</v>
      </c>
      <c r="AL2115" s="9">
        <f t="shared" si="667"/>
        <v>137723597.71</v>
      </c>
      <c r="AM2115" s="16">
        <f t="shared" si="668"/>
        <v>0.00877624550331244</v>
      </c>
      <c r="AN2115" s="16">
        <f t="shared" si="669"/>
        <v>0.00202258130198342</v>
      </c>
      <c r="AO2115" s="16">
        <f t="shared" si="670"/>
        <v>0.0986863859207362</v>
      </c>
      <c r="AP2115" s="16">
        <f t="shared" si="671"/>
        <v>0</v>
      </c>
      <c r="AQ2115" s="12">
        <f t="shared" si="672"/>
        <v>-16974526.3699999</v>
      </c>
      <c r="AR2115" s="12">
        <f t="shared" si="673"/>
        <v>-51827232.9999999</v>
      </c>
      <c r="AS2115" s="12">
        <f>AR2115-VLOOKUP(A2115,[1]选股结果!$A$2:$BJ$3005,48,FALSE)*0.08</f>
        <v>-211845876.1552</v>
      </c>
      <c r="AT2115" s="12">
        <f t="shared" ref="AT2115:AT2178" si="674">AQ2115-AD2115</f>
        <v>-18267745.9799999</v>
      </c>
      <c r="AU2115" s="12">
        <f t="shared" ref="AU2115:AU2178" si="675">AQ2115-S2115</f>
        <v>-50534013.3899999</v>
      </c>
      <c r="AV2115" s="12">
        <f t="shared" ref="AV2115:AV2178" si="676">AJ2115-O2115-P2115-Q2115-R2115-X2115-Y2115+Z2115-H2115</f>
        <v>-40778958.6599998</v>
      </c>
      <c r="AW2115" s="12">
        <f t="shared" ref="AW2115:AW2178" si="677">AG2115</f>
        <v>635101.30000018</v>
      </c>
      <c r="AX2115" s="12">
        <f t="shared" ref="AX2115:AX2178" si="678">T2115-U2115+V2115+W2115+AA2115</f>
        <v>45483672.76</v>
      </c>
      <c r="AY2115" s="21">
        <f t="shared" ref="AY2115:AY2178" si="679">AF2115-S2115</f>
        <v>1118174853.82</v>
      </c>
    </row>
    <row r="2116" spans="1:51">
      <c r="A2116" s="5" t="s">
        <v>4279</v>
      </c>
      <c r="B2116" s="5" t="s">
        <v>4280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60"/>
        <v>1115933659.88</v>
      </c>
      <c r="AF2116" s="9">
        <f t="shared" si="661"/>
        <v>1295815270.27</v>
      </c>
      <c r="AG2116" s="9">
        <f t="shared" si="662"/>
        <v>-244852602.07</v>
      </c>
      <c r="AH2116" s="9">
        <f t="shared" si="663"/>
        <v>-251239363.44</v>
      </c>
      <c r="AI2116" s="9">
        <f t="shared" si="664"/>
        <v>-221172305.23</v>
      </c>
      <c r="AJ2116" s="12">
        <f t="shared" si="665"/>
        <v>249034263.85</v>
      </c>
      <c r="AK2116" s="16">
        <f t="shared" si="666"/>
        <v>0.223162247724277</v>
      </c>
      <c r="AL2116" s="9">
        <f t="shared" si="667"/>
        <v>266675409.15</v>
      </c>
      <c r="AM2116" s="16">
        <f t="shared" si="668"/>
        <v>0.0141793389597205</v>
      </c>
      <c r="AN2116" s="16">
        <f t="shared" si="669"/>
        <v>0.0492264564417809</v>
      </c>
      <c r="AO2116" s="16">
        <f t="shared" si="670"/>
        <v>0.143286446747376</v>
      </c>
      <c r="AP2116" s="16">
        <f t="shared" si="671"/>
        <v>0.0252958999310367</v>
      </c>
      <c r="AQ2116" s="12">
        <f t="shared" si="672"/>
        <v>-17641145.2999999</v>
      </c>
      <c r="AR2116" s="12">
        <f t="shared" si="673"/>
        <v>-157606584.89</v>
      </c>
      <c r="AS2116" s="12">
        <f>AR2116-VLOOKUP(A2116,[1]选股结果!$A$2:$BJ$3005,48,FALSE)*0.08</f>
        <v>-434819296.5916</v>
      </c>
      <c r="AT2116" s="12">
        <f t="shared" si="674"/>
        <v>12425912.9100001</v>
      </c>
      <c r="AU2116" s="12">
        <f t="shared" si="675"/>
        <v>-187673643.1</v>
      </c>
      <c r="AV2116" s="12">
        <f t="shared" si="676"/>
        <v>-234630647.48</v>
      </c>
      <c r="AW2116" s="12">
        <f t="shared" si="677"/>
        <v>-244852602.07</v>
      </c>
      <c r="AX2116" s="12">
        <f t="shared" si="678"/>
        <v>-48301.74</v>
      </c>
      <c r="AY2116" s="21">
        <f t="shared" si="679"/>
        <v>1125782772.47</v>
      </c>
    </row>
    <row r="2117" spans="1:51">
      <c r="A2117" s="5" t="s">
        <v>4281</v>
      </c>
      <c r="B2117" s="5" t="s">
        <v>4282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60"/>
        <v>1115302702.86</v>
      </c>
      <c r="AF2117" s="9">
        <f t="shared" si="661"/>
        <v>976263806.49</v>
      </c>
      <c r="AG2117" s="9">
        <f t="shared" si="662"/>
        <v>133771502.12</v>
      </c>
      <c r="AH2117" s="9">
        <f t="shared" si="663"/>
        <v>133775933.18</v>
      </c>
      <c r="AI2117" s="9">
        <f t="shared" si="664"/>
        <v>106695648.02</v>
      </c>
      <c r="AJ2117" s="12">
        <f t="shared" si="665"/>
        <v>269598358.96</v>
      </c>
      <c r="AK2117" s="16">
        <f t="shared" si="666"/>
        <v>0.241726625667329</v>
      </c>
      <c r="AL2117" s="9">
        <f t="shared" si="667"/>
        <v>136616649.99</v>
      </c>
      <c r="AM2117" s="16">
        <f t="shared" si="668"/>
        <v>0.00182036888711356</v>
      </c>
      <c r="AN2117" s="16">
        <f t="shared" si="669"/>
        <v>0.0285303276844961</v>
      </c>
      <c r="AO2117" s="16">
        <f t="shared" si="670"/>
        <v>0.0522016707129851</v>
      </c>
      <c r="AP2117" s="16">
        <f t="shared" si="671"/>
        <v>0.0345949720027203</v>
      </c>
      <c r="AQ2117" s="12">
        <f t="shared" si="672"/>
        <v>132981708.97</v>
      </c>
      <c r="AR2117" s="12">
        <f t="shared" si="673"/>
        <v>105996705.36</v>
      </c>
      <c r="AS2117" s="12">
        <f>AR2117-VLOOKUP(A2117,[1]选股结果!$A$2:$BJ$3005,48,FALSE)*0.08</f>
        <v>4431928.1584</v>
      </c>
      <c r="AT2117" s="12">
        <f t="shared" si="674"/>
        <v>105901423.81</v>
      </c>
      <c r="AU2117" s="12">
        <f t="shared" si="675"/>
        <v>133076990.52</v>
      </c>
      <c r="AV2117" s="12">
        <f t="shared" si="676"/>
        <v>122913561.61</v>
      </c>
      <c r="AW2117" s="12">
        <f t="shared" si="677"/>
        <v>133771502.12</v>
      </c>
      <c r="AX2117" s="12">
        <f t="shared" si="678"/>
        <v>10068224.67</v>
      </c>
      <c r="AY2117" s="21">
        <f t="shared" si="679"/>
        <v>976359088.04</v>
      </c>
    </row>
    <row r="2118" spans="1:51">
      <c r="A2118" s="5" t="s">
        <v>4283</v>
      </c>
      <c r="B2118" s="5" t="s">
        <v>4284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60"/>
        <v>1114331399.08</v>
      </c>
      <c r="AF2118" s="9">
        <f t="shared" si="661"/>
        <v>1056986810.78</v>
      </c>
      <c r="AG2118" s="9">
        <f t="shared" si="662"/>
        <v>69851708.9699998</v>
      </c>
      <c r="AH2118" s="9">
        <f t="shared" si="663"/>
        <v>69975160.4899998</v>
      </c>
      <c r="AI2118" s="9">
        <f t="shared" si="664"/>
        <v>59466315.8499998</v>
      </c>
      <c r="AJ2118" s="12">
        <f t="shared" si="665"/>
        <v>169322108.84</v>
      </c>
      <c r="AK2118" s="16">
        <f t="shared" si="666"/>
        <v>0.151949508898155</v>
      </c>
      <c r="AL2118" s="9">
        <f t="shared" si="667"/>
        <v>189164113.74</v>
      </c>
      <c r="AM2118" s="16">
        <f t="shared" si="668"/>
        <v>0.0109566038972608</v>
      </c>
      <c r="AN2118" s="16">
        <f t="shared" si="669"/>
        <v>0.040142053582023</v>
      </c>
      <c r="AO2118" s="16">
        <f t="shared" si="670"/>
        <v>0.0413726538066349</v>
      </c>
      <c r="AP2118" s="16">
        <f t="shared" si="671"/>
        <v>0.0132423802130883</v>
      </c>
      <c r="AQ2118" s="12">
        <f t="shared" si="672"/>
        <v>-19842004.9000001</v>
      </c>
      <c r="AR2118" s="12">
        <f t="shared" si="673"/>
        <v>-24528284.3300001</v>
      </c>
      <c r="AS2118" s="12">
        <f>AR2118-VLOOKUP(A2118,[1]选股结果!$A$2:$BJ$3005,48,FALSE)*0.08</f>
        <v>-125549636.0484</v>
      </c>
      <c r="AT2118" s="12">
        <f t="shared" si="674"/>
        <v>-30350849.5400001</v>
      </c>
      <c r="AU2118" s="12">
        <f t="shared" si="675"/>
        <v>-14019439.6900001</v>
      </c>
      <c r="AV2118" s="12">
        <f t="shared" si="676"/>
        <v>38522746.4099999</v>
      </c>
      <c r="AW2118" s="12">
        <f t="shared" si="677"/>
        <v>69851708.9699998</v>
      </c>
      <c r="AX2118" s="12">
        <f t="shared" si="678"/>
        <v>1549241.63</v>
      </c>
      <c r="AY2118" s="21">
        <f t="shared" si="679"/>
        <v>1062809375.99</v>
      </c>
    </row>
    <row r="2119" spans="1:51">
      <c r="A2119" s="5" t="s">
        <v>4285</v>
      </c>
      <c r="B2119" s="5" t="s">
        <v>4286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60"/>
        <v>1112881337.55</v>
      </c>
      <c r="AF2119" s="9">
        <f t="shared" si="661"/>
        <v>1024324657.19</v>
      </c>
      <c r="AG2119" s="9">
        <f t="shared" si="662"/>
        <v>78688427.5499999</v>
      </c>
      <c r="AH2119" s="9">
        <f t="shared" si="663"/>
        <v>73022641.8199999</v>
      </c>
      <c r="AI2119" s="9">
        <f t="shared" si="664"/>
        <v>59408178.4599999</v>
      </c>
      <c r="AJ2119" s="12">
        <f t="shared" si="665"/>
        <v>708615148.18</v>
      </c>
      <c r="AK2119" s="16">
        <f t="shared" si="666"/>
        <v>0.636739178087046</v>
      </c>
      <c r="AL2119" s="9">
        <f t="shared" si="667"/>
        <v>616998157.86</v>
      </c>
      <c r="AM2119" s="16">
        <f t="shared" si="668"/>
        <v>0.0154200435401128</v>
      </c>
      <c r="AN2119" s="16">
        <f t="shared" si="669"/>
        <v>0.424447282169271</v>
      </c>
      <c r="AO2119" s="16">
        <f t="shared" si="670"/>
        <v>0.0791992005940526</v>
      </c>
      <c r="AP2119" s="16">
        <f t="shared" si="671"/>
        <v>0.0296896331847379</v>
      </c>
      <c r="AQ2119" s="12">
        <f t="shared" si="672"/>
        <v>91616990.3199998</v>
      </c>
      <c r="AR2119" s="12">
        <f t="shared" si="673"/>
        <v>68644547.8999998</v>
      </c>
      <c r="AS2119" s="12">
        <f>AR2119-VLOOKUP(A2119,[1]选股结果!$A$2:$BJ$3005,48,FALSE)*0.08</f>
        <v>-26407524.7232002</v>
      </c>
      <c r="AT2119" s="12">
        <f t="shared" si="674"/>
        <v>78002526.9599998</v>
      </c>
      <c r="AU2119" s="12">
        <f t="shared" si="675"/>
        <v>82259011.2599998</v>
      </c>
      <c r="AV2119" s="12">
        <f t="shared" si="676"/>
        <v>79500971.48</v>
      </c>
      <c r="AW2119" s="12">
        <f t="shared" si="677"/>
        <v>78688427.5499999</v>
      </c>
      <c r="AX2119" s="12">
        <f t="shared" si="678"/>
        <v>1035387.93</v>
      </c>
      <c r="AY2119" s="21">
        <f t="shared" si="679"/>
        <v>1014966678.13</v>
      </c>
    </row>
    <row r="2120" spans="1:51">
      <c r="A2120" s="5" t="s">
        <v>4287</v>
      </c>
      <c r="B2120" s="5" t="s">
        <v>4288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60"/>
        <v>1112497418.39</v>
      </c>
      <c r="AF2120" s="9">
        <f t="shared" si="661"/>
        <v>1018797444.87</v>
      </c>
      <c r="AG2120" s="9">
        <f t="shared" si="662"/>
        <v>39734688.6300001</v>
      </c>
      <c r="AH2120" s="9">
        <f t="shared" si="663"/>
        <v>40750841.5500001</v>
      </c>
      <c r="AI2120" s="9">
        <f t="shared" si="664"/>
        <v>23035704.2600001</v>
      </c>
      <c r="AJ2120" s="12">
        <f t="shared" si="665"/>
        <v>527581435.31</v>
      </c>
      <c r="AK2120" s="16">
        <f t="shared" si="666"/>
        <v>0.474231604126788</v>
      </c>
      <c r="AL2120" s="9">
        <f t="shared" si="667"/>
        <v>422056590.46</v>
      </c>
      <c r="AM2120" s="16">
        <f t="shared" si="668"/>
        <v>0.00589178087216217</v>
      </c>
      <c r="AN2120" s="16">
        <f t="shared" si="669"/>
        <v>0.192036653387636</v>
      </c>
      <c r="AO2120" s="16">
        <f t="shared" si="670"/>
        <v>0.100325197438681</v>
      </c>
      <c r="AP2120" s="16">
        <f t="shared" si="671"/>
        <v>0.0820373571941229</v>
      </c>
      <c r="AQ2120" s="12">
        <f t="shared" si="672"/>
        <v>105524844.85</v>
      </c>
      <c r="AR2120" s="12">
        <f t="shared" si="673"/>
        <v>77000989.1500001</v>
      </c>
      <c r="AS2120" s="12">
        <f>AR2120-VLOOKUP(A2120,[1]选股结果!$A$2:$BJ$3005,48,FALSE)*0.08</f>
        <v>-121305070.7268</v>
      </c>
      <c r="AT2120" s="12">
        <f t="shared" si="674"/>
        <v>87809707.5600001</v>
      </c>
      <c r="AU2120" s="12">
        <f t="shared" si="675"/>
        <v>94716126.4400001</v>
      </c>
      <c r="AV2120" s="12">
        <f t="shared" si="676"/>
        <v>89696116.8100001</v>
      </c>
      <c r="AW2120" s="12">
        <f t="shared" si="677"/>
        <v>39734688.6300001</v>
      </c>
      <c r="AX2120" s="12">
        <f t="shared" si="678"/>
        <v>0</v>
      </c>
      <c r="AY2120" s="21">
        <f t="shared" si="679"/>
        <v>1007988726.46</v>
      </c>
    </row>
    <row r="2121" spans="1:51">
      <c r="A2121" s="5" t="s">
        <v>4289</v>
      </c>
      <c r="B2121" s="5" t="s">
        <v>4290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60"/>
        <v>1109852141.29</v>
      </c>
      <c r="AF2121" s="9">
        <f t="shared" si="661"/>
        <v>344291742.93</v>
      </c>
      <c r="AG2121" s="9">
        <f t="shared" si="662"/>
        <v>977373068.93</v>
      </c>
      <c r="AH2121" s="9">
        <f t="shared" si="663"/>
        <v>978483073.4</v>
      </c>
      <c r="AI2121" s="9">
        <f t="shared" si="664"/>
        <v>785858952.26</v>
      </c>
      <c r="AJ2121" s="12">
        <f t="shared" si="665"/>
        <v>792760031.53</v>
      </c>
      <c r="AK2121" s="16">
        <f t="shared" si="666"/>
        <v>0.714293374799062</v>
      </c>
      <c r="AL2121" s="9">
        <f t="shared" si="667"/>
        <v>47378066.59</v>
      </c>
      <c r="AM2121" s="16">
        <f t="shared" si="668"/>
        <v>0.0044351612767793</v>
      </c>
      <c r="AN2121" s="16">
        <f t="shared" si="669"/>
        <v>0</v>
      </c>
      <c r="AO2121" s="16">
        <f t="shared" si="670"/>
        <v>0.0392536052319211</v>
      </c>
      <c r="AP2121" s="16">
        <f t="shared" si="671"/>
        <v>0</v>
      </c>
      <c r="AQ2121" s="12">
        <f t="shared" si="672"/>
        <v>745381964.94</v>
      </c>
      <c r="AR2121" s="12">
        <f t="shared" si="673"/>
        <v>574046281.69</v>
      </c>
      <c r="AS2121" s="12">
        <f>AR2121-VLOOKUP(A2121,[1]选股结果!$A$2:$BJ$3005,48,FALSE)*0.08</f>
        <v>-95199414.6531999</v>
      </c>
      <c r="AT2121" s="12">
        <f t="shared" si="674"/>
        <v>552757843.8</v>
      </c>
      <c r="AU2121" s="12">
        <f t="shared" si="675"/>
        <v>766670402.83</v>
      </c>
      <c r="AV2121" s="12">
        <f t="shared" si="676"/>
        <v>667451082.48</v>
      </c>
      <c r="AW2121" s="12">
        <f t="shared" si="677"/>
        <v>977373068.93</v>
      </c>
      <c r="AX2121" s="12">
        <f t="shared" si="678"/>
        <v>-3891991.83000001</v>
      </c>
      <c r="AY2121" s="21">
        <f t="shared" si="679"/>
        <v>365580180.82</v>
      </c>
    </row>
    <row r="2122" spans="1:51">
      <c r="A2122" s="5" t="s">
        <v>4291</v>
      </c>
      <c r="B2122" s="5" t="s">
        <v>4292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60"/>
        <v>1109718413.83</v>
      </c>
      <c r="AF2122" s="9">
        <f t="shared" si="661"/>
        <v>1054624328.35</v>
      </c>
      <c r="AG2122" s="9">
        <f t="shared" si="662"/>
        <v>58204697.4799999</v>
      </c>
      <c r="AH2122" s="9">
        <f t="shared" si="663"/>
        <v>60742954.4099999</v>
      </c>
      <c r="AI2122" s="9">
        <f t="shared" si="664"/>
        <v>46431659.3699999</v>
      </c>
      <c r="AJ2122" s="12">
        <f t="shared" si="665"/>
        <v>686031988.47</v>
      </c>
      <c r="AK2122" s="16">
        <f t="shared" si="666"/>
        <v>0.61820366312773</v>
      </c>
      <c r="AL2122" s="9">
        <f t="shared" si="667"/>
        <v>575117834.63</v>
      </c>
      <c r="AM2122" s="16">
        <f t="shared" si="668"/>
        <v>0.023527800065864</v>
      </c>
      <c r="AN2122" s="16">
        <f t="shared" si="669"/>
        <v>0.291504102111399</v>
      </c>
      <c r="AO2122" s="16">
        <f t="shared" si="670"/>
        <v>0.184575628697622</v>
      </c>
      <c r="AP2122" s="16">
        <f t="shared" si="671"/>
        <v>0.0209354143992415</v>
      </c>
      <c r="AQ2122" s="12">
        <f t="shared" si="672"/>
        <v>110914153.84</v>
      </c>
      <c r="AR2122" s="12">
        <f t="shared" si="673"/>
        <v>43321047.37</v>
      </c>
      <c r="AS2122" s="12">
        <f>AR2122-VLOOKUP(A2122,[1]选股结果!$A$2:$BJ$3005,48,FALSE)*0.08</f>
        <v>-86251678.2844</v>
      </c>
      <c r="AT2122" s="12">
        <f t="shared" si="674"/>
        <v>96602858.8</v>
      </c>
      <c r="AU2122" s="12">
        <f t="shared" si="675"/>
        <v>57632342.41</v>
      </c>
      <c r="AV2122" s="12">
        <f t="shared" si="676"/>
        <v>59368692.5799999</v>
      </c>
      <c r="AW2122" s="12">
        <f t="shared" si="677"/>
        <v>58204697.4799999</v>
      </c>
      <c r="AX2122" s="12">
        <f t="shared" si="678"/>
        <v>0</v>
      </c>
      <c r="AY2122" s="21">
        <f t="shared" si="679"/>
        <v>1001342516.92</v>
      </c>
    </row>
    <row r="2123" spans="1:51">
      <c r="A2123" s="5" t="s">
        <v>4293</v>
      </c>
      <c r="B2123" s="5" t="s">
        <v>4294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80">C2123</f>
        <v>1109677086.68</v>
      </c>
      <c r="AF2123" s="9">
        <f t="shared" ref="AF2123:AF2186" si="681">(G2123+O2123+P2123+Q2123+R2123)+S2123</f>
        <v>1038701814.76</v>
      </c>
      <c r="AG2123" s="9">
        <f t="shared" ref="AG2123:AG2186" si="682">AE2123-AF2123+T2123+V2123+W2123-X2123-Y2123+Z2123+AA2123</f>
        <v>81986514.8100001</v>
      </c>
      <c r="AH2123" s="9">
        <f t="shared" ref="AH2123:AH2186" si="683">AG2123+AB2123-AC2123</f>
        <v>81784642.7400001</v>
      </c>
      <c r="AI2123" s="9">
        <f t="shared" ref="AI2123:AI2186" si="684">AH2123-AD2123</f>
        <v>72915965.0000001</v>
      </c>
      <c r="AJ2123" s="12">
        <f t="shared" si="665"/>
        <v>571039000.48</v>
      </c>
      <c r="AK2123" s="16">
        <f t="shared" si="666"/>
        <v>0.514599253543632</v>
      </c>
      <c r="AL2123" s="9">
        <f t="shared" si="667"/>
        <v>501134035.83</v>
      </c>
      <c r="AM2123" s="16">
        <f t="shared" si="668"/>
        <v>0.00805686155667932</v>
      </c>
      <c r="AN2123" s="16">
        <f t="shared" si="669"/>
        <v>0.257314924140937</v>
      </c>
      <c r="AO2123" s="16">
        <f t="shared" si="670"/>
        <v>0.0838395494389699</v>
      </c>
      <c r="AP2123" s="16">
        <f t="shared" si="671"/>
        <v>0.102066881149058</v>
      </c>
      <c r="AQ2123" s="12">
        <f t="shared" si="672"/>
        <v>69904964.65</v>
      </c>
      <c r="AR2123" s="12">
        <f t="shared" si="673"/>
        <v>61745654.68</v>
      </c>
      <c r="AS2123" s="12">
        <f>AR2123-VLOOKUP(A2123,[1]选股结果!$A$2:$BJ$3005,48,FALSE)*0.08</f>
        <v>-61584310.0352</v>
      </c>
      <c r="AT2123" s="12">
        <f t="shared" si="674"/>
        <v>61036286.91</v>
      </c>
      <c r="AU2123" s="12">
        <f t="shared" si="675"/>
        <v>70614332.42</v>
      </c>
      <c r="AV2123" s="12">
        <f t="shared" si="676"/>
        <v>68731751.9100001</v>
      </c>
      <c r="AW2123" s="12">
        <f t="shared" si="677"/>
        <v>81986514.8100001</v>
      </c>
      <c r="AX2123" s="12">
        <f t="shared" si="678"/>
        <v>7148372.48</v>
      </c>
      <c r="AY2123" s="21">
        <f t="shared" si="679"/>
        <v>1039411182.53</v>
      </c>
    </row>
    <row r="2124" spans="1:51">
      <c r="A2124" s="5" t="s">
        <v>4295</v>
      </c>
      <c r="B2124" s="5" t="s">
        <v>4296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80"/>
        <v>1107679670.57</v>
      </c>
      <c r="AF2124" s="9">
        <f t="shared" si="681"/>
        <v>978078837</v>
      </c>
      <c r="AG2124" s="9">
        <f t="shared" si="682"/>
        <v>169726642.71</v>
      </c>
      <c r="AH2124" s="9">
        <f t="shared" si="683"/>
        <v>169677554.83</v>
      </c>
      <c r="AI2124" s="9">
        <f t="shared" si="684"/>
        <v>145787346.44</v>
      </c>
      <c r="AJ2124" s="12">
        <f t="shared" si="665"/>
        <v>303686807.35</v>
      </c>
      <c r="AK2124" s="16">
        <f t="shared" si="666"/>
        <v>0.274164828892929</v>
      </c>
      <c r="AL2124" s="9">
        <f t="shared" si="667"/>
        <v>207301865.99</v>
      </c>
      <c r="AM2124" s="16">
        <f t="shared" si="668"/>
        <v>0.010453464126539</v>
      </c>
      <c r="AN2124" s="16">
        <f t="shared" si="669"/>
        <v>0.0192569632960976</v>
      </c>
      <c r="AO2124" s="16">
        <f t="shared" si="670"/>
        <v>0.0504281497477118</v>
      </c>
      <c r="AP2124" s="16">
        <f t="shared" si="671"/>
        <v>0.0711078450590941</v>
      </c>
      <c r="AQ2124" s="12">
        <f t="shared" si="672"/>
        <v>96384941.3599999</v>
      </c>
      <c r="AR2124" s="12">
        <f t="shared" si="673"/>
        <v>65941346.3399999</v>
      </c>
      <c r="AS2124" s="12">
        <f>AR2124-VLOOKUP(A2124,[1]选股结果!$A$2:$BJ$3005,48,FALSE)*0.08</f>
        <v>-108046528.0248</v>
      </c>
      <c r="AT2124" s="12">
        <f t="shared" si="674"/>
        <v>72494732.9699999</v>
      </c>
      <c r="AU2124" s="12">
        <f t="shared" si="675"/>
        <v>89831554.7299999</v>
      </c>
      <c r="AV2124" s="12">
        <f t="shared" si="676"/>
        <v>101010426.37</v>
      </c>
      <c r="AW2124" s="12">
        <f t="shared" si="677"/>
        <v>169726642.71</v>
      </c>
      <c r="AX2124" s="12">
        <f t="shared" si="678"/>
        <v>68132204.47</v>
      </c>
      <c r="AY2124" s="21">
        <f t="shared" si="679"/>
        <v>971525450.37</v>
      </c>
    </row>
    <row r="2125" spans="1:51">
      <c r="A2125" s="5" t="s">
        <v>4297</v>
      </c>
      <c r="B2125" s="5" t="s">
        <v>4298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80"/>
        <v>1106701471.59</v>
      </c>
      <c r="AF2125" s="9">
        <f t="shared" si="681"/>
        <v>891401584.99</v>
      </c>
      <c r="AG2125" s="9">
        <f t="shared" si="682"/>
        <v>196732772.67</v>
      </c>
      <c r="AH2125" s="9">
        <f t="shared" si="683"/>
        <v>212888621.46</v>
      </c>
      <c r="AI2125" s="9">
        <f t="shared" si="684"/>
        <v>179549546.48</v>
      </c>
      <c r="AJ2125" s="12">
        <f t="shared" si="665"/>
        <v>400145478.6</v>
      </c>
      <c r="AK2125" s="16">
        <f t="shared" si="666"/>
        <v>0.361565868368378</v>
      </c>
      <c r="AL2125" s="9">
        <f t="shared" si="667"/>
        <v>152412519.02</v>
      </c>
      <c r="AM2125" s="16">
        <f t="shared" si="668"/>
        <v>0.00873250697508816</v>
      </c>
      <c r="AN2125" s="16">
        <f t="shared" si="669"/>
        <v>0.0517163282504459</v>
      </c>
      <c r="AO2125" s="16">
        <f t="shared" si="670"/>
        <v>0.0480580335486387</v>
      </c>
      <c r="AP2125" s="16">
        <f t="shared" si="671"/>
        <v>0.0424218087760824</v>
      </c>
      <c r="AQ2125" s="12">
        <f t="shared" si="672"/>
        <v>247732959.58</v>
      </c>
      <c r="AR2125" s="12">
        <f t="shared" si="673"/>
        <v>196581282.15</v>
      </c>
      <c r="AS2125" s="12">
        <f>AR2125-VLOOKUP(A2125,[1]选股结果!$A$2:$BJ$3005,48,FALSE)*0.08</f>
        <v>36290446.9108</v>
      </c>
      <c r="AT2125" s="12">
        <f t="shared" si="674"/>
        <v>214393884.6</v>
      </c>
      <c r="AU2125" s="12">
        <f t="shared" si="675"/>
        <v>229920357.13</v>
      </c>
      <c r="AV2125" s="12">
        <f t="shared" si="676"/>
        <v>194676411.64</v>
      </c>
      <c r="AW2125" s="12">
        <f t="shared" si="677"/>
        <v>196732772.67</v>
      </c>
      <c r="AX2125" s="12">
        <f t="shared" si="678"/>
        <v>-2522719.99</v>
      </c>
      <c r="AY2125" s="21">
        <f t="shared" si="679"/>
        <v>873588982.54</v>
      </c>
    </row>
    <row r="2126" spans="1:51">
      <c r="A2126" s="5" t="s">
        <v>4299</v>
      </c>
      <c r="B2126" s="5" t="s">
        <v>4300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80"/>
        <v>1102054721.08</v>
      </c>
      <c r="AF2126" s="9">
        <f t="shared" si="681"/>
        <v>1107229296.15</v>
      </c>
      <c r="AG2126" s="9">
        <f t="shared" si="682"/>
        <v>-7418960.39000017</v>
      </c>
      <c r="AH2126" s="9">
        <f t="shared" si="683"/>
        <v>-5752294.15000017</v>
      </c>
      <c r="AI2126" s="9">
        <f t="shared" si="684"/>
        <v>-7949687.56000017</v>
      </c>
      <c r="AJ2126" s="12">
        <f t="shared" si="665"/>
        <v>161088389.24</v>
      </c>
      <c r="AK2126" s="16">
        <f t="shared" si="666"/>
        <v>0.146170953364399</v>
      </c>
      <c r="AL2126" s="9">
        <f t="shared" si="667"/>
        <v>142630356.81</v>
      </c>
      <c r="AM2126" s="16">
        <f t="shared" si="668"/>
        <v>0.0203479538729476</v>
      </c>
      <c r="AN2126" s="16">
        <f t="shared" si="669"/>
        <v>0.0272453835419125</v>
      </c>
      <c r="AO2126" s="16">
        <f t="shared" si="670"/>
        <v>0.057279947730851</v>
      </c>
      <c r="AP2126" s="16">
        <f t="shared" si="671"/>
        <v>0.0260612503994846</v>
      </c>
      <c r="AQ2126" s="12">
        <f t="shared" si="672"/>
        <v>18458032.4299999</v>
      </c>
      <c r="AR2126" s="12">
        <f t="shared" si="673"/>
        <v>-5705302.24000008</v>
      </c>
      <c r="AS2126" s="12">
        <f>AR2126-VLOOKUP(A2126,[1]选股结果!$A$2:$BJ$3005,48,FALSE)*0.08</f>
        <v>-92146221.4576001</v>
      </c>
      <c r="AT2126" s="12">
        <f t="shared" si="674"/>
        <v>16260639.0199999</v>
      </c>
      <c r="AU2126" s="12">
        <f t="shared" si="675"/>
        <v>-3507908.83000008</v>
      </c>
      <c r="AV2126" s="12">
        <f t="shared" si="676"/>
        <v>14234736.8599999</v>
      </c>
      <c r="AW2126" s="12">
        <f t="shared" si="677"/>
        <v>-7418960.39000017</v>
      </c>
      <c r="AX2126" s="12">
        <f t="shared" si="678"/>
        <v>312244.01</v>
      </c>
      <c r="AY2126" s="21">
        <f t="shared" si="679"/>
        <v>1085263354.89</v>
      </c>
    </row>
    <row r="2127" spans="1:51">
      <c r="A2127" s="5" t="s">
        <v>4301</v>
      </c>
      <c r="B2127" s="5" t="s">
        <v>4302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80"/>
        <v>1101478023.28</v>
      </c>
      <c r="AF2127" s="9">
        <f t="shared" si="681"/>
        <v>1020686100.37</v>
      </c>
      <c r="AG2127" s="9">
        <f t="shared" si="682"/>
        <v>131113280.22</v>
      </c>
      <c r="AH2127" s="9">
        <f t="shared" si="683"/>
        <v>130562424.37</v>
      </c>
      <c r="AI2127" s="9">
        <f t="shared" si="684"/>
        <v>114468505.22</v>
      </c>
      <c r="AJ2127" s="12">
        <f t="shared" si="665"/>
        <v>195791480.99</v>
      </c>
      <c r="AK2127" s="16">
        <f t="shared" si="666"/>
        <v>0.17775341573041</v>
      </c>
      <c r="AL2127" s="9">
        <f t="shared" si="667"/>
        <v>102752899.84</v>
      </c>
      <c r="AM2127" s="16">
        <f t="shared" si="668"/>
        <v>0.00899524832142868</v>
      </c>
      <c r="AN2127" s="16">
        <f t="shared" si="669"/>
        <v>0.0123131933033151</v>
      </c>
      <c r="AO2127" s="16">
        <f t="shared" si="670"/>
        <v>0.0714778344787604</v>
      </c>
      <c r="AP2127" s="16">
        <f t="shared" si="671"/>
        <v>0</v>
      </c>
      <c r="AQ2127" s="12">
        <f t="shared" si="672"/>
        <v>93038581.15</v>
      </c>
      <c r="AR2127" s="12">
        <f t="shared" si="673"/>
        <v>64147147.91</v>
      </c>
      <c r="AS2127" s="12">
        <f>AR2127-VLOOKUP(A2127,[1]选股结果!$A$2:$BJ$3005,48,FALSE)*0.08</f>
        <v>-47114747.9996</v>
      </c>
      <c r="AT2127" s="12">
        <f t="shared" si="674"/>
        <v>76944662</v>
      </c>
      <c r="AU2127" s="12">
        <f t="shared" si="675"/>
        <v>80241067.06</v>
      </c>
      <c r="AV2127" s="12">
        <f t="shared" si="676"/>
        <v>93535765.45</v>
      </c>
      <c r="AW2127" s="12">
        <f t="shared" si="677"/>
        <v>131113280.22</v>
      </c>
      <c r="AX2127" s="12">
        <f t="shared" si="678"/>
        <v>50375028.86</v>
      </c>
      <c r="AY2127" s="21">
        <f t="shared" si="679"/>
        <v>1007888586.28</v>
      </c>
    </row>
    <row r="2128" spans="1:51">
      <c r="A2128" s="5" t="s">
        <v>4303</v>
      </c>
      <c r="B2128" s="5" t="s">
        <v>4304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80"/>
        <v>1100467657.4</v>
      </c>
      <c r="AF2128" s="9">
        <f t="shared" si="681"/>
        <v>990674027.6</v>
      </c>
      <c r="AG2128" s="9">
        <f t="shared" si="682"/>
        <v>163447685.95</v>
      </c>
      <c r="AH2128" s="9">
        <f t="shared" si="683"/>
        <v>163091204.17</v>
      </c>
      <c r="AI2128" s="9">
        <f t="shared" si="684"/>
        <v>153891954.29</v>
      </c>
      <c r="AJ2128" s="12">
        <f t="shared" si="665"/>
        <v>345254960.1</v>
      </c>
      <c r="AK2128" s="16">
        <f t="shared" si="666"/>
        <v>0.313734763378426</v>
      </c>
      <c r="AL2128" s="9">
        <f t="shared" si="667"/>
        <v>102219168.4</v>
      </c>
      <c r="AM2128" s="16">
        <f t="shared" si="668"/>
        <v>0.014352130899799</v>
      </c>
      <c r="AN2128" s="16">
        <f t="shared" si="669"/>
        <v>0.00524252194165393</v>
      </c>
      <c r="AO2128" s="16">
        <f t="shared" si="670"/>
        <v>0.0716960624053321</v>
      </c>
      <c r="AP2128" s="16">
        <f t="shared" si="671"/>
        <v>0.0128221298419052</v>
      </c>
      <c r="AQ2128" s="12">
        <f t="shared" si="672"/>
        <v>243035791.7</v>
      </c>
      <c r="AR2128" s="12">
        <f t="shared" si="673"/>
        <v>112948030.26</v>
      </c>
      <c r="AS2128" s="12">
        <f>AR2128-VLOOKUP(A2128,[1]选股结果!$A$2:$BJ$3005,48,FALSE)*0.08</f>
        <v>-227130007.9896</v>
      </c>
      <c r="AT2128" s="12">
        <f t="shared" si="674"/>
        <v>233836541.82</v>
      </c>
      <c r="AU2128" s="12">
        <f t="shared" si="675"/>
        <v>122147280.14</v>
      </c>
      <c r="AV2128" s="12">
        <f t="shared" si="676"/>
        <v>137727690.95</v>
      </c>
      <c r="AW2128" s="12">
        <f t="shared" si="677"/>
        <v>163447685.95</v>
      </c>
      <c r="AX2128" s="12">
        <f t="shared" si="678"/>
        <v>0</v>
      </c>
      <c r="AY2128" s="21">
        <f t="shared" si="679"/>
        <v>869785516.04</v>
      </c>
    </row>
    <row r="2129" spans="1:51">
      <c r="A2129" s="5" t="s">
        <v>4305</v>
      </c>
      <c r="B2129" s="5" t="s">
        <v>4306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80"/>
        <v>1099435124.44</v>
      </c>
      <c r="AF2129" s="9">
        <f t="shared" si="681"/>
        <v>746482451.86</v>
      </c>
      <c r="AG2129" s="9">
        <f t="shared" si="682"/>
        <v>351877679.49</v>
      </c>
      <c r="AH2129" s="9">
        <f t="shared" si="683"/>
        <v>351751708.17</v>
      </c>
      <c r="AI2129" s="9">
        <f t="shared" si="684"/>
        <v>305370826.95</v>
      </c>
      <c r="AJ2129" s="12">
        <f t="shared" si="665"/>
        <v>427702288.33</v>
      </c>
      <c r="AK2129" s="16">
        <f t="shared" si="666"/>
        <v>0.38902003294451</v>
      </c>
      <c r="AL2129" s="9">
        <f t="shared" si="667"/>
        <v>87091649.25</v>
      </c>
      <c r="AM2129" s="16">
        <f t="shared" si="668"/>
        <v>0.006039467443231</v>
      </c>
      <c r="AN2129" s="16">
        <f t="shared" si="669"/>
        <v>0.0125375365436146</v>
      </c>
      <c r="AO2129" s="16">
        <f t="shared" si="670"/>
        <v>0.0143140589655218</v>
      </c>
      <c r="AP2129" s="16">
        <f t="shared" si="671"/>
        <v>0.0455021850747958</v>
      </c>
      <c r="AQ2129" s="12">
        <f t="shared" si="672"/>
        <v>340610639.08</v>
      </c>
      <c r="AR2129" s="12">
        <f t="shared" si="673"/>
        <v>305668432.51</v>
      </c>
      <c r="AS2129" s="12">
        <f>AR2129-VLOOKUP(A2129,[1]选股结果!$A$2:$BJ$3005,48,FALSE)*0.08</f>
        <v>191371824.4252</v>
      </c>
      <c r="AT2129" s="12">
        <f t="shared" si="674"/>
        <v>294229757.86</v>
      </c>
      <c r="AU2129" s="12">
        <f t="shared" si="675"/>
        <v>352049313.73</v>
      </c>
      <c r="AV2129" s="12">
        <f t="shared" si="676"/>
        <v>339012575.45</v>
      </c>
      <c r="AW2129" s="12">
        <f t="shared" si="677"/>
        <v>351877679.49</v>
      </c>
      <c r="AX2129" s="12">
        <f t="shared" si="678"/>
        <v>1426429.39</v>
      </c>
      <c r="AY2129" s="21">
        <f t="shared" si="679"/>
        <v>757921126.51</v>
      </c>
    </row>
    <row r="2130" spans="1:51">
      <c r="A2130" s="5" t="s">
        <v>4307</v>
      </c>
      <c r="B2130" s="5" t="s">
        <v>4308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80"/>
        <v>1098457168.25</v>
      </c>
      <c r="AF2130" s="9">
        <f t="shared" si="681"/>
        <v>929617199.73</v>
      </c>
      <c r="AG2130" s="9">
        <f t="shared" si="682"/>
        <v>162166375.51</v>
      </c>
      <c r="AH2130" s="9">
        <f t="shared" si="683"/>
        <v>161387815.9</v>
      </c>
      <c r="AI2130" s="9">
        <f t="shared" si="684"/>
        <v>121596701.7</v>
      </c>
      <c r="AJ2130" s="12">
        <f t="shared" si="665"/>
        <v>410208389.43</v>
      </c>
      <c r="AK2130" s="16">
        <f t="shared" si="666"/>
        <v>0.373440495712291</v>
      </c>
      <c r="AL2130" s="9">
        <f t="shared" si="667"/>
        <v>254497349.22</v>
      </c>
      <c r="AM2130" s="16">
        <f t="shared" si="668"/>
        <v>0.0453674223906181</v>
      </c>
      <c r="AN2130" s="16">
        <f t="shared" si="669"/>
        <v>0.115203171045445</v>
      </c>
      <c r="AO2130" s="16">
        <f t="shared" si="670"/>
        <v>0.06149962423899</v>
      </c>
      <c r="AP2130" s="16">
        <f t="shared" si="671"/>
        <v>0.00890719040560096</v>
      </c>
      <c r="AQ2130" s="12">
        <f t="shared" si="672"/>
        <v>155711040.21</v>
      </c>
      <c r="AR2130" s="12">
        <f t="shared" si="673"/>
        <v>128270294.71</v>
      </c>
      <c r="AS2130" s="12">
        <f>AR2130-VLOOKUP(A2130,[1]选股结果!$A$2:$BJ$3005,48,FALSE)*0.08</f>
        <v>-294809556.0556</v>
      </c>
      <c r="AT2130" s="12">
        <f t="shared" si="674"/>
        <v>115919926.01</v>
      </c>
      <c r="AU2130" s="12">
        <f t="shared" si="675"/>
        <v>168061408.91</v>
      </c>
      <c r="AV2130" s="12">
        <f t="shared" si="676"/>
        <v>148459728.17</v>
      </c>
      <c r="AW2130" s="12">
        <f t="shared" si="677"/>
        <v>162166375.51</v>
      </c>
      <c r="AX2130" s="12">
        <f t="shared" si="678"/>
        <v>1896323.34</v>
      </c>
      <c r="AY2130" s="21">
        <f t="shared" si="679"/>
        <v>941967568.43</v>
      </c>
    </row>
    <row r="2131" spans="1:51">
      <c r="A2131" s="5" t="s">
        <v>4309</v>
      </c>
      <c r="B2131" s="5" t="s">
        <v>4310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80"/>
        <v>1095415385.72</v>
      </c>
      <c r="AF2131" s="9">
        <f t="shared" si="681"/>
        <v>1084203195.41</v>
      </c>
      <c r="AG2131" s="9">
        <f t="shared" si="682"/>
        <v>150817138.83</v>
      </c>
      <c r="AH2131" s="9">
        <f t="shared" si="683"/>
        <v>143237288.2</v>
      </c>
      <c r="AI2131" s="9">
        <f t="shared" si="684"/>
        <v>134783340.78</v>
      </c>
      <c r="AJ2131" s="12">
        <f t="shared" si="665"/>
        <v>545122133.23</v>
      </c>
      <c r="AK2131" s="16">
        <f t="shared" si="666"/>
        <v>0.497639653720675</v>
      </c>
      <c r="AL2131" s="9">
        <f t="shared" si="667"/>
        <v>533650097.36</v>
      </c>
      <c r="AM2131" s="16">
        <f t="shared" si="668"/>
        <v>0.0176102760025783</v>
      </c>
      <c r="AN2131" s="16">
        <f t="shared" si="669"/>
        <v>0.354520632029233</v>
      </c>
      <c r="AO2131" s="16">
        <f t="shared" si="670"/>
        <v>0.100132940946328</v>
      </c>
      <c r="AP2131" s="16">
        <f t="shared" si="671"/>
        <v>0.0132628381976311</v>
      </c>
      <c r="AQ2131" s="12">
        <f t="shared" si="672"/>
        <v>11472035.8700001</v>
      </c>
      <c r="AR2131" s="12">
        <f t="shared" si="673"/>
        <v>961548.840000065</v>
      </c>
      <c r="AS2131" s="12">
        <f>AR2131-VLOOKUP(A2131,[1]选股结果!$A$2:$BJ$3005,48,FALSE)*0.08</f>
        <v>-331971255.8424</v>
      </c>
      <c r="AT2131" s="12">
        <f t="shared" si="674"/>
        <v>3018088.45000006</v>
      </c>
      <c r="AU2131" s="12">
        <f t="shared" si="675"/>
        <v>9415496.26000006</v>
      </c>
      <c r="AV2131" s="12">
        <f t="shared" si="676"/>
        <v>13562352.5300001</v>
      </c>
      <c r="AW2131" s="12">
        <f t="shared" si="677"/>
        <v>150817138.83</v>
      </c>
      <c r="AX2131" s="12">
        <f t="shared" si="678"/>
        <v>47021676.06</v>
      </c>
      <c r="AY2131" s="21">
        <f t="shared" si="679"/>
        <v>1082146655.8</v>
      </c>
    </row>
    <row r="2132" spans="1:51">
      <c r="A2132" s="5" t="s">
        <v>4311</v>
      </c>
      <c r="B2132" s="5" t="s">
        <v>4312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80"/>
        <v>1092062166.59</v>
      </c>
      <c r="AF2132" s="9">
        <f t="shared" si="681"/>
        <v>852420602.26</v>
      </c>
      <c r="AG2132" s="9">
        <f t="shared" si="682"/>
        <v>473754139.55</v>
      </c>
      <c r="AH2132" s="9">
        <f t="shared" si="683"/>
        <v>478530850.69</v>
      </c>
      <c r="AI2132" s="9">
        <f t="shared" si="684"/>
        <v>386858619.15</v>
      </c>
      <c r="AJ2132" s="12">
        <f t="shared" si="665"/>
        <v>548583191.88</v>
      </c>
      <c r="AK2132" s="16">
        <f t="shared" si="666"/>
        <v>0.502336962732597</v>
      </c>
      <c r="AL2132" s="9">
        <f t="shared" si="667"/>
        <v>260636984.18</v>
      </c>
      <c r="AM2132" s="16">
        <f t="shared" si="668"/>
        <v>0.0153686238233186</v>
      </c>
      <c r="AN2132" s="16">
        <f t="shared" si="669"/>
        <v>0.104290017614683</v>
      </c>
      <c r="AO2132" s="16">
        <f t="shared" si="670"/>
        <v>0.0850582974777423</v>
      </c>
      <c r="AP2132" s="16">
        <f t="shared" si="671"/>
        <v>0.0370171582504579</v>
      </c>
      <c r="AQ2132" s="12">
        <f t="shared" si="672"/>
        <v>287946207.7</v>
      </c>
      <c r="AR2132" s="12">
        <f t="shared" si="673"/>
        <v>151321010.5</v>
      </c>
      <c r="AS2132" s="12">
        <f>AR2132-VLOOKUP(A2132,[1]选股结果!$A$2:$BJ$3005,48,FALSE)*0.08</f>
        <v>-84091337.5168</v>
      </c>
      <c r="AT2132" s="12">
        <f t="shared" si="674"/>
        <v>196273976.16</v>
      </c>
      <c r="AU2132" s="12">
        <f t="shared" si="675"/>
        <v>242993242.04</v>
      </c>
      <c r="AV2132" s="12">
        <f t="shared" si="676"/>
        <v>184706013.42</v>
      </c>
      <c r="AW2132" s="12">
        <f t="shared" si="677"/>
        <v>473754139.55</v>
      </c>
      <c r="AX2132" s="12">
        <f t="shared" si="678"/>
        <v>292407501.23</v>
      </c>
      <c r="AY2132" s="21">
        <f t="shared" si="679"/>
        <v>807467636.6</v>
      </c>
    </row>
    <row r="2133" spans="1:51">
      <c r="A2133" s="5" t="s">
        <v>4313</v>
      </c>
      <c r="B2133" s="5" t="s">
        <v>4314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80"/>
        <v>1089965981.62</v>
      </c>
      <c r="AF2133" s="9">
        <f t="shared" si="681"/>
        <v>746335347.42</v>
      </c>
      <c r="AG2133" s="9">
        <f t="shared" si="682"/>
        <v>340958371.23</v>
      </c>
      <c r="AH2133" s="9">
        <f t="shared" si="683"/>
        <v>345662060.47</v>
      </c>
      <c r="AI2133" s="9">
        <f t="shared" si="684"/>
        <v>297239823.34</v>
      </c>
      <c r="AJ2133" s="12">
        <f t="shared" si="665"/>
        <v>406105708.27</v>
      </c>
      <c r="AK2133" s="16">
        <f t="shared" si="666"/>
        <v>0.372585672505495</v>
      </c>
      <c r="AL2133" s="9">
        <f t="shared" si="667"/>
        <v>73582229.94</v>
      </c>
      <c r="AM2133" s="16">
        <f t="shared" si="668"/>
        <v>0.00652940414656095</v>
      </c>
      <c r="AN2133" s="16">
        <f t="shared" si="669"/>
        <v>0.0122792504680812</v>
      </c>
      <c r="AO2133" s="16">
        <f t="shared" si="670"/>
        <v>0.0200709086695395</v>
      </c>
      <c r="AP2133" s="16">
        <f t="shared" si="671"/>
        <v>0.0323725377076049</v>
      </c>
      <c r="AQ2133" s="12">
        <f t="shared" si="672"/>
        <v>332523478.33</v>
      </c>
      <c r="AR2133" s="12">
        <f t="shared" si="673"/>
        <v>299288533.33</v>
      </c>
      <c r="AS2133" s="12">
        <f>AR2133-VLOOKUP(A2133,[1]选股结果!$A$2:$BJ$3005,48,FALSE)*0.08</f>
        <v>187686527.6036</v>
      </c>
      <c r="AT2133" s="12">
        <f t="shared" si="674"/>
        <v>284101241.2</v>
      </c>
      <c r="AU2133" s="12">
        <f t="shared" si="675"/>
        <v>347710770.46</v>
      </c>
      <c r="AV2133" s="12">
        <f t="shared" si="676"/>
        <v>325771079.1</v>
      </c>
      <c r="AW2133" s="12">
        <f t="shared" si="677"/>
        <v>340958371.23</v>
      </c>
      <c r="AX2133" s="12">
        <f t="shared" si="678"/>
        <v>0</v>
      </c>
      <c r="AY2133" s="21">
        <f t="shared" si="679"/>
        <v>761522639.55</v>
      </c>
    </row>
    <row r="2134" spans="1:51">
      <c r="A2134" s="5" t="s">
        <v>4315</v>
      </c>
      <c r="B2134" s="5" t="s">
        <v>4316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80"/>
        <v>1089381874.75</v>
      </c>
      <c r="AF2134" s="9">
        <f t="shared" si="681"/>
        <v>996358752.4</v>
      </c>
      <c r="AG2134" s="9">
        <f t="shared" si="682"/>
        <v>91368879.2499999</v>
      </c>
      <c r="AH2134" s="9">
        <f t="shared" si="683"/>
        <v>89476653.3699999</v>
      </c>
      <c r="AI2134" s="9">
        <f t="shared" si="684"/>
        <v>66610363.6999999</v>
      </c>
      <c r="AJ2134" s="12">
        <f t="shared" si="665"/>
        <v>298854904.98</v>
      </c>
      <c r="AK2134" s="16">
        <f t="shared" si="666"/>
        <v>0.274334383476486</v>
      </c>
      <c r="AL2134" s="9">
        <f t="shared" si="667"/>
        <v>207648584.57</v>
      </c>
      <c r="AM2134" s="16">
        <f t="shared" si="668"/>
        <v>0.0139804316493655</v>
      </c>
      <c r="AN2134" s="16">
        <f t="shared" si="669"/>
        <v>0.0828243576851378</v>
      </c>
      <c r="AO2134" s="16">
        <f t="shared" si="670"/>
        <v>0.0678580101554971</v>
      </c>
      <c r="AP2134" s="16">
        <f t="shared" si="671"/>
        <v>0.0227619705860174</v>
      </c>
      <c r="AQ2134" s="12">
        <f t="shared" si="672"/>
        <v>91206320.4100001</v>
      </c>
      <c r="AR2134" s="12">
        <f t="shared" si="673"/>
        <v>66685395.5100001</v>
      </c>
      <c r="AS2134" s="12">
        <f>AR2134-VLOOKUP(A2134,[1]选股结果!$A$2:$BJ$3005,48,FALSE)*0.08</f>
        <v>-33058455.2227999</v>
      </c>
      <c r="AT2134" s="12">
        <f t="shared" si="674"/>
        <v>68340030.7400001</v>
      </c>
      <c r="AU2134" s="12">
        <f t="shared" si="675"/>
        <v>89551685.1800001</v>
      </c>
      <c r="AV2134" s="12">
        <f t="shared" si="676"/>
        <v>84879141.31</v>
      </c>
      <c r="AW2134" s="12">
        <f t="shared" si="677"/>
        <v>91368879.2499999</v>
      </c>
      <c r="AX2134" s="12">
        <f t="shared" si="678"/>
        <v>4934313.29</v>
      </c>
      <c r="AY2134" s="21">
        <f t="shared" si="679"/>
        <v>994704117.17</v>
      </c>
    </row>
    <row r="2135" spans="1:51">
      <c r="A2135" s="5" t="s">
        <v>4317</v>
      </c>
      <c r="B2135" s="5" t="s">
        <v>4318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80"/>
        <v>1089041879.44</v>
      </c>
      <c r="AF2135" s="9">
        <f t="shared" si="681"/>
        <v>905282776.61</v>
      </c>
      <c r="AG2135" s="9">
        <f t="shared" si="682"/>
        <v>208700826.39</v>
      </c>
      <c r="AH2135" s="9">
        <f t="shared" si="683"/>
        <v>210742518.02</v>
      </c>
      <c r="AI2135" s="9">
        <f t="shared" si="684"/>
        <v>154853858.18</v>
      </c>
      <c r="AJ2135" s="12">
        <f t="shared" si="665"/>
        <v>455690225.76</v>
      </c>
      <c r="AK2135" s="16">
        <f t="shared" si="666"/>
        <v>0.418432233289616</v>
      </c>
      <c r="AL2135" s="9">
        <f t="shared" si="667"/>
        <v>242398290.42</v>
      </c>
      <c r="AM2135" s="16">
        <f t="shared" si="668"/>
        <v>0.0112280714643295</v>
      </c>
      <c r="AN2135" s="16">
        <f t="shared" si="669"/>
        <v>0.0965005899902034</v>
      </c>
      <c r="AO2135" s="16">
        <f t="shared" si="670"/>
        <v>0.111360638116472</v>
      </c>
      <c r="AP2135" s="16">
        <f t="shared" si="671"/>
        <v>0.00536486207766805</v>
      </c>
      <c r="AQ2135" s="12">
        <f t="shared" si="672"/>
        <v>213291935.34</v>
      </c>
      <c r="AR2135" s="12">
        <f t="shared" si="673"/>
        <v>129912134.62</v>
      </c>
      <c r="AS2135" s="12">
        <f>AR2135-VLOOKUP(A2135,[1]选股结果!$A$2:$BJ$3005,48,FALSE)*0.08</f>
        <v>-36305213.3736</v>
      </c>
      <c r="AT2135" s="12">
        <f t="shared" si="674"/>
        <v>157403275.5</v>
      </c>
      <c r="AU2135" s="12">
        <f t="shared" si="675"/>
        <v>185800794.46</v>
      </c>
      <c r="AV2135" s="12">
        <f t="shared" si="676"/>
        <v>159130653.88</v>
      </c>
      <c r="AW2135" s="12">
        <f t="shared" si="677"/>
        <v>208700826.39</v>
      </c>
      <c r="AX2135" s="12">
        <f t="shared" si="678"/>
        <v>300000</v>
      </c>
      <c r="AY2135" s="21">
        <f t="shared" si="679"/>
        <v>877791635.73</v>
      </c>
    </row>
    <row r="2136" spans="1:51">
      <c r="A2136" s="5" t="s">
        <v>4319</v>
      </c>
      <c r="B2136" s="5" t="s">
        <v>4320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80"/>
        <v>1088920971.32</v>
      </c>
      <c r="AF2136" s="9">
        <f t="shared" si="681"/>
        <v>919103234.5</v>
      </c>
      <c r="AG2136" s="9">
        <f t="shared" si="682"/>
        <v>182704321.3</v>
      </c>
      <c r="AH2136" s="9">
        <f t="shared" si="683"/>
        <v>182679898.45</v>
      </c>
      <c r="AI2136" s="9">
        <f t="shared" si="684"/>
        <v>159400524.17</v>
      </c>
      <c r="AJ2136" s="12">
        <f t="shared" si="665"/>
        <v>243643675.65</v>
      </c>
      <c r="AK2136" s="16">
        <f t="shared" si="666"/>
        <v>0.223747803621279</v>
      </c>
      <c r="AL2136" s="9">
        <f t="shared" si="667"/>
        <v>82568212.61</v>
      </c>
      <c r="AM2136" s="16">
        <f t="shared" si="668"/>
        <v>0.00598974029501291</v>
      </c>
      <c r="AN2136" s="16">
        <f t="shared" si="669"/>
        <v>0.0190332183931366</v>
      </c>
      <c r="AO2136" s="16">
        <f t="shared" si="670"/>
        <v>0.0145502467647342</v>
      </c>
      <c r="AP2136" s="16">
        <f t="shared" si="671"/>
        <v>0.0356038984381051</v>
      </c>
      <c r="AQ2136" s="12">
        <f t="shared" si="672"/>
        <v>161075463.04</v>
      </c>
      <c r="AR2136" s="12">
        <f t="shared" si="673"/>
        <v>145832074.92</v>
      </c>
      <c r="AS2136" s="12">
        <f>AR2136-VLOOKUP(A2136,[1]选股结果!$A$2:$BJ$3005,48,FALSE)*0.08</f>
        <v>-19076738.4928</v>
      </c>
      <c r="AT2136" s="12">
        <f t="shared" si="674"/>
        <v>137796088.76</v>
      </c>
      <c r="AU2136" s="12">
        <f t="shared" si="675"/>
        <v>169111449.2</v>
      </c>
      <c r="AV2136" s="12">
        <f t="shared" si="676"/>
        <v>155958236.1</v>
      </c>
      <c r="AW2136" s="12">
        <f t="shared" si="677"/>
        <v>182704321.3</v>
      </c>
      <c r="AX2136" s="12">
        <f t="shared" si="678"/>
        <v>17840329.84</v>
      </c>
      <c r="AY2136" s="21">
        <f t="shared" si="679"/>
        <v>927139220.66</v>
      </c>
    </row>
    <row r="2137" spans="1:51">
      <c r="A2137" s="5" t="s">
        <v>4321</v>
      </c>
      <c r="B2137" s="5" t="s">
        <v>4322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80"/>
        <v>1088227897.49</v>
      </c>
      <c r="AF2137" s="9">
        <f t="shared" si="681"/>
        <v>1029940555.49</v>
      </c>
      <c r="AG2137" s="9">
        <f t="shared" si="682"/>
        <v>54312555.39</v>
      </c>
      <c r="AH2137" s="9">
        <f t="shared" si="683"/>
        <v>54549798.48</v>
      </c>
      <c r="AI2137" s="9">
        <f t="shared" si="684"/>
        <v>54549798.48</v>
      </c>
      <c r="AJ2137" s="12">
        <f t="shared" si="665"/>
        <v>199123715.02</v>
      </c>
      <c r="AK2137" s="16">
        <f t="shared" si="666"/>
        <v>0.182979792632848</v>
      </c>
      <c r="AL2137" s="9">
        <f t="shared" si="667"/>
        <v>129356170.26</v>
      </c>
      <c r="AM2137" s="16">
        <f t="shared" si="668"/>
        <v>0.0121779157018181</v>
      </c>
      <c r="AN2137" s="16">
        <f t="shared" si="669"/>
        <v>0.00664627412758132</v>
      </c>
      <c r="AO2137" s="16">
        <f t="shared" si="670"/>
        <v>0.0677038290232557</v>
      </c>
      <c r="AP2137" s="16">
        <f t="shared" si="671"/>
        <v>0.0288183920044084</v>
      </c>
      <c r="AQ2137" s="12">
        <f t="shared" si="672"/>
        <v>69767544.76</v>
      </c>
      <c r="AR2137" s="12">
        <f t="shared" si="673"/>
        <v>54454353.91</v>
      </c>
      <c r="AS2137" s="12">
        <f>AR2137-VLOOKUP(A2137,[1]选股结果!$A$2:$BJ$3005,48,FALSE)*0.08</f>
        <v>-57089881.1844</v>
      </c>
      <c r="AT2137" s="12">
        <f t="shared" si="674"/>
        <v>69767544.76</v>
      </c>
      <c r="AU2137" s="12">
        <f t="shared" si="675"/>
        <v>54454353.91</v>
      </c>
      <c r="AV2137" s="12">
        <f t="shared" si="676"/>
        <v>47154898.25</v>
      </c>
      <c r="AW2137" s="12">
        <f t="shared" si="677"/>
        <v>54312555.39</v>
      </c>
      <c r="AX2137" s="12">
        <f t="shared" si="678"/>
        <v>95444.57</v>
      </c>
      <c r="AY2137" s="21">
        <f t="shared" si="679"/>
        <v>1014627364.64</v>
      </c>
    </row>
    <row r="2138" spans="1:51">
      <c r="A2138" s="5" t="s">
        <v>4323</v>
      </c>
      <c r="B2138" s="5" t="s">
        <v>4324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80"/>
        <v>1086548108.63</v>
      </c>
      <c r="AF2138" s="9">
        <f t="shared" si="681"/>
        <v>749340707.97</v>
      </c>
      <c r="AG2138" s="9">
        <f t="shared" si="682"/>
        <v>426362597.13</v>
      </c>
      <c r="AH2138" s="9">
        <f t="shared" si="683"/>
        <v>426075389.76</v>
      </c>
      <c r="AI2138" s="9">
        <f t="shared" si="684"/>
        <v>395358776.56</v>
      </c>
      <c r="AJ2138" s="12">
        <f t="shared" si="665"/>
        <v>664197163.39</v>
      </c>
      <c r="AK2138" s="16">
        <f t="shared" si="666"/>
        <v>0.611291076864943</v>
      </c>
      <c r="AL2138" s="9">
        <f t="shared" si="667"/>
        <v>77548454.38</v>
      </c>
      <c r="AM2138" s="16">
        <f t="shared" si="668"/>
        <v>0.0039344002037702</v>
      </c>
      <c r="AN2138" s="16">
        <f t="shared" si="669"/>
        <v>0</v>
      </c>
      <c r="AO2138" s="16">
        <f t="shared" si="670"/>
        <v>0.0671726648183361</v>
      </c>
      <c r="AP2138" s="16">
        <f t="shared" si="671"/>
        <v>0</v>
      </c>
      <c r="AQ2138" s="12">
        <f t="shared" si="672"/>
        <v>586648709.01</v>
      </c>
      <c r="AR2138" s="12">
        <f t="shared" si="673"/>
        <v>306203580.09</v>
      </c>
      <c r="AS2138" s="12">
        <f>AR2138-VLOOKUP(A2138,[1]选股结果!$A$2:$BJ$3005,48,FALSE)*0.08</f>
        <v>-80284011.7988</v>
      </c>
      <c r="AT2138" s="12">
        <f t="shared" si="674"/>
        <v>555932095.81</v>
      </c>
      <c r="AU2138" s="12">
        <f t="shared" si="675"/>
        <v>336920193.29</v>
      </c>
      <c r="AV2138" s="12">
        <f t="shared" si="676"/>
        <v>330736820.43</v>
      </c>
      <c r="AW2138" s="12">
        <f t="shared" si="677"/>
        <v>426362597.13</v>
      </c>
      <c r="AX2138" s="12">
        <f t="shared" si="678"/>
        <v>96729852.8</v>
      </c>
      <c r="AY2138" s="21">
        <f t="shared" si="679"/>
        <v>499612192.25</v>
      </c>
    </row>
    <row r="2139" spans="1:51">
      <c r="A2139" s="5" t="s">
        <v>4325</v>
      </c>
      <c r="B2139" s="5" t="s">
        <v>4326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80"/>
        <v>1086520992.4</v>
      </c>
      <c r="AF2139" s="9">
        <f t="shared" si="681"/>
        <v>980463861.29</v>
      </c>
      <c r="AG2139" s="9">
        <f t="shared" si="682"/>
        <v>117212790.17</v>
      </c>
      <c r="AH2139" s="9">
        <f t="shared" si="683"/>
        <v>131603457.82</v>
      </c>
      <c r="AI2139" s="9">
        <f t="shared" si="684"/>
        <v>101789444.64</v>
      </c>
      <c r="AJ2139" s="12">
        <f t="shared" si="665"/>
        <v>613345234.16</v>
      </c>
      <c r="AK2139" s="16">
        <f t="shared" si="666"/>
        <v>0.564503804758701</v>
      </c>
      <c r="AL2139" s="9">
        <f t="shared" si="667"/>
        <v>494803450.29</v>
      </c>
      <c r="AM2139" s="16">
        <f t="shared" si="668"/>
        <v>0.0326602849445323</v>
      </c>
      <c r="AN2139" s="16">
        <f t="shared" si="669"/>
        <v>0.338215987376628</v>
      </c>
      <c r="AO2139" s="16">
        <f t="shared" si="670"/>
        <v>0.0971591247186288</v>
      </c>
      <c r="AP2139" s="16">
        <f t="shared" si="671"/>
        <v>0.000610971968920423</v>
      </c>
      <c r="AQ2139" s="12">
        <f t="shared" si="672"/>
        <v>118541783.87</v>
      </c>
      <c r="AR2139" s="12">
        <f t="shared" si="673"/>
        <v>90633785.5800001</v>
      </c>
      <c r="AS2139" s="12">
        <f>AR2139-VLOOKUP(A2139,[1]选股结果!$A$2:$BJ$3005,48,FALSE)*0.08</f>
        <v>-94755111.2559999</v>
      </c>
      <c r="AT2139" s="12">
        <f t="shared" si="674"/>
        <v>88727770.6900001</v>
      </c>
      <c r="AU2139" s="12">
        <f t="shared" si="675"/>
        <v>120447798.76</v>
      </c>
      <c r="AV2139" s="12">
        <f t="shared" si="676"/>
        <v>100187249.16</v>
      </c>
      <c r="AW2139" s="12">
        <f t="shared" si="677"/>
        <v>117212790.17</v>
      </c>
      <c r="AX2139" s="12">
        <f t="shared" si="678"/>
        <v>10942098.29</v>
      </c>
      <c r="AY2139" s="21">
        <f t="shared" si="679"/>
        <v>982369876.18</v>
      </c>
    </row>
    <row r="2140" spans="1:51">
      <c r="A2140" s="5" t="s">
        <v>4327</v>
      </c>
      <c r="B2140" s="5" t="s">
        <v>4328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80"/>
        <v>1085671226.21</v>
      </c>
      <c r="AF2140" s="9">
        <f t="shared" si="681"/>
        <v>1143331222.9</v>
      </c>
      <c r="AG2140" s="9">
        <f t="shared" si="682"/>
        <v>-60398373.9900001</v>
      </c>
      <c r="AH2140" s="9">
        <f t="shared" si="683"/>
        <v>-58206313.1700001</v>
      </c>
      <c r="AI2140" s="9">
        <f t="shared" si="684"/>
        <v>-43531067.9100001</v>
      </c>
      <c r="AJ2140" s="12">
        <f t="shared" si="665"/>
        <v>75096925.27</v>
      </c>
      <c r="AK2140" s="16">
        <f t="shared" si="666"/>
        <v>0.0691709639686758</v>
      </c>
      <c r="AL2140" s="9">
        <f t="shared" si="667"/>
        <v>115670448.96</v>
      </c>
      <c r="AM2140" s="16">
        <f t="shared" si="668"/>
        <v>0.00427551246449092</v>
      </c>
      <c r="AN2140" s="16">
        <f t="shared" si="669"/>
        <v>0.0222010671077118</v>
      </c>
      <c r="AO2140" s="16">
        <f t="shared" si="670"/>
        <v>0.0719440607288341</v>
      </c>
      <c r="AP2140" s="16">
        <f t="shared" si="671"/>
        <v>0.0101412400680778</v>
      </c>
      <c r="AQ2140" s="12">
        <f t="shared" si="672"/>
        <v>-40573523.69</v>
      </c>
      <c r="AR2140" s="12">
        <f t="shared" si="673"/>
        <v>-40792690.61</v>
      </c>
      <c r="AS2140" s="12">
        <f>AR2140-VLOOKUP(A2140,[1]选股结果!$A$2:$BJ$3005,48,FALSE)*0.08</f>
        <v>-130132273.6372</v>
      </c>
      <c r="AT2140" s="12">
        <f t="shared" si="674"/>
        <v>-25898278.43</v>
      </c>
      <c r="AU2140" s="12">
        <f t="shared" si="675"/>
        <v>-55467935.87</v>
      </c>
      <c r="AV2140" s="12">
        <f t="shared" si="676"/>
        <v>-57519451.15</v>
      </c>
      <c r="AW2140" s="12">
        <f t="shared" si="677"/>
        <v>-60398373.9900001</v>
      </c>
      <c r="AX2140" s="12">
        <f t="shared" si="678"/>
        <v>0</v>
      </c>
      <c r="AY2140" s="21">
        <f t="shared" si="679"/>
        <v>1128436810.72</v>
      </c>
    </row>
    <row r="2141" spans="1:51">
      <c r="A2141" s="5" t="s">
        <v>4329</v>
      </c>
      <c r="B2141" s="5" t="s">
        <v>4330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80"/>
        <v>1083635331</v>
      </c>
      <c r="AF2141" s="9">
        <f t="shared" si="681"/>
        <v>893840126</v>
      </c>
      <c r="AG2141" s="9">
        <f t="shared" si="682"/>
        <v>196567838</v>
      </c>
      <c r="AH2141" s="9">
        <f t="shared" si="683"/>
        <v>196521301</v>
      </c>
      <c r="AI2141" s="9">
        <f t="shared" si="684"/>
        <v>166025354</v>
      </c>
      <c r="AJ2141" s="12">
        <f t="shared" si="665"/>
        <v>489957923</v>
      </c>
      <c r="AK2141" s="16">
        <f t="shared" si="666"/>
        <v>0.452142809470652</v>
      </c>
      <c r="AL2141" s="9">
        <f t="shared" si="667"/>
        <v>305038094</v>
      </c>
      <c r="AM2141" s="16">
        <f t="shared" si="668"/>
        <v>0.00997451881716101</v>
      </c>
      <c r="AN2141" s="16">
        <f t="shared" si="669"/>
        <v>0.187605065268954</v>
      </c>
      <c r="AO2141" s="16">
        <f t="shared" si="670"/>
        <v>0.046335135597383</v>
      </c>
      <c r="AP2141" s="16">
        <f t="shared" si="671"/>
        <v>0.0352070146742013</v>
      </c>
      <c r="AQ2141" s="12">
        <f t="shared" si="672"/>
        <v>184919829</v>
      </c>
      <c r="AR2141" s="12">
        <f t="shared" si="673"/>
        <v>156727337</v>
      </c>
      <c r="AS2141" s="12">
        <f>AR2141-VLOOKUP(A2141,[1]选股结果!$A$2:$BJ$3005,48,FALSE)*0.08</f>
        <v>63165736.36</v>
      </c>
      <c r="AT2141" s="12">
        <f t="shared" si="674"/>
        <v>154423882</v>
      </c>
      <c r="AU2141" s="12">
        <f t="shared" si="675"/>
        <v>187223284</v>
      </c>
      <c r="AV2141" s="12">
        <f t="shared" si="676"/>
        <v>184145926</v>
      </c>
      <c r="AW2141" s="12">
        <f t="shared" si="677"/>
        <v>196567838</v>
      </c>
      <c r="AX2141" s="12">
        <f t="shared" si="678"/>
        <v>10118457</v>
      </c>
      <c r="AY2141" s="21">
        <f t="shared" si="679"/>
        <v>896143581</v>
      </c>
    </row>
    <row r="2142" spans="1:51">
      <c r="A2142" s="5" t="s">
        <v>4331</v>
      </c>
      <c r="B2142" s="5" t="s">
        <v>4332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80"/>
        <v>1083496299.71</v>
      </c>
      <c r="AF2142" s="9">
        <f t="shared" si="681"/>
        <v>1070612940.55</v>
      </c>
      <c r="AG2142" s="9">
        <f t="shared" si="682"/>
        <v>25550323.0000001</v>
      </c>
      <c r="AH2142" s="9">
        <f t="shared" si="683"/>
        <v>23729326.8900001</v>
      </c>
      <c r="AI2142" s="9">
        <f t="shared" si="684"/>
        <v>2426946.8300001</v>
      </c>
      <c r="AJ2142" s="12">
        <f t="shared" ref="AJ2142:AJ2205" si="685">C2142-G2142</f>
        <v>827288063.33</v>
      </c>
      <c r="AK2142" s="16">
        <f t="shared" ref="AK2142:AK2205" si="686">AJ2142/C2142</f>
        <v>0.763535660944505</v>
      </c>
      <c r="AL2142" s="9">
        <f t="shared" ref="AL2142:AL2205" si="687">O2142+P2142+Q2142+R2142+Y2142-AB2142+AC2142</f>
        <v>755350605.61</v>
      </c>
      <c r="AM2142" s="16">
        <f t="shared" ref="AM2142:AM2205" si="688">O2142/C2142</f>
        <v>0.00708294693950875</v>
      </c>
      <c r="AN2142" s="16">
        <f t="shared" ref="AN2142:AN2205" si="689">P2142/C2142</f>
        <v>0.599964856108867</v>
      </c>
      <c r="AO2142" s="16">
        <f t="shared" ref="AO2142:AO2205" si="690">Q2142/C2142</f>
        <v>0.0742525955294294</v>
      </c>
      <c r="AP2142" s="16">
        <f t="shared" ref="AP2142:AP2205" si="691">R2142/C2142</f>
        <v>0.0153596587219119</v>
      </c>
      <c r="AQ2142" s="12">
        <f t="shared" ref="AQ2142:AQ2205" si="692">C2142-G2142-AL2142</f>
        <v>71937457.7200001</v>
      </c>
      <c r="AR2142" s="12">
        <f t="shared" ref="AR2142:AR2205" si="693">AQ2142-S2142-AD2142</f>
        <v>-8941032.26999985</v>
      </c>
      <c r="AS2142" s="12">
        <f>AR2142-VLOOKUP(A2142,[1]选股结果!$A$2:$BJ$3005,48,FALSE)*0.08</f>
        <v>-191918488.3268</v>
      </c>
      <c r="AT2142" s="12">
        <f t="shared" si="674"/>
        <v>50635077.6600001</v>
      </c>
      <c r="AU2142" s="12">
        <f t="shared" si="675"/>
        <v>12361347.7900001</v>
      </c>
      <c r="AV2142" s="12">
        <f t="shared" si="676"/>
        <v>4118964.47000013</v>
      </c>
      <c r="AW2142" s="12">
        <f t="shared" si="677"/>
        <v>25550323.0000001</v>
      </c>
      <c r="AX2142" s="12">
        <f t="shared" si="678"/>
        <v>9776216.78</v>
      </c>
      <c r="AY2142" s="21">
        <f t="shared" si="679"/>
        <v>1011036830.62</v>
      </c>
    </row>
    <row r="2143" spans="1:51">
      <c r="A2143" s="5" t="s">
        <v>4333</v>
      </c>
      <c r="B2143" s="5" t="s">
        <v>4334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80"/>
        <v>1082302368.27</v>
      </c>
      <c r="AF2143" s="9">
        <f t="shared" si="681"/>
        <v>1114346072.18</v>
      </c>
      <c r="AG2143" s="9">
        <f t="shared" si="682"/>
        <v>-33240552.4500001</v>
      </c>
      <c r="AH2143" s="9">
        <f t="shared" si="683"/>
        <v>-31744682.2800001</v>
      </c>
      <c r="AI2143" s="9">
        <f t="shared" si="684"/>
        <v>-37759290.1800001</v>
      </c>
      <c r="AJ2143" s="12">
        <f t="shared" si="685"/>
        <v>195174882.16</v>
      </c>
      <c r="AK2143" s="16">
        <f t="shared" si="686"/>
        <v>0.180333045442722</v>
      </c>
      <c r="AL2143" s="9">
        <f t="shared" si="687"/>
        <v>224531610.59</v>
      </c>
      <c r="AM2143" s="16">
        <f t="shared" si="688"/>
        <v>0.0083267210663183</v>
      </c>
      <c r="AN2143" s="16">
        <f t="shared" si="689"/>
        <v>0.124333523574467</v>
      </c>
      <c r="AO2143" s="16">
        <f t="shared" si="690"/>
        <v>0.0651230090373569</v>
      </c>
      <c r="AP2143" s="16">
        <f t="shared" si="691"/>
        <v>0.011056241999292</v>
      </c>
      <c r="AQ2143" s="12">
        <f t="shared" si="692"/>
        <v>-29356728.4300001</v>
      </c>
      <c r="AR2143" s="12">
        <f t="shared" si="693"/>
        <v>-36562441.6400001</v>
      </c>
      <c r="AS2143" s="12">
        <f>AR2143-VLOOKUP(A2143,[1]选股结果!$A$2:$BJ$3005,48,FALSE)*0.08</f>
        <v>-99403324.8608001</v>
      </c>
      <c r="AT2143" s="12">
        <f t="shared" si="674"/>
        <v>-35371336.3300001</v>
      </c>
      <c r="AU2143" s="12">
        <f t="shared" si="675"/>
        <v>-30547833.7400001</v>
      </c>
      <c r="AV2143" s="12">
        <f t="shared" si="676"/>
        <v>-32426377.69</v>
      </c>
      <c r="AW2143" s="12">
        <f t="shared" si="677"/>
        <v>-33240552.4500001</v>
      </c>
      <c r="AX2143" s="12">
        <f t="shared" si="678"/>
        <v>468298.06</v>
      </c>
      <c r="AY2143" s="21">
        <f t="shared" si="679"/>
        <v>1113154966.87</v>
      </c>
    </row>
    <row r="2144" spans="1:51">
      <c r="A2144" s="5" t="s">
        <v>4335</v>
      </c>
      <c r="B2144" s="5" t="s">
        <v>4336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80"/>
        <v>1081614615.96</v>
      </c>
      <c r="AF2144" s="9">
        <f t="shared" si="681"/>
        <v>1025680500.41</v>
      </c>
      <c r="AG2144" s="9">
        <f t="shared" si="682"/>
        <v>56919907.2299998</v>
      </c>
      <c r="AH2144" s="9">
        <f t="shared" si="683"/>
        <v>56396336.3499998</v>
      </c>
      <c r="AI2144" s="9">
        <f t="shared" si="684"/>
        <v>51417198.5199998</v>
      </c>
      <c r="AJ2144" s="12">
        <f t="shared" si="685"/>
        <v>136232088.22</v>
      </c>
      <c r="AK2144" s="16">
        <f t="shared" si="686"/>
        <v>0.125952521544918</v>
      </c>
      <c r="AL2144" s="9">
        <f t="shared" si="687"/>
        <v>79376058.06</v>
      </c>
      <c r="AM2144" s="16">
        <f t="shared" si="688"/>
        <v>0.00325479580069783</v>
      </c>
      <c r="AN2144" s="16">
        <f t="shared" si="689"/>
        <v>0.00455772348788444</v>
      </c>
      <c r="AO2144" s="16">
        <f t="shared" si="690"/>
        <v>0.0278417275392233</v>
      </c>
      <c r="AP2144" s="16">
        <f t="shared" si="691"/>
        <v>0.0363183104872658</v>
      </c>
      <c r="AQ2144" s="12">
        <f t="shared" si="692"/>
        <v>56856030.16</v>
      </c>
      <c r="AR2144" s="12">
        <f t="shared" si="693"/>
        <v>49425489.6</v>
      </c>
      <c r="AS2144" s="12">
        <f>AR2144-VLOOKUP(A2144,[1]选股结果!$A$2:$BJ$3005,48,FALSE)*0.08</f>
        <v>-23120151.7608</v>
      </c>
      <c r="AT2144" s="12">
        <f t="shared" si="674"/>
        <v>51876892.33</v>
      </c>
      <c r="AU2144" s="12">
        <f t="shared" si="675"/>
        <v>54404627.43</v>
      </c>
      <c r="AV2144" s="12">
        <f t="shared" si="676"/>
        <v>57403818.66</v>
      </c>
      <c r="AW2144" s="12">
        <f t="shared" si="677"/>
        <v>56919907.2299998</v>
      </c>
      <c r="AX2144" s="12">
        <f t="shared" si="678"/>
        <v>3888.94</v>
      </c>
      <c r="AY2144" s="21">
        <f t="shared" si="679"/>
        <v>1023229097.68</v>
      </c>
    </row>
    <row r="2145" spans="1:51">
      <c r="A2145" s="5" t="s">
        <v>4337</v>
      </c>
      <c r="B2145" s="5" t="s">
        <v>4338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80"/>
        <v>1081463327.67</v>
      </c>
      <c r="AF2145" s="9">
        <f t="shared" si="681"/>
        <v>1007623839.04</v>
      </c>
      <c r="AG2145" s="9">
        <f t="shared" si="682"/>
        <v>71200069.5400002</v>
      </c>
      <c r="AH2145" s="9">
        <f t="shared" si="683"/>
        <v>72759192.5800002</v>
      </c>
      <c r="AI2145" s="9">
        <f t="shared" si="684"/>
        <v>62137808.4300002</v>
      </c>
      <c r="AJ2145" s="12">
        <f t="shared" si="685"/>
        <v>137161073.12</v>
      </c>
      <c r="AK2145" s="16">
        <f t="shared" si="686"/>
        <v>0.12682914862727</v>
      </c>
      <c r="AL2145" s="9">
        <f t="shared" si="687"/>
        <v>58057840.12</v>
      </c>
      <c r="AM2145" s="16">
        <f t="shared" si="688"/>
        <v>0.0031968925173346</v>
      </c>
      <c r="AN2145" s="16">
        <f t="shared" si="689"/>
        <v>0.0106482342538701</v>
      </c>
      <c r="AO2145" s="16">
        <f t="shared" si="690"/>
        <v>0.0201507186720341</v>
      </c>
      <c r="AP2145" s="16">
        <f t="shared" si="691"/>
        <v>0.0209586875024544</v>
      </c>
      <c r="AQ2145" s="12">
        <f t="shared" si="692"/>
        <v>79103233.0000001</v>
      </c>
      <c r="AR2145" s="12">
        <f t="shared" si="693"/>
        <v>64591576.4300001</v>
      </c>
      <c r="AS2145" s="12">
        <f>AR2145-VLOOKUP(A2145,[1]选股结果!$A$2:$BJ$3005,48,FALSE)*0.08</f>
        <v>-7435768.32839991</v>
      </c>
      <c r="AT2145" s="12">
        <f t="shared" si="674"/>
        <v>68481848.8500001</v>
      </c>
      <c r="AU2145" s="12">
        <f t="shared" si="675"/>
        <v>75212960.5800001</v>
      </c>
      <c r="AV2145" s="12">
        <f t="shared" si="676"/>
        <v>70921308.4200001</v>
      </c>
      <c r="AW2145" s="12">
        <f t="shared" si="677"/>
        <v>71200069.5400002</v>
      </c>
      <c r="AX2145" s="12">
        <f t="shared" si="678"/>
        <v>62095.1</v>
      </c>
      <c r="AY2145" s="21">
        <f t="shared" si="679"/>
        <v>1003733566.62</v>
      </c>
    </row>
    <row r="2146" spans="1:51">
      <c r="A2146" s="5" t="s">
        <v>4339</v>
      </c>
      <c r="B2146" s="5" t="s">
        <v>4340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80"/>
        <v>1080097889.38</v>
      </c>
      <c r="AF2146" s="9">
        <f t="shared" si="681"/>
        <v>1095033667.35</v>
      </c>
      <c r="AG2146" s="9">
        <f t="shared" si="682"/>
        <v>39020282.27</v>
      </c>
      <c r="AH2146" s="9">
        <f t="shared" si="683"/>
        <v>41203824.95</v>
      </c>
      <c r="AI2146" s="9">
        <f t="shared" si="684"/>
        <v>43429347.66</v>
      </c>
      <c r="AJ2146" s="12">
        <f t="shared" si="685"/>
        <v>199604595.59</v>
      </c>
      <c r="AK2146" s="16">
        <f t="shared" si="686"/>
        <v>0.184802319819899</v>
      </c>
      <c r="AL2146" s="9">
        <f t="shared" si="687"/>
        <v>200144515.15</v>
      </c>
      <c r="AM2146" s="16">
        <f t="shared" si="688"/>
        <v>0.00476431455018755</v>
      </c>
      <c r="AN2146" s="16">
        <f t="shared" si="689"/>
        <v>0.0607521262611357</v>
      </c>
      <c r="AO2146" s="16">
        <f t="shared" si="690"/>
        <v>0.086770090518182</v>
      </c>
      <c r="AP2146" s="16">
        <f t="shared" si="691"/>
        <v>0.039391456967315</v>
      </c>
      <c r="AQ2146" s="12">
        <f t="shared" si="692"/>
        <v>-539919.559999824</v>
      </c>
      <c r="AR2146" s="12">
        <f t="shared" si="693"/>
        <v>-5823779.80999982</v>
      </c>
      <c r="AS2146" s="12">
        <f>AR2146-VLOOKUP(A2146,[1]选股结果!$A$2:$BJ$3005,48,FALSE)*0.08</f>
        <v>-132468909.2364</v>
      </c>
      <c r="AT2146" s="12">
        <f t="shared" si="674"/>
        <v>1685603.15000018</v>
      </c>
      <c r="AU2146" s="12">
        <f t="shared" si="675"/>
        <v>-8049302.51999982</v>
      </c>
      <c r="AV2146" s="12">
        <f t="shared" si="676"/>
        <v>-20376506.5099998</v>
      </c>
      <c r="AW2146" s="12">
        <f t="shared" si="677"/>
        <v>39020282.27</v>
      </c>
      <c r="AX2146" s="12">
        <f t="shared" si="678"/>
        <v>3301536.57</v>
      </c>
      <c r="AY2146" s="21">
        <f t="shared" si="679"/>
        <v>1087524284.39</v>
      </c>
    </row>
    <row r="2147" spans="1:51">
      <c r="A2147" s="5" t="s">
        <v>4341</v>
      </c>
      <c r="B2147" s="5" t="s">
        <v>4342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80"/>
        <v>1079635936.33</v>
      </c>
      <c r="AF2147" s="9">
        <f t="shared" si="681"/>
        <v>652968495.92</v>
      </c>
      <c r="AG2147" s="9">
        <f t="shared" si="682"/>
        <v>426394301.41</v>
      </c>
      <c r="AH2147" s="9">
        <f t="shared" si="683"/>
        <v>426392756.41</v>
      </c>
      <c r="AI2147" s="9">
        <f t="shared" si="684"/>
        <v>373355381.55</v>
      </c>
      <c r="AJ2147" s="12">
        <f t="shared" si="685"/>
        <v>571398711.16</v>
      </c>
      <c r="AK2147" s="16">
        <f t="shared" si="686"/>
        <v>0.529251289191384</v>
      </c>
      <c r="AL2147" s="9">
        <f t="shared" si="687"/>
        <v>175868063.42</v>
      </c>
      <c r="AM2147" s="16">
        <f t="shared" si="688"/>
        <v>0.00466031826163861</v>
      </c>
      <c r="AN2147" s="16">
        <f t="shared" si="689"/>
        <v>0.00306676186720407</v>
      </c>
      <c r="AO2147" s="16">
        <f t="shared" si="690"/>
        <v>0.0351716248248274</v>
      </c>
      <c r="AP2147" s="16">
        <f t="shared" si="691"/>
        <v>0.119995574962412</v>
      </c>
      <c r="AQ2147" s="12">
        <f t="shared" si="692"/>
        <v>395530647.74</v>
      </c>
      <c r="AR2147" s="12">
        <f t="shared" si="693"/>
        <v>373628520.55</v>
      </c>
      <c r="AS2147" s="12">
        <f>AR2147-VLOOKUP(A2147,[1]选股结果!$A$2:$BJ$3005,48,FALSE)*0.08</f>
        <v>78317894.1724</v>
      </c>
      <c r="AT2147" s="12">
        <f t="shared" si="674"/>
        <v>342493272.88</v>
      </c>
      <c r="AU2147" s="12">
        <f t="shared" si="675"/>
        <v>426665895.41</v>
      </c>
      <c r="AV2147" s="12">
        <f t="shared" si="676"/>
        <v>394669612.16</v>
      </c>
      <c r="AW2147" s="12">
        <f t="shared" si="677"/>
        <v>426394301.41</v>
      </c>
      <c r="AX2147" s="12">
        <f t="shared" si="678"/>
        <v>589441.58</v>
      </c>
      <c r="AY2147" s="21">
        <f t="shared" si="679"/>
        <v>684103743.59</v>
      </c>
    </row>
    <row r="2148" spans="1:51">
      <c r="A2148" s="5" t="s">
        <v>4343</v>
      </c>
      <c r="B2148" s="5" t="s">
        <v>4344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80"/>
        <v>1079084259.99</v>
      </c>
      <c r="AF2148" s="9">
        <f t="shared" si="681"/>
        <v>997374017.37</v>
      </c>
      <c r="AG2148" s="9">
        <f t="shared" si="682"/>
        <v>76234046.7</v>
      </c>
      <c r="AH2148" s="9">
        <f t="shared" si="683"/>
        <v>76029028.71</v>
      </c>
      <c r="AI2148" s="9">
        <f t="shared" si="684"/>
        <v>62569527.91</v>
      </c>
      <c r="AJ2148" s="12">
        <f t="shared" si="685"/>
        <v>143195721.12</v>
      </c>
      <c r="AK2148" s="16">
        <f t="shared" si="686"/>
        <v>0.132701148955066</v>
      </c>
      <c r="AL2148" s="9">
        <f t="shared" si="687"/>
        <v>57128215.19</v>
      </c>
      <c r="AM2148" s="16">
        <f t="shared" si="688"/>
        <v>0.00681481865009147</v>
      </c>
      <c r="AN2148" s="16">
        <f t="shared" si="689"/>
        <v>0.00448066154726861</v>
      </c>
      <c r="AO2148" s="16">
        <f t="shared" si="690"/>
        <v>0.0230386836429533</v>
      </c>
      <c r="AP2148" s="16">
        <f t="shared" si="691"/>
        <v>0.0218457771131037</v>
      </c>
      <c r="AQ2148" s="12">
        <f t="shared" si="692"/>
        <v>86067505.93</v>
      </c>
      <c r="AR2148" s="12">
        <f t="shared" si="693"/>
        <v>71745416.64</v>
      </c>
      <c r="AS2148" s="12">
        <f>AR2148-VLOOKUP(A2148,[1]选股结果!$A$2:$BJ$3005,48,FALSE)*0.08</f>
        <v>-46625510.076</v>
      </c>
      <c r="AT2148" s="12">
        <f t="shared" si="674"/>
        <v>72608005.13</v>
      </c>
      <c r="AU2148" s="12">
        <f t="shared" si="675"/>
        <v>85204917.44</v>
      </c>
      <c r="AV2148" s="12">
        <f t="shared" si="676"/>
        <v>75287837.09</v>
      </c>
      <c r="AW2148" s="12">
        <f t="shared" si="677"/>
        <v>76234046.7</v>
      </c>
      <c r="AX2148" s="12">
        <f t="shared" si="678"/>
        <v>-194817.92</v>
      </c>
      <c r="AY2148" s="21">
        <f t="shared" si="679"/>
        <v>996511428.88</v>
      </c>
    </row>
    <row r="2149" spans="1:51">
      <c r="A2149" s="5" t="s">
        <v>4345</v>
      </c>
      <c r="B2149" s="5" t="s">
        <v>4346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80"/>
        <v>1078617024.6</v>
      </c>
      <c r="AF2149" s="9">
        <f t="shared" si="681"/>
        <v>1111022260.55</v>
      </c>
      <c r="AG2149" s="9">
        <f t="shared" si="682"/>
        <v>-14883488.88</v>
      </c>
      <c r="AH2149" s="9">
        <f t="shared" si="683"/>
        <v>-14342116.34</v>
      </c>
      <c r="AI2149" s="9">
        <f t="shared" si="684"/>
        <v>-18133339.16</v>
      </c>
      <c r="AJ2149" s="12">
        <f t="shared" si="685"/>
        <v>99349021.8599999</v>
      </c>
      <c r="AK2149" s="16">
        <f t="shared" si="686"/>
        <v>0.0921077820896096</v>
      </c>
      <c r="AL2149" s="9">
        <f t="shared" si="687"/>
        <v>110556455.48</v>
      </c>
      <c r="AM2149" s="16">
        <f t="shared" si="688"/>
        <v>0.00305827331181177</v>
      </c>
      <c r="AN2149" s="16">
        <f t="shared" si="689"/>
        <v>0.0156605465746883</v>
      </c>
      <c r="AO2149" s="16">
        <f t="shared" si="690"/>
        <v>0.0545459169920096</v>
      </c>
      <c r="AP2149" s="16">
        <f t="shared" si="691"/>
        <v>0.0297355176012489</v>
      </c>
      <c r="AQ2149" s="12">
        <f t="shared" si="692"/>
        <v>-11207433.6200001</v>
      </c>
      <c r="AR2149" s="12">
        <f t="shared" si="693"/>
        <v>-35655086.2300001</v>
      </c>
      <c r="AS2149" s="12">
        <f>AR2149-VLOOKUP(A2149,[1]选股结果!$A$2:$BJ$3005,48,FALSE)*0.08</f>
        <v>-223695981.494</v>
      </c>
      <c r="AT2149" s="12">
        <f t="shared" si="674"/>
        <v>-14998656.4400001</v>
      </c>
      <c r="AU2149" s="12">
        <f t="shared" si="675"/>
        <v>-31863863.4100001</v>
      </c>
      <c r="AV2149" s="12">
        <f t="shared" si="676"/>
        <v>-79941990.4400001</v>
      </c>
      <c r="AW2149" s="12">
        <f t="shared" si="677"/>
        <v>-14883488.88</v>
      </c>
      <c r="AX2149" s="12">
        <f t="shared" si="678"/>
        <v>63834322.84</v>
      </c>
      <c r="AY2149" s="21">
        <f t="shared" si="679"/>
        <v>1090365830.76</v>
      </c>
    </row>
    <row r="2150" spans="1:51">
      <c r="A2150" s="5" t="s">
        <v>4347</v>
      </c>
      <c r="B2150" s="5" t="s">
        <v>4348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80"/>
        <v>1077502103.52</v>
      </c>
      <c r="AF2150" s="9">
        <f t="shared" si="681"/>
        <v>1026744337.34</v>
      </c>
      <c r="AG2150" s="9">
        <f t="shared" si="682"/>
        <v>59916289.4299999</v>
      </c>
      <c r="AH2150" s="9">
        <f t="shared" si="683"/>
        <v>60415034.6999999</v>
      </c>
      <c r="AI2150" s="9">
        <f t="shared" si="684"/>
        <v>42495039.9999999</v>
      </c>
      <c r="AJ2150" s="12">
        <f t="shared" si="685"/>
        <v>182020477.41</v>
      </c>
      <c r="AK2150" s="16">
        <f t="shared" si="686"/>
        <v>0.168928187532417</v>
      </c>
      <c r="AL2150" s="9">
        <f t="shared" si="687"/>
        <v>99363486.47</v>
      </c>
      <c r="AM2150" s="16">
        <f t="shared" si="688"/>
        <v>0.00592582700223145</v>
      </c>
      <c r="AN2150" s="16">
        <f t="shared" si="689"/>
        <v>0.019175631910603</v>
      </c>
      <c r="AO2150" s="16">
        <f t="shared" si="690"/>
        <v>0.0660333098910552</v>
      </c>
      <c r="AP2150" s="16">
        <f t="shared" si="691"/>
        <v>0.00154461568526219</v>
      </c>
      <c r="AQ2150" s="12">
        <f t="shared" si="692"/>
        <v>82656990.94</v>
      </c>
      <c r="AR2150" s="12">
        <f t="shared" si="693"/>
        <v>33336516.75</v>
      </c>
      <c r="AS2150" s="12">
        <f>AR2150-VLOOKUP(A2150,[1]选股结果!$A$2:$BJ$3005,48,FALSE)*0.08</f>
        <v>-49748921.478</v>
      </c>
      <c r="AT2150" s="12">
        <f t="shared" si="674"/>
        <v>64736996.2399999</v>
      </c>
      <c r="AU2150" s="12">
        <f t="shared" si="675"/>
        <v>51256511.45</v>
      </c>
      <c r="AV2150" s="12">
        <f t="shared" si="676"/>
        <v>58028159.23</v>
      </c>
      <c r="AW2150" s="12">
        <f t="shared" si="677"/>
        <v>59916289.4299999</v>
      </c>
      <c r="AX2150" s="12">
        <f t="shared" si="678"/>
        <v>-1716376</v>
      </c>
      <c r="AY2150" s="21">
        <f t="shared" si="679"/>
        <v>995343857.85</v>
      </c>
    </row>
    <row r="2151" spans="1:51">
      <c r="A2151" s="5" t="s">
        <v>4349</v>
      </c>
      <c r="B2151" s="5" t="s">
        <v>4350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80"/>
        <v>1076855192.01</v>
      </c>
      <c r="AF2151" s="9">
        <f t="shared" si="681"/>
        <v>1028517780.22</v>
      </c>
      <c r="AG2151" s="9">
        <f t="shared" si="682"/>
        <v>50450267.74</v>
      </c>
      <c r="AH2151" s="9">
        <f t="shared" si="683"/>
        <v>68358774.62</v>
      </c>
      <c r="AI2151" s="9">
        <f t="shared" si="684"/>
        <v>62304389.62</v>
      </c>
      <c r="AJ2151" s="12">
        <f t="shared" si="685"/>
        <v>298330197.61</v>
      </c>
      <c r="AK2151" s="16">
        <f t="shared" si="686"/>
        <v>0.277038361168276</v>
      </c>
      <c r="AL2151" s="9">
        <f t="shared" si="687"/>
        <v>230752365.97</v>
      </c>
      <c r="AM2151" s="16">
        <f t="shared" si="688"/>
        <v>0.00363481787434578</v>
      </c>
      <c r="AN2151" s="16">
        <f t="shared" si="689"/>
        <v>0.0614985704218855</v>
      </c>
      <c r="AO2151" s="16">
        <f t="shared" si="690"/>
        <v>0.0636860463494549</v>
      </c>
      <c r="AP2151" s="16">
        <f t="shared" si="691"/>
        <v>0.0996002186606015</v>
      </c>
      <c r="AQ2151" s="12">
        <f t="shared" si="692"/>
        <v>67577831.64</v>
      </c>
      <c r="AR2151" s="12">
        <f t="shared" si="693"/>
        <v>57505550.44</v>
      </c>
      <c r="AS2151" s="12">
        <f>AR2151-VLOOKUP(A2151,[1]选股结果!$A$2:$BJ$3005,48,FALSE)*0.08</f>
        <v>-122051216.9896</v>
      </c>
      <c r="AT2151" s="12">
        <f t="shared" si="674"/>
        <v>61523446.64</v>
      </c>
      <c r="AU2151" s="12">
        <f t="shared" si="675"/>
        <v>63559935.44</v>
      </c>
      <c r="AV2151" s="12">
        <f t="shared" si="676"/>
        <v>43132803.05</v>
      </c>
      <c r="AW2151" s="12">
        <f t="shared" si="677"/>
        <v>50450267.74</v>
      </c>
      <c r="AX2151" s="12">
        <f t="shared" si="678"/>
        <v>0</v>
      </c>
      <c r="AY2151" s="21">
        <f t="shared" si="679"/>
        <v>1024499884.02</v>
      </c>
    </row>
    <row r="2152" spans="1:51">
      <c r="A2152" s="5" t="s">
        <v>4351</v>
      </c>
      <c r="B2152" s="5" t="s">
        <v>4352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80"/>
        <v>1076510949.87</v>
      </c>
      <c r="AF2152" s="9">
        <f t="shared" si="681"/>
        <v>921605064.14</v>
      </c>
      <c r="AG2152" s="9">
        <f t="shared" si="682"/>
        <v>158375737.46</v>
      </c>
      <c r="AH2152" s="9">
        <f t="shared" si="683"/>
        <v>156467554.28</v>
      </c>
      <c r="AI2152" s="9">
        <f t="shared" si="684"/>
        <v>128102058.9</v>
      </c>
      <c r="AJ2152" s="12">
        <f t="shared" si="685"/>
        <v>239539765.57</v>
      </c>
      <c r="AK2152" s="16">
        <f t="shared" si="686"/>
        <v>0.222514936423942</v>
      </c>
      <c r="AL2152" s="9">
        <f t="shared" si="687"/>
        <v>88852552.92</v>
      </c>
      <c r="AM2152" s="16">
        <f t="shared" si="688"/>
        <v>0.00228300158051972</v>
      </c>
      <c r="AN2152" s="16">
        <f t="shared" si="689"/>
        <v>0.0276602310859874</v>
      </c>
      <c r="AO2152" s="16">
        <f t="shared" si="690"/>
        <v>0.0183418339891335</v>
      </c>
      <c r="AP2152" s="16">
        <f t="shared" si="691"/>
        <v>0.030663530179592</v>
      </c>
      <c r="AQ2152" s="12">
        <f t="shared" si="692"/>
        <v>150687212.65</v>
      </c>
      <c r="AR2152" s="12">
        <f t="shared" si="693"/>
        <v>122676866.4</v>
      </c>
      <c r="AS2152" s="12">
        <f>AR2152-VLOOKUP(A2152,[1]选股结果!$A$2:$BJ$3005,48,FALSE)*0.08</f>
        <v>31018699.7176</v>
      </c>
      <c r="AT2152" s="12">
        <f t="shared" si="674"/>
        <v>122321717.27</v>
      </c>
      <c r="AU2152" s="12">
        <f t="shared" si="675"/>
        <v>151042361.78</v>
      </c>
      <c r="AV2152" s="12">
        <f t="shared" si="676"/>
        <v>153051311.94</v>
      </c>
      <c r="AW2152" s="12">
        <f t="shared" si="677"/>
        <v>158375737.46</v>
      </c>
      <c r="AX2152" s="12">
        <f t="shared" si="678"/>
        <v>4820847.23</v>
      </c>
      <c r="AY2152" s="21">
        <f t="shared" si="679"/>
        <v>921960213.27</v>
      </c>
    </row>
    <row r="2153" spans="1:51">
      <c r="A2153" s="5" t="s">
        <v>4353</v>
      </c>
      <c r="B2153" s="5" t="s">
        <v>4354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80"/>
        <v>1075781194.04</v>
      </c>
      <c r="AF2153" s="9">
        <f t="shared" si="681"/>
        <v>949799196.32</v>
      </c>
      <c r="AG2153" s="9">
        <f t="shared" si="682"/>
        <v>124198479.32</v>
      </c>
      <c r="AH2153" s="9">
        <f t="shared" si="683"/>
        <v>123656617.03</v>
      </c>
      <c r="AI2153" s="9">
        <f t="shared" si="684"/>
        <v>109424700.5</v>
      </c>
      <c r="AJ2153" s="12">
        <f t="shared" si="685"/>
        <v>280216134.36</v>
      </c>
      <c r="AK2153" s="16">
        <f t="shared" si="686"/>
        <v>0.260476884995241</v>
      </c>
      <c r="AL2153" s="9">
        <f t="shared" si="687"/>
        <v>159900126.25</v>
      </c>
      <c r="AM2153" s="16">
        <f t="shared" si="688"/>
        <v>0.00363227236323552</v>
      </c>
      <c r="AN2153" s="16">
        <f t="shared" si="689"/>
        <v>0.0428670634841803</v>
      </c>
      <c r="AO2153" s="16">
        <f t="shared" si="690"/>
        <v>0.0629732503554817</v>
      </c>
      <c r="AP2153" s="16">
        <f t="shared" si="691"/>
        <v>0.0399031401625374</v>
      </c>
      <c r="AQ2153" s="12">
        <f t="shared" si="692"/>
        <v>120316008.11</v>
      </c>
      <c r="AR2153" s="12">
        <f t="shared" si="693"/>
        <v>112545552.21</v>
      </c>
      <c r="AS2153" s="12">
        <f>AR2153-VLOOKUP(A2153,[1]选股结果!$A$2:$BJ$3005,48,FALSE)*0.08</f>
        <v>14113584.3764</v>
      </c>
      <c r="AT2153" s="12">
        <f t="shared" si="674"/>
        <v>106084091.58</v>
      </c>
      <c r="AU2153" s="12">
        <f t="shared" si="675"/>
        <v>126777468.74</v>
      </c>
      <c r="AV2153" s="12">
        <f t="shared" si="676"/>
        <v>114125180.08</v>
      </c>
      <c r="AW2153" s="12">
        <f t="shared" si="677"/>
        <v>124198479.32</v>
      </c>
      <c r="AX2153" s="12">
        <f t="shared" si="678"/>
        <v>3602048.61</v>
      </c>
      <c r="AY2153" s="21">
        <f t="shared" si="679"/>
        <v>956260656.95</v>
      </c>
    </row>
    <row r="2154" spans="1:51">
      <c r="A2154" s="5" t="s">
        <v>4355</v>
      </c>
      <c r="B2154" s="5" t="s">
        <v>4356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80"/>
        <v>1070332992.05</v>
      </c>
      <c r="AF2154" s="9">
        <f t="shared" si="681"/>
        <v>928561400.86</v>
      </c>
      <c r="AG2154" s="9">
        <f t="shared" si="682"/>
        <v>182297501.8</v>
      </c>
      <c r="AH2154" s="9">
        <f t="shared" si="683"/>
        <v>181907866.49</v>
      </c>
      <c r="AI2154" s="9">
        <f t="shared" si="684"/>
        <v>167362145.54</v>
      </c>
      <c r="AJ2154" s="12">
        <f t="shared" si="685"/>
        <v>815681104.88</v>
      </c>
      <c r="AK2154" s="16">
        <f t="shared" si="686"/>
        <v>0.762081624072647</v>
      </c>
      <c r="AL2154" s="9">
        <f t="shared" si="687"/>
        <v>684133688.96</v>
      </c>
      <c r="AM2154" s="16">
        <f t="shared" si="688"/>
        <v>0.00689879411813465</v>
      </c>
      <c r="AN2154" s="16">
        <f t="shared" si="689"/>
        <v>0.428076152891862</v>
      </c>
      <c r="AO2154" s="16">
        <f t="shared" si="690"/>
        <v>0.0777951837311115</v>
      </c>
      <c r="AP2154" s="16">
        <f t="shared" si="691"/>
        <v>0.124943512153041</v>
      </c>
      <c r="AQ2154" s="12">
        <f t="shared" si="692"/>
        <v>131547415.92</v>
      </c>
      <c r="AR2154" s="12">
        <f t="shared" si="693"/>
        <v>125658132.75</v>
      </c>
      <c r="AS2154" s="12">
        <f>AR2154-VLOOKUP(A2154,[1]选股结果!$A$2:$BJ$3005,48,FALSE)*0.08</f>
        <v>-39069022.4484</v>
      </c>
      <c r="AT2154" s="12">
        <f t="shared" si="674"/>
        <v>117001694.97</v>
      </c>
      <c r="AU2154" s="12">
        <f t="shared" si="675"/>
        <v>140203853.7</v>
      </c>
      <c r="AV2154" s="12">
        <f t="shared" si="676"/>
        <v>140343422.35</v>
      </c>
      <c r="AW2154" s="12">
        <f t="shared" si="677"/>
        <v>182297501.8</v>
      </c>
      <c r="AX2154" s="12">
        <f t="shared" si="678"/>
        <v>32992872.74</v>
      </c>
      <c r="AY2154" s="21">
        <f t="shared" si="679"/>
        <v>937217838.64</v>
      </c>
    </row>
    <row r="2155" spans="1:51">
      <c r="A2155" s="5" t="s">
        <v>4357</v>
      </c>
      <c r="B2155" s="5" t="s">
        <v>4358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80"/>
        <v>1069821113.74</v>
      </c>
      <c r="AF2155" s="9">
        <f t="shared" si="681"/>
        <v>1066989715.66</v>
      </c>
      <c r="AG2155" s="9">
        <f t="shared" si="682"/>
        <v>38802132.84</v>
      </c>
      <c r="AH2155" s="9">
        <f t="shared" si="683"/>
        <v>38360080.71</v>
      </c>
      <c r="AI2155" s="9">
        <f t="shared" si="684"/>
        <v>29647028.56</v>
      </c>
      <c r="AJ2155" s="12">
        <f t="shared" si="685"/>
        <v>240832242.31</v>
      </c>
      <c r="AK2155" s="16">
        <f t="shared" si="686"/>
        <v>0.225114497383653</v>
      </c>
      <c r="AL2155" s="9">
        <f t="shared" si="687"/>
        <v>220270486.53</v>
      </c>
      <c r="AM2155" s="16">
        <f t="shared" si="688"/>
        <v>0.0101704761293806</v>
      </c>
      <c r="AN2155" s="16">
        <f t="shared" si="689"/>
        <v>0.0611446070281032</v>
      </c>
      <c r="AO2155" s="16">
        <f t="shared" si="690"/>
        <v>0.0892525971993535</v>
      </c>
      <c r="AP2155" s="16">
        <f t="shared" si="691"/>
        <v>0.0534158959811744</v>
      </c>
      <c r="AQ2155" s="12">
        <f t="shared" si="692"/>
        <v>20561755.7800001</v>
      </c>
      <c r="AR2155" s="12">
        <f t="shared" si="693"/>
        <v>2772007.36000009</v>
      </c>
      <c r="AS2155" s="12">
        <f>AR2155-VLOOKUP(A2155,[1]选股结果!$A$2:$BJ$3005,48,FALSE)*0.08</f>
        <v>-180318456.0192</v>
      </c>
      <c r="AT2155" s="12">
        <f t="shared" si="674"/>
        <v>11848703.6300001</v>
      </c>
      <c r="AU2155" s="12">
        <f t="shared" si="675"/>
        <v>11485059.5100001</v>
      </c>
      <c r="AV2155" s="12">
        <f t="shared" si="676"/>
        <v>15918385.1900001</v>
      </c>
      <c r="AW2155" s="12">
        <f t="shared" si="677"/>
        <v>38802132.84</v>
      </c>
      <c r="AX2155" s="12">
        <f t="shared" si="678"/>
        <v>22031431.25</v>
      </c>
      <c r="AY2155" s="21">
        <f t="shared" si="679"/>
        <v>1057913019.39</v>
      </c>
    </row>
    <row r="2156" spans="1:51">
      <c r="A2156" s="5" t="s">
        <v>4359</v>
      </c>
      <c r="B2156" s="5" t="s">
        <v>4360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80"/>
        <v>1068209527.52</v>
      </c>
      <c r="AF2156" s="9">
        <f t="shared" si="681"/>
        <v>1055532988.91</v>
      </c>
      <c r="AG2156" s="9">
        <f t="shared" si="682"/>
        <v>24286730.09</v>
      </c>
      <c r="AH2156" s="9">
        <f t="shared" si="683"/>
        <v>23385133.41</v>
      </c>
      <c r="AI2156" s="9">
        <f t="shared" si="684"/>
        <v>17429372.63</v>
      </c>
      <c r="AJ2156" s="12">
        <f t="shared" si="685"/>
        <v>185018116.49</v>
      </c>
      <c r="AK2156" s="16">
        <f t="shared" si="686"/>
        <v>0.173203956455571</v>
      </c>
      <c r="AL2156" s="9">
        <f t="shared" si="687"/>
        <v>181187188.48</v>
      </c>
      <c r="AM2156" s="16">
        <f t="shared" si="688"/>
        <v>0.00620427191413149</v>
      </c>
      <c r="AN2156" s="16">
        <f t="shared" si="689"/>
        <v>0.0347246117211827</v>
      </c>
      <c r="AO2156" s="16">
        <f t="shared" si="690"/>
        <v>0.0682679300373818</v>
      </c>
      <c r="AP2156" s="16">
        <f t="shared" si="691"/>
        <v>0.059576809062685</v>
      </c>
      <c r="AQ2156" s="12">
        <f t="shared" si="692"/>
        <v>3830928.00999999</v>
      </c>
      <c r="AR2156" s="12">
        <f t="shared" si="693"/>
        <v>5819181.14999999</v>
      </c>
      <c r="AS2156" s="12">
        <f>AR2156-VLOOKUP(A2156,[1]选股结果!$A$2:$BJ$3005,48,FALSE)*0.08</f>
        <v>-114337717.4684</v>
      </c>
      <c r="AT2156" s="12">
        <f t="shared" si="674"/>
        <v>-2124832.77000001</v>
      </c>
      <c r="AU2156" s="12">
        <f t="shared" si="675"/>
        <v>11774941.93</v>
      </c>
      <c r="AV2156" s="12">
        <f t="shared" si="676"/>
        <v>8921469.19000001</v>
      </c>
      <c r="AW2156" s="12">
        <f t="shared" si="677"/>
        <v>24286730.09</v>
      </c>
      <c r="AX2156" s="12">
        <f t="shared" si="678"/>
        <v>6993339.77</v>
      </c>
      <c r="AY2156" s="21">
        <f t="shared" si="679"/>
        <v>1063477002.83</v>
      </c>
    </row>
    <row r="2157" spans="1:51">
      <c r="A2157" s="5" t="s">
        <v>4361</v>
      </c>
      <c r="B2157" s="5" t="s">
        <v>4362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80"/>
        <v>1064767682.15</v>
      </c>
      <c r="AF2157" s="9">
        <f t="shared" si="681"/>
        <v>849899070.96</v>
      </c>
      <c r="AG2157" s="9">
        <f t="shared" si="682"/>
        <v>213122187.33</v>
      </c>
      <c r="AH2157" s="9">
        <f t="shared" si="683"/>
        <v>212545082.84</v>
      </c>
      <c r="AI2157" s="9">
        <f t="shared" si="684"/>
        <v>182942299.85</v>
      </c>
      <c r="AJ2157" s="12">
        <f t="shared" si="685"/>
        <v>420588685.95</v>
      </c>
      <c r="AK2157" s="16">
        <f t="shared" si="686"/>
        <v>0.395005119896895</v>
      </c>
      <c r="AL2157" s="9">
        <f t="shared" si="687"/>
        <v>188971580.68</v>
      </c>
      <c r="AM2157" s="16">
        <f t="shared" si="688"/>
        <v>0.0106872869648169</v>
      </c>
      <c r="AN2157" s="16">
        <f t="shared" si="689"/>
        <v>0.0211180825328922</v>
      </c>
      <c r="AO2157" s="16">
        <f t="shared" si="690"/>
        <v>0.0835826946590802</v>
      </c>
      <c r="AP2157" s="16">
        <f t="shared" si="691"/>
        <v>0.0555685095931234</v>
      </c>
      <c r="AQ2157" s="12">
        <f t="shared" si="692"/>
        <v>231617105.27</v>
      </c>
      <c r="AR2157" s="12">
        <f t="shared" si="693"/>
        <v>178323282.3</v>
      </c>
      <c r="AS2157" s="12">
        <f>AR2157-VLOOKUP(A2157,[1]选股结果!$A$2:$BJ$3005,48,FALSE)*0.08</f>
        <v>35653814.3672</v>
      </c>
      <c r="AT2157" s="12">
        <f t="shared" si="674"/>
        <v>202014322.28</v>
      </c>
      <c r="AU2157" s="12">
        <f t="shared" si="675"/>
        <v>207926065.29</v>
      </c>
      <c r="AV2157" s="12">
        <f t="shared" si="676"/>
        <v>208584193.25</v>
      </c>
      <c r="AW2157" s="12">
        <f t="shared" si="677"/>
        <v>213122187.33</v>
      </c>
      <c r="AX2157" s="12">
        <f t="shared" si="678"/>
        <v>5303298.92</v>
      </c>
      <c r="AY2157" s="21">
        <f t="shared" si="679"/>
        <v>826208030.98</v>
      </c>
    </row>
    <row r="2158" spans="1:51">
      <c r="A2158" s="5" t="s">
        <v>4363</v>
      </c>
      <c r="B2158" s="5" t="s">
        <v>4364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80"/>
        <v>1063587273.24</v>
      </c>
      <c r="AF2158" s="9">
        <f t="shared" si="681"/>
        <v>5109477.74</v>
      </c>
      <c r="AG2158" s="9">
        <f t="shared" si="682"/>
        <v>1084375264.27</v>
      </c>
      <c r="AH2158" s="9">
        <f t="shared" si="683"/>
        <v>1083720070.36</v>
      </c>
      <c r="AI2158" s="9">
        <f t="shared" si="684"/>
        <v>1035804075.28</v>
      </c>
      <c r="AJ2158" s="12">
        <f t="shared" si="685"/>
        <v>1063587273.24</v>
      </c>
      <c r="AK2158" s="16">
        <f t="shared" si="686"/>
        <v>1</v>
      </c>
      <c r="AL2158" s="9">
        <f t="shared" si="687"/>
        <v>5764671.65</v>
      </c>
      <c r="AM2158" s="16">
        <f t="shared" si="688"/>
        <v>0.00480400421155382</v>
      </c>
      <c r="AN2158" s="16">
        <f t="shared" si="689"/>
        <v>0</v>
      </c>
      <c r="AO2158" s="16">
        <f t="shared" si="690"/>
        <v>0</v>
      </c>
      <c r="AP2158" s="16">
        <f t="shared" si="691"/>
        <v>0</v>
      </c>
      <c r="AQ2158" s="12">
        <f t="shared" si="692"/>
        <v>1057822601.59</v>
      </c>
      <c r="AR2158" s="12">
        <f t="shared" si="693"/>
        <v>1009906606.51</v>
      </c>
      <c r="AS2158" s="12">
        <f>AR2158-VLOOKUP(A2158,[1]选股结果!$A$2:$BJ$3005,48,FALSE)*0.08</f>
        <v>508779373.7908</v>
      </c>
      <c r="AT2158" s="12">
        <f t="shared" si="674"/>
        <v>1009906606.51</v>
      </c>
      <c r="AU2158" s="12">
        <f t="shared" si="675"/>
        <v>1057822601.59</v>
      </c>
      <c r="AV2158" s="12">
        <f t="shared" si="676"/>
        <v>1059868425.54</v>
      </c>
      <c r="AW2158" s="12">
        <f t="shared" si="677"/>
        <v>1084375264.27</v>
      </c>
      <c r="AX2158" s="12">
        <f t="shared" si="678"/>
        <v>24506838.73</v>
      </c>
      <c r="AY2158" s="21">
        <f t="shared" si="679"/>
        <v>5109477.74</v>
      </c>
    </row>
    <row r="2159" spans="1:51">
      <c r="A2159" s="5" t="s">
        <v>4365</v>
      </c>
      <c r="B2159" s="5" t="s">
        <v>4366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80"/>
        <v>1059099172.23</v>
      </c>
      <c r="AF2159" s="9">
        <f t="shared" si="681"/>
        <v>1100766880.41</v>
      </c>
      <c r="AG2159" s="9">
        <f t="shared" si="682"/>
        <v>-52010931.9199998</v>
      </c>
      <c r="AH2159" s="9">
        <f t="shared" si="683"/>
        <v>-69173281.7899998</v>
      </c>
      <c r="AI2159" s="9">
        <f t="shared" si="684"/>
        <v>-69173281.7899998</v>
      </c>
      <c r="AJ2159" s="12">
        <f t="shared" si="685"/>
        <v>136771195.47</v>
      </c>
      <c r="AK2159" s="16">
        <f t="shared" si="686"/>
        <v>0.129139177006455</v>
      </c>
      <c r="AL2159" s="9">
        <f t="shared" si="687"/>
        <v>170457876.99</v>
      </c>
      <c r="AM2159" s="16">
        <f t="shared" si="688"/>
        <v>0.00152918584252116</v>
      </c>
      <c r="AN2159" s="16">
        <f t="shared" si="689"/>
        <v>0.0894939998493516</v>
      </c>
      <c r="AO2159" s="16">
        <f t="shared" si="690"/>
        <v>0.0484848655125268</v>
      </c>
      <c r="AP2159" s="16">
        <f t="shared" si="691"/>
        <v>0.00523337730340169</v>
      </c>
      <c r="AQ2159" s="12">
        <f t="shared" si="692"/>
        <v>-33686681.52</v>
      </c>
      <c r="AR2159" s="12">
        <f t="shared" si="693"/>
        <v>-58830058.05</v>
      </c>
      <c r="AS2159" s="12">
        <f>AR2159-VLOOKUP(A2159,[1]选股结果!$A$2:$BJ$3005,48,FALSE)*0.08</f>
        <v>-309307777.7924</v>
      </c>
      <c r="AT2159" s="12">
        <f t="shared" si="674"/>
        <v>-33686681.52</v>
      </c>
      <c r="AU2159" s="12">
        <f t="shared" si="675"/>
        <v>-58830058.05</v>
      </c>
      <c r="AV2159" s="12">
        <f t="shared" si="676"/>
        <v>-75962421.22</v>
      </c>
      <c r="AW2159" s="12">
        <f t="shared" si="677"/>
        <v>-52010931.9199998</v>
      </c>
      <c r="AX2159" s="12">
        <f t="shared" si="678"/>
        <v>-3103668.93</v>
      </c>
      <c r="AY2159" s="21">
        <f t="shared" si="679"/>
        <v>1075623503.88</v>
      </c>
    </row>
    <row r="2160" spans="1:51">
      <c r="A2160" s="5" t="s">
        <v>4367</v>
      </c>
      <c r="B2160" s="5" t="s">
        <v>4368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80"/>
        <v>1058604291.56</v>
      </c>
      <c r="AF2160" s="9">
        <f t="shared" si="681"/>
        <v>913828935.35</v>
      </c>
      <c r="AG2160" s="9">
        <f t="shared" si="682"/>
        <v>148107560.26</v>
      </c>
      <c r="AH2160" s="9">
        <f t="shared" si="683"/>
        <v>149671977.37</v>
      </c>
      <c r="AI2160" s="9">
        <f t="shared" si="684"/>
        <v>131294489.05</v>
      </c>
      <c r="AJ2160" s="12">
        <f t="shared" si="685"/>
        <v>250733873.25</v>
      </c>
      <c r="AK2160" s="16">
        <f t="shared" si="686"/>
        <v>0.236853255979634</v>
      </c>
      <c r="AL2160" s="9">
        <f t="shared" si="687"/>
        <v>92347570.39</v>
      </c>
      <c r="AM2160" s="16">
        <f t="shared" si="688"/>
        <v>0.0048265213741677</v>
      </c>
      <c r="AN2160" s="16">
        <f t="shared" si="689"/>
        <v>0.0067518717966532</v>
      </c>
      <c r="AO2160" s="16">
        <f t="shared" si="690"/>
        <v>0.0459589462256043</v>
      </c>
      <c r="AP2160" s="16">
        <f t="shared" si="691"/>
        <v>0.0311756842033636</v>
      </c>
      <c r="AQ2160" s="12">
        <f t="shared" si="692"/>
        <v>158386302.86</v>
      </c>
      <c r="AR2160" s="12">
        <f t="shared" si="693"/>
        <v>127962285</v>
      </c>
      <c r="AS2160" s="12">
        <f>AR2160-VLOOKUP(A2160,[1]选股结果!$A$2:$BJ$3005,48,FALSE)*0.08</f>
        <v>31698897.3504</v>
      </c>
      <c r="AT2160" s="12">
        <f t="shared" si="674"/>
        <v>140008814.54</v>
      </c>
      <c r="AU2160" s="12">
        <f t="shared" si="675"/>
        <v>146339773.32</v>
      </c>
      <c r="AV2160" s="12">
        <f t="shared" si="676"/>
        <v>138823027.5</v>
      </c>
      <c r="AW2160" s="12">
        <f t="shared" si="677"/>
        <v>148107560.26</v>
      </c>
      <c r="AX2160" s="12">
        <f t="shared" si="678"/>
        <v>7199424.38</v>
      </c>
      <c r="AY2160" s="21">
        <f t="shared" si="679"/>
        <v>901782405.81</v>
      </c>
    </row>
    <row r="2161" spans="1:51">
      <c r="A2161" s="5" t="s">
        <v>4369</v>
      </c>
      <c r="B2161" s="5" t="s">
        <v>4370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80"/>
        <v>1057011054.84</v>
      </c>
      <c r="AF2161" s="9">
        <f t="shared" si="681"/>
        <v>944605368.89</v>
      </c>
      <c r="AG2161" s="9">
        <f t="shared" si="682"/>
        <v>122675737.38</v>
      </c>
      <c r="AH2161" s="9">
        <f t="shared" si="683"/>
        <v>125099716.16</v>
      </c>
      <c r="AI2161" s="9">
        <f t="shared" si="684"/>
        <v>100686611.56</v>
      </c>
      <c r="AJ2161" s="12">
        <f t="shared" si="685"/>
        <v>405081395.92</v>
      </c>
      <c r="AK2161" s="16">
        <f t="shared" si="686"/>
        <v>0.383232884902341</v>
      </c>
      <c r="AL2161" s="9">
        <f t="shared" si="687"/>
        <v>279802591.66</v>
      </c>
      <c r="AM2161" s="16">
        <f t="shared" si="688"/>
        <v>0.0123887584146243</v>
      </c>
      <c r="AN2161" s="16">
        <f t="shared" si="689"/>
        <v>0.11033696780745</v>
      </c>
      <c r="AO2161" s="16">
        <f t="shared" si="690"/>
        <v>0.0890708675930086</v>
      </c>
      <c r="AP2161" s="16">
        <f t="shared" si="691"/>
        <v>0.0564388191654535</v>
      </c>
      <c r="AQ2161" s="12">
        <f t="shared" si="692"/>
        <v>125278804.26</v>
      </c>
      <c r="AR2161" s="12">
        <f t="shared" si="693"/>
        <v>91717786.5100001</v>
      </c>
      <c r="AS2161" s="12">
        <f>AR2161-VLOOKUP(A2161,[1]选股结果!$A$2:$BJ$3005,48,FALSE)*0.08</f>
        <v>-8783295.50199991</v>
      </c>
      <c r="AT2161" s="12">
        <f t="shared" si="674"/>
        <v>100865699.66</v>
      </c>
      <c r="AU2161" s="12">
        <f t="shared" si="675"/>
        <v>116130891.11</v>
      </c>
      <c r="AV2161" s="12">
        <f t="shared" si="676"/>
        <v>100780447.94</v>
      </c>
      <c r="AW2161" s="12">
        <f t="shared" si="677"/>
        <v>122675737.38</v>
      </c>
      <c r="AX2161" s="12">
        <f t="shared" si="678"/>
        <v>9063908.33</v>
      </c>
      <c r="AY2161" s="21">
        <f t="shared" si="679"/>
        <v>935457455.74</v>
      </c>
    </row>
    <row r="2162" spans="1:51">
      <c r="A2162" s="5" t="s">
        <v>4371</v>
      </c>
      <c r="B2162" s="5" t="s">
        <v>4372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80"/>
        <v>1056632815.44</v>
      </c>
      <c r="AF2162" s="9">
        <f t="shared" si="681"/>
        <v>1697719978.28</v>
      </c>
      <c r="AG2162" s="9">
        <f t="shared" si="682"/>
        <v>-327300715.93</v>
      </c>
      <c r="AH2162" s="9">
        <f t="shared" si="683"/>
        <v>-304212670.36</v>
      </c>
      <c r="AI2162" s="9">
        <f t="shared" si="684"/>
        <v>-355403820.56</v>
      </c>
      <c r="AJ2162" s="12">
        <f t="shared" si="685"/>
        <v>170906518.77</v>
      </c>
      <c r="AK2162" s="16">
        <f t="shared" si="686"/>
        <v>0.161746366639987</v>
      </c>
      <c r="AL2162" s="9">
        <f t="shared" si="687"/>
        <v>762483507.12</v>
      </c>
      <c r="AM2162" s="16">
        <f t="shared" si="688"/>
        <v>0.0136150739497991</v>
      </c>
      <c r="AN2162" s="16">
        <f t="shared" si="689"/>
        <v>0.00263749134919637</v>
      </c>
      <c r="AO2162" s="16">
        <f t="shared" si="690"/>
        <v>0.727214362105559</v>
      </c>
      <c r="AP2162" s="16">
        <f t="shared" si="691"/>
        <v>0</v>
      </c>
      <c r="AQ2162" s="12">
        <f t="shared" si="692"/>
        <v>-591576988.35</v>
      </c>
      <c r="AR2162" s="12">
        <f t="shared" si="693"/>
        <v>-669190267.47</v>
      </c>
      <c r="AS2162" s="12">
        <f>AR2162-VLOOKUP(A2162,[1]选股结果!$A$2:$BJ$3005,48,FALSE)*0.08</f>
        <v>-1731391332.0116</v>
      </c>
      <c r="AT2162" s="12">
        <f t="shared" si="674"/>
        <v>-642768138.55</v>
      </c>
      <c r="AU2162" s="12">
        <f t="shared" si="675"/>
        <v>-617999117.27</v>
      </c>
      <c r="AV2162" s="12">
        <f t="shared" si="676"/>
        <v>-801116924.17</v>
      </c>
      <c r="AW2162" s="12">
        <f t="shared" si="677"/>
        <v>-327300715.93</v>
      </c>
      <c r="AX2162" s="12">
        <f t="shared" si="678"/>
        <v>469458769.89</v>
      </c>
      <c r="AY2162" s="21">
        <f t="shared" si="679"/>
        <v>1671297849.36</v>
      </c>
    </row>
    <row r="2163" spans="1:51">
      <c r="A2163" s="5" t="s">
        <v>4373</v>
      </c>
      <c r="B2163" s="5" t="s">
        <v>4374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80"/>
        <v>1056524608.19</v>
      </c>
      <c r="AF2163" s="9">
        <f t="shared" si="681"/>
        <v>975525712.68</v>
      </c>
      <c r="AG2163" s="9">
        <f t="shared" si="682"/>
        <v>56481683.8200001</v>
      </c>
      <c r="AH2163" s="9">
        <f t="shared" si="683"/>
        <v>60364049.8600001</v>
      </c>
      <c r="AI2163" s="9">
        <f t="shared" si="684"/>
        <v>39687582.5000001</v>
      </c>
      <c r="AJ2163" s="12">
        <f t="shared" si="685"/>
        <v>187526715.53</v>
      </c>
      <c r="AK2163" s="16">
        <f t="shared" si="686"/>
        <v>0.177493940109227</v>
      </c>
      <c r="AL2163" s="9">
        <f t="shared" si="687"/>
        <v>63473974.59</v>
      </c>
      <c r="AM2163" s="16">
        <f t="shared" si="688"/>
        <v>0.00136778761119033</v>
      </c>
      <c r="AN2163" s="16">
        <f t="shared" si="689"/>
        <v>0</v>
      </c>
      <c r="AO2163" s="16">
        <f t="shared" si="690"/>
        <v>0.0463636567385953</v>
      </c>
      <c r="AP2163" s="16">
        <f t="shared" si="691"/>
        <v>0</v>
      </c>
      <c r="AQ2163" s="12">
        <f t="shared" si="692"/>
        <v>124052740.94</v>
      </c>
      <c r="AR2163" s="12">
        <f t="shared" si="693"/>
        <v>47277899.1000001</v>
      </c>
      <c r="AS2163" s="12">
        <f>AR2163-VLOOKUP(A2163,[1]选股结果!$A$2:$BJ$3005,48,FALSE)*0.08</f>
        <v>6078648.82640009</v>
      </c>
      <c r="AT2163" s="12">
        <f t="shared" si="674"/>
        <v>103376273.58</v>
      </c>
      <c r="AU2163" s="12">
        <f t="shared" si="675"/>
        <v>67954366.4600001</v>
      </c>
      <c r="AV2163" s="12">
        <f t="shared" si="676"/>
        <v>56850186.6000001</v>
      </c>
      <c r="AW2163" s="12">
        <f t="shared" si="677"/>
        <v>56481683.8200001</v>
      </c>
      <c r="AX2163" s="12">
        <f t="shared" si="678"/>
        <v>984167.37</v>
      </c>
      <c r="AY2163" s="21">
        <f t="shared" si="679"/>
        <v>919427338.2</v>
      </c>
    </row>
    <row r="2164" spans="1:51">
      <c r="A2164" s="5" t="s">
        <v>4375</v>
      </c>
      <c r="B2164" s="5" t="s">
        <v>4376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80"/>
        <v>1056262126.46</v>
      </c>
      <c r="AF2164" s="9">
        <f t="shared" si="681"/>
        <v>960414980.56</v>
      </c>
      <c r="AG2164" s="9">
        <f t="shared" si="682"/>
        <v>87196763.5599997</v>
      </c>
      <c r="AH2164" s="9">
        <f t="shared" si="683"/>
        <v>87193308.8599997</v>
      </c>
      <c r="AI2164" s="9">
        <f t="shared" si="684"/>
        <v>78593855.6299997</v>
      </c>
      <c r="AJ2164" s="12">
        <f t="shared" si="685"/>
        <v>198009959.39</v>
      </c>
      <c r="AK2164" s="16">
        <f t="shared" si="686"/>
        <v>0.187462898109978</v>
      </c>
      <c r="AL2164" s="9">
        <f t="shared" si="687"/>
        <v>102134379.51</v>
      </c>
      <c r="AM2164" s="16">
        <f t="shared" si="688"/>
        <v>0.00427682470746155</v>
      </c>
      <c r="AN2164" s="16">
        <f t="shared" si="689"/>
        <v>0.0126785558097043</v>
      </c>
      <c r="AO2164" s="16">
        <f t="shared" si="690"/>
        <v>0.0393037143906079</v>
      </c>
      <c r="AP2164" s="16">
        <f t="shared" si="691"/>
        <v>0.038362079416595</v>
      </c>
      <c r="AQ2164" s="12">
        <f t="shared" si="692"/>
        <v>95875579.88</v>
      </c>
      <c r="AR2164" s="12">
        <f t="shared" si="693"/>
        <v>85058075.96</v>
      </c>
      <c r="AS2164" s="12">
        <f>AR2164-VLOOKUP(A2164,[1]选股结果!$A$2:$BJ$3005,48,FALSE)*0.08</f>
        <v>-12930860.2952</v>
      </c>
      <c r="AT2164" s="12">
        <f t="shared" si="674"/>
        <v>87276126.65</v>
      </c>
      <c r="AU2164" s="12">
        <f t="shared" si="675"/>
        <v>93657529.19</v>
      </c>
      <c r="AV2164" s="12">
        <f t="shared" si="676"/>
        <v>88645533.84</v>
      </c>
      <c r="AW2164" s="12">
        <f t="shared" si="677"/>
        <v>87196763.5599997</v>
      </c>
      <c r="AX2164" s="12">
        <f t="shared" si="678"/>
        <v>-14539.51</v>
      </c>
      <c r="AY2164" s="21">
        <f t="shared" si="679"/>
        <v>958196929.87</v>
      </c>
    </row>
    <row r="2165" spans="1:51">
      <c r="A2165" s="5" t="s">
        <v>4377</v>
      </c>
      <c r="B2165" s="5" t="s">
        <v>4378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80"/>
        <v>1055247227.08</v>
      </c>
      <c r="AF2165" s="9">
        <f t="shared" si="681"/>
        <v>831887160.96</v>
      </c>
      <c r="AG2165" s="9">
        <f t="shared" si="682"/>
        <v>224523374.84</v>
      </c>
      <c r="AH2165" s="9">
        <f t="shared" si="683"/>
        <v>222310385.16</v>
      </c>
      <c r="AI2165" s="9">
        <f t="shared" si="684"/>
        <v>165364443.26</v>
      </c>
      <c r="AJ2165" s="12">
        <f t="shared" si="685"/>
        <v>388137644.67</v>
      </c>
      <c r="AK2165" s="16">
        <f t="shared" si="686"/>
        <v>0.367816787108766</v>
      </c>
      <c r="AL2165" s="9">
        <f t="shared" si="687"/>
        <v>186319860.88</v>
      </c>
      <c r="AM2165" s="16">
        <f t="shared" si="688"/>
        <v>0.00935669110197194</v>
      </c>
      <c r="AN2165" s="16">
        <f t="shared" si="689"/>
        <v>0.113227441772696</v>
      </c>
      <c r="AO2165" s="16">
        <f t="shared" si="690"/>
        <v>0.0433666865599171</v>
      </c>
      <c r="AP2165" s="16">
        <f t="shared" si="691"/>
        <v>0.00851717865667381</v>
      </c>
      <c r="AQ2165" s="12">
        <f t="shared" si="692"/>
        <v>201817783.79</v>
      </c>
      <c r="AR2165" s="12">
        <f t="shared" si="693"/>
        <v>164201134.54</v>
      </c>
      <c r="AS2165" s="12">
        <f>AR2165-VLOOKUP(A2165,[1]选股结果!$A$2:$BJ$3005,48,FALSE)*0.08</f>
        <v>41171461.4912</v>
      </c>
      <c r="AT2165" s="12">
        <f t="shared" si="674"/>
        <v>144871841.89</v>
      </c>
      <c r="AU2165" s="12">
        <f t="shared" si="675"/>
        <v>221147076.44</v>
      </c>
      <c r="AV2165" s="12">
        <f t="shared" si="676"/>
        <v>203929028.01</v>
      </c>
      <c r="AW2165" s="12">
        <f t="shared" si="677"/>
        <v>224523374.84</v>
      </c>
      <c r="AX2165" s="12">
        <f t="shared" si="678"/>
        <v>1172092.56</v>
      </c>
      <c r="AY2165" s="21">
        <f t="shared" si="679"/>
        <v>851216453.61</v>
      </c>
    </row>
    <row r="2166" spans="1:51">
      <c r="A2166" s="5" t="s">
        <v>4379</v>
      </c>
      <c r="B2166" s="5" t="s">
        <v>4380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80"/>
        <v>1055206133.27</v>
      </c>
      <c r="AF2166" s="9">
        <f t="shared" si="681"/>
        <v>1049108581.89</v>
      </c>
      <c r="AG2166" s="9">
        <f t="shared" si="682"/>
        <v>-47016666.9600001</v>
      </c>
      <c r="AH2166" s="9">
        <f t="shared" si="683"/>
        <v>-21227020.8000001</v>
      </c>
      <c r="AI2166" s="9">
        <f t="shared" si="684"/>
        <v>-16150249.0400001</v>
      </c>
      <c r="AJ2166" s="12">
        <f t="shared" si="685"/>
        <v>151428578.95</v>
      </c>
      <c r="AK2166" s="16">
        <f t="shared" si="686"/>
        <v>0.143506158821059</v>
      </c>
      <c r="AL2166" s="9">
        <f t="shared" si="687"/>
        <v>94897081.75</v>
      </c>
      <c r="AM2166" s="16">
        <f t="shared" si="688"/>
        <v>0.00241525835535291</v>
      </c>
      <c r="AN2166" s="16">
        <f t="shared" si="689"/>
        <v>0.020548463249362</v>
      </c>
      <c r="AO2166" s="16">
        <f t="shared" si="690"/>
        <v>0.0476555283034287</v>
      </c>
      <c r="AP2166" s="16">
        <f t="shared" si="691"/>
        <v>0.0464213097380341</v>
      </c>
      <c r="AQ2166" s="12">
        <f t="shared" si="692"/>
        <v>56531497.1999999</v>
      </c>
      <c r="AR2166" s="12">
        <f t="shared" si="693"/>
        <v>39779157.7699999</v>
      </c>
      <c r="AS2166" s="12">
        <f>AR2166-VLOOKUP(A2166,[1]选股结果!$A$2:$BJ$3005,48,FALSE)*0.08</f>
        <v>3664138.6563999</v>
      </c>
      <c r="AT2166" s="12">
        <f t="shared" si="674"/>
        <v>61608268.9599999</v>
      </c>
      <c r="AU2166" s="12">
        <f t="shared" si="675"/>
        <v>34702386.0099999</v>
      </c>
      <c r="AV2166" s="12">
        <f t="shared" si="676"/>
        <v>-47666820.1400001</v>
      </c>
      <c r="AW2166" s="12">
        <f t="shared" si="677"/>
        <v>-47016666.9600001</v>
      </c>
      <c r="AX2166" s="12">
        <f t="shared" si="678"/>
        <v>1144016.24</v>
      </c>
      <c r="AY2166" s="21">
        <f t="shared" si="679"/>
        <v>1027279470.7</v>
      </c>
    </row>
    <row r="2167" spans="1:51">
      <c r="A2167" s="5" t="s">
        <v>4381</v>
      </c>
      <c r="B2167" s="5" t="s">
        <v>4382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80"/>
        <v>1053878794.89</v>
      </c>
      <c r="AF2167" s="9">
        <f t="shared" si="681"/>
        <v>701851560.69</v>
      </c>
      <c r="AG2167" s="9">
        <f t="shared" si="682"/>
        <v>350190872.86</v>
      </c>
      <c r="AH2167" s="9">
        <f t="shared" si="683"/>
        <v>349746117.58</v>
      </c>
      <c r="AI2167" s="9">
        <f t="shared" si="684"/>
        <v>293638966.64</v>
      </c>
      <c r="AJ2167" s="12">
        <f t="shared" si="685"/>
        <v>457609232.04</v>
      </c>
      <c r="AK2167" s="16">
        <f t="shared" si="686"/>
        <v>0.434214289402951</v>
      </c>
      <c r="AL2167" s="9">
        <f t="shared" si="687"/>
        <v>120126562.15</v>
      </c>
      <c r="AM2167" s="16">
        <f t="shared" si="688"/>
        <v>0.00938656108080486</v>
      </c>
      <c r="AN2167" s="16">
        <f t="shared" si="689"/>
        <v>0.0134680389422595</v>
      </c>
      <c r="AO2167" s="16">
        <f t="shared" si="690"/>
        <v>0.0907081104426035</v>
      </c>
      <c r="AP2167" s="16">
        <f t="shared" si="691"/>
        <v>0</v>
      </c>
      <c r="AQ2167" s="12">
        <f t="shared" si="692"/>
        <v>337482669.89</v>
      </c>
      <c r="AR2167" s="12">
        <f t="shared" si="693"/>
        <v>295474853.56</v>
      </c>
      <c r="AS2167" s="12">
        <f>AR2167-VLOOKUP(A2167,[1]选股结果!$A$2:$BJ$3005,48,FALSE)*0.08</f>
        <v>-25970691.1344</v>
      </c>
      <c r="AT2167" s="12">
        <f t="shared" si="674"/>
        <v>281375518.95</v>
      </c>
      <c r="AU2167" s="12">
        <f t="shared" si="675"/>
        <v>351582004.5</v>
      </c>
      <c r="AV2167" s="12">
        <f t="shared" si="676"/>
        <v>335638120.24</v>
      </c>
      <c r="AW2167" s="12">
        <f t="shared" si="677"/>
        <v>350190872.86</v>
      </c>
      <c r="AX2167" s="12">
        <f t="shared" si="678"/>
        <v>0</v>
      </c>
      <c r="AY2167" s="21">
        <f t="shared" si="679"/>
        <v>715950895.3</v>
      </c>
    </row>
    <row r="2168" spans="1:51">
      <c r="A2168" s="5" t="s">
        <v>4383</v>
      </c>
      <c r="B2168" s="5" t="s">
        <v>4384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80"/>
        <v>1053655336.41</v>
      </c>
      <c r="AF2168" s="9">
        <f t="shared" si="681"/>
        <v>921508397.08</v>
      </c>
      <c r="AG2168" s="9">
        <f t="shared" si="682"/>
        <v>98410252.5399999</v>
      </c>
      <c r="AH2168" s="9">
        <f t="shared" si="683"/>
        <v>97620367.8899999</v>
      </c>
      <c r="AI2168" s="9">
        <f t="shared" si="684"/>
        <v>77108279.5699999</v>
      </c>
      <c r="AJ2168" s="12">
        <f t="shared" si="685"/>
        <v>328044431.12</v>
      </c>
      <c r="AK2168" s="16">
        <f t="shared" si="686"/>
        <v>0.311339410321508</v>
      </c>
      <c r="AL2168" s="9">
        <f t="shared" si="687"/>
        <v>191635216.55</v>
      </c>
      <c r="AM2168" s="16">
        <f t="shared" si="688"/>
        <v>0.00756499296739513</v>
      </c>
      <c r="AN2168" s="16">
        <f t="shared" si="689"/>
        <v>0.0362309858364778</v>
      </c>
      <c r="AO2168" s="16">
        <f t="shared" si="690"/>
        <v>0.0730180088036517</v>
      </c>
      <c r="AP2168" s="16">
        <f t="shared" si="691"/>
        <v>0.0627783279638427</v>
      </c>
      <c r="AQ2168" s="12">
        <f t="shared" si="692"/>
        <v>136409214.57</v>
      </c>
      <c r="AR2168" s="12">
        <f t="shared" si="693"/>
        <v>109228036.14</v>
      </c>
      <c r="AS2168" s="12">
        <f>AR2168-VLOOKUP(A2168,[1]选股结果!$A$2:$BJ$3005,48,FALSE)*0.08</f>
        <v>-4023980.64479999</v>
      </c>
      <c r="AT2168" s="12">
        <f t="shared" si="674"/>
        <v>115897126.25</v>
      </c>
      <c r="AU2168" s="12">
        <f t="shared" si="675"/>
        <v>129740124.46</v>
      </c>
      <c r="AV2168" s="12">
        <f t="shared" si="676"/>
        <v>94756838.82</v>
      </c>
      <c r="AW2168" s="12">
        <f t="shared" si="677"/>
        <v>98410252.5399999</v>
      </c>
      <c r="AX2168" s="12">
        <f t="shared" si="678"/>
        <v>2832221.57</v>
      </c>
      <c r="AY2168" s="21">
        <f t="shared" si="679"/>
        <v>914839306.97</v>
      </c>
    </row>
    <row r="2169" spans="1:51">
      <c r="A2169" s="5" t="s">
        <v>4385</v>
      </c>
      <c r="B2169" s="5" t="s">
        <v>4386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80"/>
        <v>1052133600.03</v>
      </c>
      <c r="AF2169" s="9">
        <f t="shared" si="681"/>
        <v>1348227565.12</v>
      </c>
      <c r="AG2169" s="9">
        <f t="shared" si="682"/>
        <v>-195228142.95</v>
      </c>
      <c r="AH2169" s="9">
        <f t="shared" si="683"/>
        <v>-193813937.79</v>
      </c>
      <c r="AI2169" s="9">
        <f t="shared" si="684"/>
        <v>-201908674.82</v>
      </c>
      <c r="AJ2169" s="12">
        <f t="shared" si="685"/>
        <v>-93285662.48</v>
      </c>
      <c r="AK2169" s="16">
        <f t="shared" si="686"/>
        <v>-0.0886633241988851</v>
      </c>
      <c r="AL2169" s="9">
        <f t="shared" si="687"/>
        <v>84719353.26</v>
      </c>
      <c r="AM2169" s="16">
        <f t="shared" si="688"/>
        <v>0.00877841924232497</v>
      </c>
      <c r="AN2169" s="16">
        <f t="shared" si="689"/>
        <v>0.0133107235997412</v>
      </c>
      <c r="AO2169" s="16">
        <f t="shared" si="690"/>
        <v>0.0597582429913913</v>
      </c>
      <c r="AP2169" s="16">
        <f t="shared" si="691"/>
        <v>0</v>
      </c>
      <c r="AQ2169" s="12">
        <f t="shared" si="692"/>
        <v>-178005015.74</v>
      </c>
      <c r="AR2169" s="12">
        <f t="shared" si="693"/>
        <v>-302793670.67</v>
      </c>
      <c r="AS2169" s="12">
        <f>AR2169-VLOOKUP(A2169,[1]选股结果!$A$2:$BJ$3005,48,FALSE)*0.08</f>
        <v>-310418579.6324</v>
      </c>
      <c r="AT2169" s="12">
        <f t="shared" si="674"/>
        <v>-186099752.77</v>
      </c>
      <c r="AU2169" s="12">
        <f t="shared" si="675"/>
        <v>-294698933.64</v>
      </c>
      <c r="AV2169" s="12">
        <f t="shared" si="676"/>
        <v>-178935549.95</v>
      </c>
      <c r="AW2169" s="12">
        <f t="shared" si="677"/>
        <v>-195228142.95</v>
      </c>
      <c r="AX2169" s="12">
        <f t="shared" si="678"/>
        <v>0</v>
      </c>
      <c r="AY2169" s="21">
        <f t="shared" si="679"/>
        <v>1231533647.22</v>
      </c>
    </row>
    <row r="2170" spans="1:51">
      <c r="A2170" s="5" t="s">
        <v>4387</v>
      </c>
      <c r="B2170" s="5" t="s">
        <v>4388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80"/>
        <v>1051562145.4</v>
      </c>
      <c r="AF2170" s="9">
        <f t="shared" si="681"/>
        <v>6975018.06</v>
      </c>
      <c r="AG2170" s="9">
        <f t="shared" si="682"/>
        <v>1563314013</v>
      </c>
      <c r="AH2170" s="9">
        <f t="shared" si="683"/>
        <v>1454498624.51</v>
      </c>
      <c r="AI2170" s="9">
        <f t="shared" si="684"/>
        <v>1438120821.8</v>
      </c>
      <c r="AJ2170" s="12">
        <f t="shared" si="685"/>
        <v>1051562145.4</v>
      </c>
      <c r="AK2170" s="16">
        <f t="shared" si="686"/>
        <v>1</v>
      </c>
      <c r="AL2170" s="9">
        <f t="shared" si="687"/>
        <v>115790406.55</v>
      </c>
      <c r="AM2170" s="16">
        <f t="shared" si="688"/>
        <v>0.00663300603821831</v>
      </c>
      <c r="AN2170" s="16">
        <f t="shared" si="689"/>
        <v>0</v>
      </c>
      <c r="AO2170" s="16">
        <f t="shared" si="690"/>
        <v>0</v>
      </c>
      <c r="AP2170" s="16">
        <f t="shared" si="691"/>
        <v>0</v>
      </c>
      <c r="AQ2170" s="12">
        <f t="shared" si="692"/>
        <v>935771738.85</v>
      </c>
      <c r="AR2170" s="12">
        <f t="shared" si="693"/>
        <v>919393936.14</v>
      </c>
      <c r="AS2170" s="12">
        <f>AR2170-VLOOKUP(A2170,[1]选股结果!$A$2:$BJ$3005,48,FALSE)*0.08</f>
        <v>642953754.0208</v>
      </c>
      <c r="AT2170" s="12">
        <f t="shared" si="674"/>
        <v>919393936.14</v>
      </c>
      <c r="AU2170" s="12">
        <f t="shared" si="675"/>
        <v>935771738.85</v>
      </c>
      <c r="AV2170" s="12">
        <f t="shared" si="676"/>
        <v>1043404557.37</v>
      </c>
      <c r="AW2170" s="12">
        <f t="shared" si="677"/>
        <v>1563314013</v>
      </c>
      <c r="AX2170" s="12">
        <f t="shared" si="678"/>
        <v>201688286.78</v>
      </c>
      <c r="AY2170" s="21">
        <f t="shared" si="679"/>
        <v>6975018.06</v>
      </c>
    </row>
    <row r="2171" spans="1:51">
      <c r="A2171" s="5" t="s">
        <v>4389</v>
      </c>
      <c r="B2171" s="5" t="s">
        <v>4390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80"/>
        <v>1049789406.33</v>
      </c>
      <c r="AF2171" s="9">
        <f t="shared" si="681"/>
        <v>1004821230.18</v>
      </c>
      <c r="AG2171" s="9">
        <f t="shared" si="682"/>
        <v>44812166.86</v>
      </c>
      <c r="AH2171" s="9">
        <f t="shared" si="683"/>
        <v>44508508.41</v>
      </c>
      <c r="AI2171" s="9">
        <f t="shared" si="684"/>
        <v>39790729.48</v>
      </c>
      <c r="AJ2171" s="12">
        <f t="shared" si="685"/>
        <v>345395129.12</v>
      </c>
      <c r="AK2171" s="16">
        <f t="shared" si="686"/>
        <v>0.329013730789569</v>
      </c>
      <c r="AL2171" s="9">
        <f t="shared" si="687"/>
        <v>231892963.76</v>
      </c>
      <c r="AM2171" s="16">
        <f t="shared" si="688"/>
        <v>0.0133326528688557</v>
      </c>
      <c r="AN2171" s="16">
        <f t="shared" si="689"/>
        <v>0.13046049874783</v>
      </c>
      <c r="AO2171" s="16">
        <f t="shared" si="690"/>
        <v>0.0535219896497391</v>
      </c>
      <c r="AP2171" s="16">
        <f t="shared" si="691"/>
        <v>0.0225249863138424</v>
      </c>
      <c r="AQ2171" s="12">
        <f t="shared" si="692"/>
        <v>113502165.36</v>
      </c>
      <c r="AR2171" s="12">
        <f t="shared" si="693"/>
        <v>39143270.48</v>
      </c>
      <c r="AS2171" s="12">
        <f>AR2171-VLOOKUP(A2171,[1]选股结果!$A$2:$BJ$3005,48,FALSE)*0.08</f>
        <v>-183368564.9936</v>
      </c>
      <c r="AT2171" s="12">
        <f t="shared" si="674"/>
        <v>108784386.43</v>
      </c>
      <c r="AU2171" s="12">
        <f t="shared" si="675"/>
        <v>43861049.41</v>
      </c>
      <c r="AV2171" s="12">
        <f t="shared" si="676"/>
        <v>61664016.19</v>
      </c>
      <c r="AW2171" s="12">
        <f t="shared" si="677"/>
        <v>44812166.86</v>
      </c>
      <c r="AX2171" s="12">
        <f t="shared" si="678"/>
        <v>0</v>
      </c>
      <c r="AY2171" s="21">
        <f t="shared" si="679"/>
        <v>935180114.23</v>
      </c>
    </row>
    <row r="2172" spans="1:51">
      <c r="A2172" s="5" t="s">
        <v>4391</v>
      </c>
      <c r="B2172" s="5" t="s">
        <v>4392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80"/>
        <v>1049711026.87</v>
      </c>
      <c r="AF2172" s="9">
        <f t="shared" si="681"/>
        <v>936486129.03</v>
      </c>
      <c r="AG2172" s="9">
        <f t="shared" si="682"/>
        <v>105853356.38</v>
      </c>
      <c r="AH2172" s="9">
        <f t="shared" si="683"/>
        <v>103076028.11</v>
      </c>
      <c r="AI2172" s="9">
        <f t="shared" si="684"/>
        <v>90934678.39</v>
      </c>
      <c r="AJ2172" s="12">
        <f t="shared" si="685"/>
        <v>282541466.24</v>
      </c>
      <c r="AK2172" s="16">
        <f t="shared" si="686"/>
        <v>0.269161187229284</v>
      </c>
      <c r="AL2172" s="9">
        <f t="shared" si="687"/>
        <v>160861726.04</v>
      </c>
      <c r="AM2172" s="16">
        <f t="shared" si="688"/>
        <v>0.00724906510955646</v>
      </c>
      <c r="AN2172" s="16">
        <f t="shared" si="689"/>
        <v>0.0244815942218187</v>
      </c>
      <c r="AO2172" s="16">
        <f t="shared" si="690"/>
        <v>0.0789073272260271</v>
      </c>
      <c r="AP2172" s="16">
        <f t="shared" si="691"/>
        <v>0.0357097204282701</v>
      </c>
      <c r="AQ2172" s="12">
        <f t="shared" si="692"/>
        <v>121679740.2</v>
      </c>
      <c r="AR2172" s="12">
        <f t="shared" si="693"/>
        <v>93844623.86</v>
      </c>
      <c r="AS2172" s="12">
        <f>AR2172-VLOOKUP(A2172,[1]选股结果!$A$2:$BJ$3005,48,FALSE)*0.08</f>
        <v>45608432.9672</v>
      </c>
      <c r="AT2172" s="12">
        <f t="shared" si="674"/>
        <v>109538390.48</v>
      </c>
      <c r="AU2172" s="12">
        <f t="shared" si="675"/>
        <v>105985973.58</v>
      </c>
      <c r="AV2172" s="12">
        <f t="shared" si="676"/>
        <v>114050671.41</v>
      </c>
      <c r="AW2172" s="12">
        <f t="shared" si="677"/>
        <v>105853356.38</v>
      </c>
      <c r="AX2172" s="12">
        <f t="shared" si="678"/>
        <v>222337.64</v>
      </c>
      <c r="AY2172" s="21">
        <f t="shared" si="679"/>
        <v>920792362.41</v>
      </c>
    </row>
    <row r="2173" spans="1:51">
      <c r="A2173" s="5" t="s">
        <v>4393</v>
      </c>
      <c r="B2173" s="5" t="s">
        <v>4394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80"/>
        <v>1048589600.9</v>
      </c>
      <c r="AF2173" s="9">
        <f t="shared" si="681"/>
        <v>977360990.74</v>
      </c>
      <c r="AG2173" s="9">
        <f t="shared" si="682"/>
        <v>68655518.98</v>
      </c>
      <c r="AH2173" s="9">
        <f t="shared" si="683"/>
        <v>69591246.62</v>
      </c>
      <c r="AI2173" s="9">
        <f t="shared" si="684"/>
        <v>56912602.48</v>
      </c>
      <c r="AJ2173" s="12">
        <f t="shared" si="685"/>
        <v>179421266.17</v>
      </c>
      <c r="AK2173" s="16">
        <f t="shared" si="686"/>
        <v>0.171107233960744</v>
      </c>
      <c r="AL2173" s="9">
        <f t="shared" si="687"/>
        <v>99886701.69</v>
      </c>
      <c r="AM2173" s="16">
        <f t="shared" si="688"/>
        <v>0.00723778150525811</v>
      </c>
      <c r="AN2173" s="16">
        <f t="shared" si="689"/>
        <v>0.00205449163156964</v>
      </c>
      <c r="AO2173" s="16">
        <f t="shared" si="690"/>
        <v>0.0518637138431686</v>
      </c>
      <c r="AP2173" s="16">
        <f t="shared" si="691"/>
        <v>0.0326728708072199</v>
      </c>
      <c r="AQ2173" s="12">
        <f t="shared" si="692"/>
        <v>79534564.4799999</v>
      </c>
      <c r="AR2173" s="12">
        <f t="shared" si="693"/>
        <v>57051228.8699999</v>
      </c>
      <c r="AS2173" s="12">
        <f>AR2173-VLOOKUP(A2173,[1]选股结果!$A$2:$BJ$3005,48,FALSE)*0.08</f>
        <v>-81498160.7332001</v>
      </c>
      <c r="AT2173" s="12">
        <f t="shared" si="674"/>
        <v>66855920.3399999</v>
      </c>
      <c r="AU2173" s="12">
        <f t="shared" si="675"/>
        <v>69729873.0099999</v>
      </c>
      <c r="AV2173" s="12">
        <f t="shared" si="676"/>
        <v>68127196.52</v>
      </c>
      <c r="AW2173" s="12">
        <f t="shared" si="677"/>
        <v>68655518.98</v>
      </c>
      <c r="AX2173" s="12">
        <f t="shared" si="678"/>
        <v>0</v>
      </c>
      <c r="AY2173" s="21">
        <f t="shared" si="679"/>
        <v>967556299.27</v>
      </c>
    </row>
    <row r="2174" spans="1:51">
      <c r="A2174" s="5" t="s">
        <v>4395</v>
      </c>
      <c r="B2174" s="5" t="s">
        <v>4396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80"/>
        <v>1047982459.55</v>
      </c>
      <c r="AF2174" s="9">
        <f t="shared" si="681"/>
        <v>1004607965.1</v>
      </c>
      <c r="AG2174" s="9">
        <f t="shared" si="682"/>
        <v>62202589.48</v>
      </c>
      <c r="AH2174" s="9">
        <f t="shared" si="683"/>
        <v>49040048.17</v>
      </c>
      <c r="AI2174" s="9">
        <f t="shared" si="684"/>
        <v>54202954.13</v>
      </c>
      <c r="AJ2174" s="12">
        <f t="shared" si="685"/>
        <v>310502799.32</v>
      </c>
      <c r="AK2174" s="16">
        <f t="shared" si="686"/>
        <v>0.296286256025057</v>
      </c>
      <c r="AL2174" s="9">
        <f t="shared" si="687"/>
        <v>322870925.73</v>
      </c>
      <c r="AM2174" s="16">
        <f t="shared" si="688"/>
        <v>0.00461042592456623</v>
      </c>
      <c r="AN2174" s="16">
        <f t="shared" si="689"/>
        <v>0.156063981614949</v>
      </c>
      <c r="AO2174" s="16">
        <f t="shared" si="690"/>
        <v>0.0719447656045457</v>
      </c>
      <c r="AP2174" s="16">
        <f t="shared" si="691"/>
        <v>0.0448612637659867</v>
      </c>
      <c r="AQ2174" s="12">
        <f t="shared" si="692"/>
        <v>-12368126.4100001</v>
      </c>
      <c r="AR2174" s="12">
        <f t="shared" si="693"/>
        <v>16461105.4299999</v>
      </c>
      <c r="AS2174" s="12">
        <f>AR2174-VLOOKUP(A2174,[1]选股结果!$A$2:$BJ$3005,48,FALSE)*0.08</f>
        <v>-226008924.5588</v>
      </c>
      <c r="AT2174" s="12">
        <f t="shared" si="674"/>
        <v>-7205220.45000009</v>
      </c>
      <c r="AU2174" s="12">
        <f t="shared" si="675"/>
        <v>11298199.4699999</v>
      </c>
      <c r="AV2174" s="12">
        <f t="shared" si="676"/>
        <v>-14311487.4300001</v>
      </c>
      <c r="AW2174" s="12">
        <f t="shared" si="677"/>
        <v>62202589.48</v>
      </c>
      <c r="AX2174" s="12">
        <f t="shared" si="678"/>
        <v>6965679.13</v>
      </c>
      <c r="AY2174" s="21">
        <f t="shared" si="679"/>
        <v>1028274290.98</v>
      </c>
    </row>
    <row r="2175" spans="1:51">
      <c r="A2175" s="5" t="s">
        <v>4397</v>
      </c>
      <c r="B2175" s="5" t="s">
        <v>4398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80"/>
        <v>1047908384.75</v>
      </c>
      <c r="AF2175" s="9">
        <f t="shared" si="681"/>
        <v>996085269.63</v>
      </c>
      <c r="AG2175" s="9">
        <f t="shared" si="682"/>
        <v>52719895.17</v>
      </c>
      <c r="AH2175" s="9">
        <f t="shared" si="683"/>
        <v>51069129.71</v>
      </c>
      <c r="AI2175" s="9">
        <f t="shared" si="684"/>
        <v>1856735.97</v>
      </c>
      <c r="AJ2175" s="12">
        <f t="shared" si="685"/>
        <v>352943436.35</v>
      </c>
      <c r="AK2175" s="16">
        <f t="shared" si="686"/>
        <v>0.33680753154218</v>
      </c>
      <c r="AL2175" s="9">
        <f t="shared" si="687"/>
        <v>235448825.25</v>
      </c>
      <c r="AM2175" s="16">
        <f t="shared" si="688"/>
        <v>0.127520875187844</v>
      </c>
      <c r="AN2175" s="16">
        <f t="shared" si="689"/>
        <v>0.0406737074922522</v>
      </c>
      <c r="AO2175" s="16">
        <f t="shared" si="690"/>
        <v>0.0555726972486179</v>
      </c>
      <c r="AP2175" s="16">
        <f t="shared" si="691"/>
        <v>0</v>
      </c>
      <c r="AQ2175" s="12">
        <f t="shared" si="692"/>
        <v>117494611.1</v>
      </c>
      <c r="AR2175" s="12">
        <f t="shared" si="693"/>
        <v>1649505.00000005</v>
      </c>
      <c r="AS2175" s="12">
        <f>AR2175-VLOOKUP(A2175,[1]选股结果!$A$2:$BJ$3005,48,FALSE)*0.08</f>
        <v>-158718379.1536</v>
      </c>
      <c r="AT2175" s="12">
        <f t="shared" si="674"/>
        <v>68282217.36</v>
      </c>
      <c r="AU2175" s="12">
        <f t="shared" si="675"/>
        <v>50861898.7400001</v>
      </c>
      <c r="AV2175" s="12">
        <f t="shared" si="676"/>
        <v>47011754.28</v>
      </c>
      <c r="AW2175" s="12">
        <f t="shared" si="677"/>
        <v>52719895.17</v>
      </c>
      <c r="AX2175" s="12">
        <f t="shared" si="678"/>
        <v>0</v>
      </c>
      <c r="AY2175" s="21">
        <f t="shared" si="679"/>
        <v>929452557.27</v>
      </c>
    </row>
    <row r="2176" spans="1:51">
      <c r="A2176" s="5" t="s">
        <v>4399</v>
      </c>
      <c r="B2176" s="5" t="s">
        <v>4400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80"/>
        <v>1046308604.5</v>
      </c>
      <c r="AF2176" s="9">
        <f t="shared" si="681"/>
        <v>1058157185.1</v>
      </c>
      <c r="AG2176" s="9">
        <f t="shared" si="682"/>
        <v>2162272.49999999</v>
      </c>
      <c r="AH2176" s="9">
        <f t="shared" si="683"/>
        <v>6760698.83999999</v>
      </c>
      <c r="AI2176" s="9">
        <f t="shared" si="684"/>
        <v>11459145.72</v>
      </c>
      <c r="AJ2176" s="12">
        <f t="shared" si="685"/>
        <v>183582323.56</v>
      </c>
      <c r="AK2176" s="16">
        <f t="shared" si="686"/>
        <v>0.17545714789159</v>
      </c>
      <c r="AL2176" s="9">
        <f t="shared" si="687"/>
        <v>200103706.48</v>
      </c>
      <c r="AM2176" s="16">
        <f t="shared" si="688"/>
        <v>0.00889008272511057</v>
      </c>
      <c r="AN2176" s="16">
        <f t="shared" si="689"/>
        <v>0.0231675966590983</v>
      </c>
      <c r="AO2176" s="16">
        <f t="shared" si="690"/>
        <v>0.0640687100074403</v>
      </c>
      <c r="AP2176" s="16">
        <f t="shared" si="691"/>
        <v>0.0613558108801733</v>
      </c>
      <c r="AQ2176" s="12">
        <f t="shared" si="692"/>
        <v>-16521382.92</v>
      </c>
      <c r="AR2176" s="12">
        <f t="shared" si="693"/>
        <v>-42478859</v>
      </c>
      <c r="AS2176" s="12">
        <f>AR2176-VLOOKUP(A2176,[1]选股结果!$A$2:$BJ$3005,48,FALSE)*0.08</f>
        <v>-210568175.5216</v>
      </c>
      <c r="AT2176" s="12">
        <f t="shared" si="674"/>
        <v>-11822936.04</v>
      </c>
      <c r="AU2176" s="12">
        <f t="shared" si="675"/>
        <v>-47177305.88</v>
      </c>
      <c r="AV2176" s="12">
        <f t="shared" si="676"/>
        <v>-50492164.1100001</v>
      </c>
      <c r="AW2176" s="12">
        <f t="shared" si="677"/>
        <v>2162272.49999999</v>
      </c>
      <c r="AX2176" s="12">
        <f t="shared" si="678"/>
        <v>-7217056.54</v>
      </c>
      <c r="AY2176" s="21">
        <f t="shared" si="679"/>
        <v>1027501262.14</v>
      </c>
    </row>
    <row r="2177" spans="1:51">
      <c r="A2177" s="5" t="s">
        <v>4401</v>
      </c>
      <c r="B2177" s="5" t="s">
        <v>4402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80"/>
        <v>1042818140.68</v>
      </c>
      <c r="AF2177" s="9">
        <f t="shared" si="681"/>
        <v>1336358877.01</v>
      </c>
      <c r="AG2177" s="9">
        <f t="shared" si="682"/>
        <v>-117371762.18</v>
      </c>
      <c r="AH2177" s="9">
        <f t="shared" si="683"/>
        <v>-118680035.89</v>
      </c>
      <c r="AI2177" s="9">
        <f t="shared" si="684"/>
        <v>-138335243.04</v>
      </c>
      <c r="AJ2177" s="12">
        <f t="shared" si="685"/>
        <v>363272532.11</v>
      </c>
      <c r="AK2177" s="16">
        <f t="shared" si="686"/>
        <v>0.348356552249002</v>
      </c>
      <c r="AL2177" s="9">
        <f t="shared" si="687"/>
        <v>521944786.2</v>
      </c>
      <c r="AM2177" s="16">
        <f t="shared" si="688"/>
        <v>0.00927096112242135</v>
      </c>
      <c r="AN2177" s="16">
        <f t="shared" si="689"/>
        <v>0.149858989773707</v>
      </c>
      <c r="AO2177" s="16">
        <f t="shared" si="690"/>
        <v>0.206343081315872</v>
      </c>
      <c r="AP2177" s="16">
        <f t="shared" si="691"/>
        <v>0.134446103122618</v>
      </c>
      <c r="AQ2177" s="12">
        <f t="shared" si="692"/>
        <v>-158672254.09</v>
      </c>
      <c r="AR2177" s="12">
        <f t="shared" si="693"/>
        <v>-313815986.48</v>
      </c>
      <c r="AS2177" s="12">
        <f>AR2177-VLOOKUP(A2177,[1]选股结果!$A$2:$BJ$3005,48,FALSE)*0.08</f>
        <v>-829712807.5672</v>
      </c>
      <c r="AT2177" s="12">
        <f t="shared" si="674"/>
        <v>-178327461.24</v>
      </c>
      <c r="AU2177" s="12">
        <f t="shared" si="675"/>
        <v>-294160779.33</v>
      </c>
      <c r="AV2177" s="12">
        <f t="shared" si="676"/>
        <v>-161635201.09</v>
      </c>
      <c r="AW2177" s="12">
        <f t="shared" si="677"/>
        <v>-117371762.18</v>
      </c>
      <c r="AX2177" s="12">
        <f t="shared" si="678"/>
        <v>8846107.27</v>
      </c>
      <c r="AY2177" s="21">
        <f t="shared" si="679"/>
        <v>1200870351.77</v>
      </c>
    </row>
    <row r="2178" spans="1:51">
      <c r="A2178" s="5" t="s">
        <v>4403</v>
      </c>
      <c r="B2178" s="5" t="s">
        <v>4404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80"/>
        <v>1041982150.53</v>
      </c>
      <c r="AF2178" s="9">
        <f t="shared" si="681"/>
        <v>967558254.6</v>
      </c>
      <c r="AG2178" s="9">
        <f t="shared" si="682"/>
        <v>90452134.6199999</v>
      </c>
      <c r="AH2178" s="9">
        <f t="shared" si="683"/>
        <v>90773710.8199999</v>
      </c>
      <c r="AI2178" s="9">
        <f t="shared" si="684"/>
        <v>86842726.0299999</v>
      </c>
      <c r="AJ2178" s="12">
        <f t="shared" si="685"/>
        <v>225447202.45</v>
      </c>
      <c r="AK2178" s="16">
        <f t="shared" si="686"/>
        <v>0.2163637854404</v>
      </c>
      <c r="AL2178" s="9">
        <f t="shared" si="687"/>
        <v>189447734.05</v>
      </c>
      <c r="AM2178" s="16">
        <f t="shared" si="688"/>
        <v>0.00991563958628726</v>
      </c>
      <c r="AN2178" s="16">
        <f t="shared" si="689"/>
        <v>0.0201163676645884</v>
      </c>
      <c r="AO2178" s="16">
        <f t="shared" si="690"/>
        <v>0.0912117801266152</v>
      </c>
      <c r="AP2178" s="16">
        <f t="shared" si="691"/>
        <v>0.0635670066673498</v>
      </c>
      <c r="AQ2178" s="12">
        <f t="shared" si="692"/>
        <v>35999468.3999999</v>
      </c>
      <c r="AR2178" s="12">
        <f t="shared" si="693"/>
        <v>73614725.7099999</v>
      </c>
      <c r="AS2178" s="12">
        <f>AR2178-VLOOKUP(A2178,[1]选股结果!$A$2:$BJ$3005,48,FALSE)*0.08</f>
        <v>-162941345.85</v>
      </c>
      <c r="AT2178" s="12">
        <f t="shared" si="674"/>
        <v>32068483.6099999</v>
      </c>
      <c r="AU2178" s="12">
        <f t="shared" si="675"/>
        <v>77545710.4999999</v>
      </c>
      <c r="AV2178" s="12">
        <f t="shared" si="676"/>
        <v>48905892.5199999</v>
      </c>
      <c r="AW2178" s="12">
        <f t="shared" si="677"/>
        <v>90452134.6199999</v>
      </c>
      <c r="AX2178" s="12">
        <f t="shared" si="678"/>
        <v>0</v>
      </c>
      <c r="AY2178" s="21">
        <f t="shared" si="679"/>
        <v>1009104496.7</v>
      </c>
    </row>
    <row r="2179" spans="1:51">
      <c r="A2179" s="5" t="s">
        <v>4405</v>
      </c>
      <c r="B2179" s="5" t="s">
        <v>4406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80"/>
        <v>1040812168.11</v>
      </c>
      <c r="AF2179" s="9">
        <f t="shared" si="681"/>
        <v>959856304.2</v>
      </c>
      <c r="AG2179" s="9">
        <f t="shared" si="682"/>
        <v>96852087.6400001</v>
      </c>
      <c r="AH2179" s="9">
        <f t="shared" si="683"/>
        <v>96751513.2900001</v>
      </c>
      <c r="AI2179" s="9">
        <f t="shared" si="684"/>
        <v>72174975.3300001</v>
      </c>
      <c r="AJ2179" s="12">
        <f t="shared" si="685"/>
        <v>221843048.12</v>
      </c>
      <c r="AK2179" s="16">
        <f t="shared" si="686"/>
        <v>0.213144172327311</v>
      </c>
      <c r="AL2179" s="9">
        <f t="shared" si="687"/>
        <v>136617938.86</v>
      </c>
      <c r="AM2179" s="16">
        <f t="shared" si="688"/>
        <v>0.00260415507528304</v>
      </c>
      <c r="AN2179" s="16">
        <f t="shared" si="689"/>
        <v>0.0778919425655983</v>
      </c>
      <c r="AO2179" s="16">
        <f t="shared" si="690"/>
        <v>0.050204624120495</v>
      </c>
      <c r="AP2179" s="16">
        <f t="shared" si="691"/>
        <v>0</v>
      </c>
      <c r="AQ2179" s="12">
        <f t="shared" si="692"/>
        <v>85225109.26</v>
      </c>
      <c r="AR2179" s="12">
        <f t="shared" si="693"/>
        <v>55796288.68</v>
      </c>
      <c r="AS2179" s="12">
        <f>AR2179-VLOOKUP(A2179,[1]选股结果!$A$2:$BJ$3005,48,FALSE)*0.08</f>
        <v>-21629010.4936</v>
      </c>
      <c r="AT2179" s="12">
        <f t="shared" ref="AT2179:AT2242" si="694">AQ2179-AD2179</f>
        <v>60648571.3</v>
      </c>
      <c r="AU2179" s="12">
        <f t="shared" ref="AU2179:AU2242" si="695">AQ2179-S2179</f>
        <v>80372826.64</v>
      </c>
      <c r="AV2179" s="12">
        <f t="shared" ref="AV2179:AV2242" si="696">AJ2179-O2179-P2179-Q2179-R2179-X2179-Y2179+Z2179-H2179</f>
        <v>81714252.67</v>
      </c>
      <c r="AW2179" s="12">
        <f t="shared" ref="AW2179:AW2242" si="697">AG2179</f>
        <v>96852087.6400001</v>
      </c>
      <c r="AX2179" s="12">
        <f t="shared" ref="AX2179:AX2242" si="698">T2179-U2179+V2179+W2179+AA2179</f>
        <v>16048223.81</v>
      </c>
      <c r="AY2179" s="21">
        <f t="shared" ref="AY2179:AY2242" si="699">AF2179-S2179</f>
        <v>955004021.58</v>
      </c>
    </row>
    <row r="2180" spans="1:51">
      <c r="A2180" s="5" t="s">
        <v>4407</v>
      </c>
      <c r="B2180" s="5" t="s">
        <v>4408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80"/>
        <v>1039026121.61</v>
      </c>
      <c r="AF2180" s="9">
        <f t="shared" si="681"/>
        <v>1140122482.01</v>
      </c>
      <c r="AG2180" s="9">
        <f t="shared" si="682"/>
        <v>-309183964.02</v>
      </c>
      <c r="AH2180" s="9">
        <f t="shared" si="683"/>
        <v>-323537861.01</v>
      </c>
      <c r="AI2180" s="9">
        <f t="shared" si="684"/>
        <v>-325285085.57</v>
      </c>
      <c r="AJ2180" s="12">
        <f t="shared" si="685"/>
        <v>2086666.06000006</v>
      </c>
      <c r="AK2180" s="16">
        <f t="shared" si="686"/>
        <v>0.00200829027933072</v>
      </c>
      <c r="AL2180" s="9">
        <f t="shared" si="687"/>
        <v>303077406.52</v>
      </c>
      <c r="AM2180" s="16">
        <f t="shared" si="688"/>
        <v>0.00386903614489581</v>
      </c>
      <c r="AN2180" s="16">
        <f t="shared" si="689"/>
        <v>0.0246737991344002</v>
      </c>
      <c r="AO2180" s="16">
        <f t="shared" si="690"/>
        <v>0.0551982144502112</v>
      </c>
      <c r="AP2180" s="16">
        <f t="shared" si="691"/>
        <v>0.00209289605407652</v>
      </c>
      <c r="AQ2180" s="12">
        <f t="shared" si="692"/>
        <v>-300990740.46</v>
      </c>
      <c r="AR2180" s="12">
        <f t="shared" si="693"/>
        <v>-316737279.69</v>
      </c>
      <c r="AS2180" s="12">
        <f>AR2180-VLOOKUP(A2180,[1]选股结果!$A$2:$BJ$3005,48,FALSE)*0.08</f>
        <v>-344806877.8908</v>
      </c>
      <c r="AT2180" s="12">
        <f t="shared" si="694"/>
        <v>-302737965.02</v>
      </c>
      <c r="AU2180" s="12">
        <f t="shared" si="695"/>
        <v>-314990055.13</v>
      </c>
      <c r="AV2180" s="12">
        <f t="shared" si="696"/>
        <v>-314768495.7</v>
      </c>
      <c r="AW2180" s="12">
        <f t="shared" si="697"/>
        <v>-309183964.02</v>
      </c>
      <c r="AX2180" s="12">
        <f t="shared" si="698"/>
        <v>6004963.64</v>
      </c>
      <c r="AY2180" s="21">
        <f t="shared" si="699"/>
        <v>1126123167.34</v>
      </c>
    </row>
    <row r="2181" spans="1:51">
      <c r="A2181" s="5" t="s">
        <v>4409</v>
      </c>
      <c r="B2181" s="5" t="s">
        <v>4410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80"/>
        <v>1038645144.9</v>
      </c>
      <c r="AF2181" s="9">
        <f t="shared" si="681"/>
        <v>933801527.88</v>
      </c>
      <c r="AG2181" s="9">
        <f t="shared" si="682"/>
        <v>122158052.43</v>
      </c>
      <c r="AH2181" s="9">
        <f t="shared" si="683"/>
        <v>120283012.63</v>
      </c>
      <c r="AI2181" s="9">
        <f t="shared" si="684"/>
        <v>109710238.24</v>
      </c>
      <c r="AJ2181" s="12">
        <f t="shared" si="685"/>
        <v>239860966.35</v>
      </c>
      <c r="AK2181" s="16">
        <f t="shared" si="686"/>
        <v>0.23093639586896</v>
      </c>
      <c r="AL2181" s="9">
        <f t="shared" si="687"/>
        <v>154710817.33</v>
      </c>
      <c r="AM2181" s="16">
        <f t="shared" si="688"/>
        <v>0.00693776895350893</v>
      </c>
      <c r="AN2181" s="16">
        <f t="shared" si="689"/>
        <v>0.0073498524760687</v>
      </c>
      <c r="AO2181" s="16">
        <f t="shared" si="690"/>
        <v>0.0569188912886045</v>
      </c>
      <c r="AP2181" s="16">
        <f t="shared" si="691"/>
        <v>0.0583435954209697</v>
      </c>
      <c r="AQ2181" s="12">
        <f t="shared" si="692"/>
        <v>85150149.02</v>
      </c>
      <c r="AR2181" s="12">
        <f t="shared" si="693"/>
        <v>74116616.14</v>
      </c>
      <c r="AS2181" s="12">
        <f>AR2181-VLOOKUP(A2181,[1]选股结果!$A$2:$BJ$3005,48,FALSE)*0.08</f>
        <v>-83942893.04</v>
      </c>
      <c r="AT2181" s="12">
        <f t="shared" si="694"/>
        <v>74577374.63</v>
      </c>
      <c r="AU2181" s="12">
        <f t="shared" si="695"/>
        <v>84689390.53</v>
      </c>
      <c r="AV2181" s="12">
        <f t="shared" si="696"/>
        <v>87348956.18</v>
      </c>
      <c r="AW2181" s="12">
        <f t="shared" si="697"/>
        <v>122158052.43</v>
      </c>
      <c r="AX2181" s="12">
        <f t="shared" si="698"/>
        <v>728513.830000002</v>
      </c>
      <c r="AY2181" s="21">
        <f t="shared" si="699"/>
        <v>933340769.39</v>
      </c>
    </row>
    <row r="2182" spans="1:51">
      <c r="A2182" s="5" t="s">
        <v>4411</v>
      </c>
      <c r="B2182" s="5" t="s">
        <v>4412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80"/>
        <v>1037493570.35</v>
      </c>
      <c r="AF2182" s="9">
        <f t="shared" si="681"/>
        <v>973755292.35</v>
      </c>
      <c r="AG2182" s="9">
        <f t="shared" si="682"/>
        <v>66577293.5500001</v>
      </c>
      <c r="AH2182" s="9">
        <f t="shared" si="683"/>
        <v>56518530.8700001</v>
      </c>
      <c r="AI2182" s="9">
        <f t="shared" si="684"/>
        <v>38591527.3700001</v>
      </c>
      <c r="AJ2182" s="12">
        <f t="shared" si="685"/>
        <v>191407796.82</v>
      </c>
      <c r="AK2182" s="16">
        <f t="shared" si="686"/>
        <v>0.184490586052912</v>
      </c>
      <c r="AL2182" s="9">
        <f t="shared" si="687"/>
        <v>101347122.91</v>
      </c>
      <c r="AM2182" s="16">
        <f t="shared" si="688"/>
        <v>0.007294686951599</v>
      </c>
      <c r="AN2182" s="16">
        <f t="shared" si="689"/>
        <v>0.0135874609181861</v>
      </c>
      <c r="AO2182" s="16">
        <f t="shared" si="690"/>
        <v>0.0591086492510136</v>
      </c>
      <c r="AP2182" s="16">
        <f t="shared" si="691"/>
        <v>0.00974596132348937</v>
      </c>
      <c r="AQ2182" s="12">
        <f t="shared" si="692"/>
        <v>90060673.9100001</v>
      </c>
      <c r="AR2182" s="12">
        <f t="shared" si="693"/>
        <v>37565461.5000001</v>
      </c>
      <c r="AS2182" s="12">
        <f>AR2182-VLOOKUP(A2182,[1]选股结果!$A$2:$BJ$3005,48,FALSE)*0.08</f>
        <v>27199796.4536001</v>
      </c>
      <c r="AT2182" s="12">
        <f t="shared" si="694"/>
        <v>72133670.4100001</v>
      </c>
      <c r="AU2182" s="12">
        <f t="shared" si="695"/>
        <v>55492465.0000001</v>
      </c>
      <c r="AV2182" s="12">
        <f t="shared" si="696"/>
        <v>66975234.5900001</v>
      </c>
      <c r="AW2182" s="12">
        <f t="shared" si="697"/>
        <v>66577293.5500001</v>
      </c>
      <c r="AX2182" s="12">
        <f t="shared" si="698"/>
        <v>0</v>
      </c>
      <c r="AY2182" s="21">
        <f t="shared" si="699"/>
        <v>939187083.44</v>
      </c>
    </row>
    <row r="2183" spans="1:51">
      <c r="A2183" s="5" t="s">
        <v>4413</v>
      </c>
      <c r="B2183" s="5" t="s">
        <v>4414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80"/>
        <v>1036680697.9</v>
      </c>
      <c r="AF2183" s="9">
        <f t="shared" si="681"/>
        <v>1032663248.08</v>
      </c>
      <c r="AG2183" s="9">
        <f t="shared" si="682"/>
        <v>48749457.6999999</v>
      </c>
      <c r="AH2183" s="9">
        <f t="shared" si="683"/>
        <v>48796366.6299999</v>
      </c>
      <c r="AI2183" s="9">
        <f t="shared" si="684"/>
        <v>47619974.7899999</v>
      </c>
      <c r="AJ2183" s="12">
        <f t="shared" si="685"/>
        <v>154670888.36</v>
      </c>
      <c r="AK2183" s="16">
        <f t="shared" si="686"/>
        <v>0.149198194461724</v>
      </c>
      <c r="AL2183" s="9">
        <f t="shared" si="687"/>
        <v>135129782.72</v>
      </c>
      <c r="AM2183" s="16">
        <f t="shared" si="688"/>
        <v>0.00493771151557967</v>
      </c>
      <c r="AN2183" s="16">
        <f t="shared" si="689"/>
        <v>0.0235172019884099</v>
      </c>
      <c r="AO2183" s="16">
        <f t="shared" si="690"/>
        <v>0.048365946536449</v>
      </c>
      <c r="AP2183" s="16">
        <f t="shared" si="691"/>
        <v>0.0511340134405718</v>
      </c>
      <c r="AQ2183" s="12">
        <f t="shared" si="692"/>
        <v>19541105.64</v>
      </c>
      <c r="AR2183" s="12">
        <f t="shared" si="693"/>
        <v>359622.800000015</v>
      </c>
      <c r="AS2183" s="12">
        <f>AR2183-VLOOKUP(A2183,[1]选股结果!$A$2:$BJ$3005,48,FALSE)*0.08</f>
        <v>-58682701.7768</v>
      </c>
      <c r="AT2183" s="12">
        <f t="shared" si="694"/>
        <v>18364713.8</v>
      </c>
      <c r="AU2183" s="12">
        <f t="shared" si="695"/>
        <v>1536014.64000002</v>
      </c>
      <c r="AV2183" s="12">
        <f t="shared" si="696"/>
        <v>21106256.96</v>
      </c>
      <c r="AW2183" s="12">
        <f t="shared" si="697"/>
        <v>48749457.6999999</v>
      </c>
      <c r="AX2183" s="12">
        <f t="shared" si="698"/>
        <v>-878647.59</v>
      </c>
      <c r="AY2183" s="21">
        <f t="shared" si="699"/>
        <v>1014658157.08</v>
      </c>
    </row>
    <row r="2184" spans="1:51">
      <c r="A2184" s="5" t="s">
        <v>4415</v>
      </c>
      <c r="B2184" s="5" t="s">
        <v>4416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80"/>
        <v>1035876761.25</v>
      </c>
      <c r="AF2184" s="9">
        <f t="shared" si="681"/>
        <v>1022035713.98</v>
      </c>
      <c r="AG2184" s="9">
        <f t="shared" si="682"/>
        <v>11029175.5</v>
      </c>
      <c r="AH2184" s="9">
        <f t="shared" si="683"/>
        <v>-9878410.44</v>
      </c>
      <c r="AI2184" s="9">
        <f t="shared" si="684"/>
        <v>-15715552.98</v>
      </c>
      <c r="AJ2184" s="12">
        <f t="shared" si="685"/>
        <v>227366834.16</v>
      </c>
      <c r="AK2184" s="16">
        <f t="shared" si="686"/>
        <v>0.219492166119872</v>
      </c>
      <c r="AL2184" s="9">
        <f t="shared" si="687"/>
        <v>210020349.75</v>
      </c>
      <c r="AM2184" s="16">
        <f t="shared" si="688"/>
        <v>0.00590592543327026</v>
      </c>
      <c r="AN2184" s="16">
        <f t="shared" si="689"/>
        <v>0.0607020520704822</v>
      </c>
      <c r="AO2184" s="16">
        <f t="shared" si="690"/>
        <v>0.0648866983548232</v>
      </c>
      <c r="AP2184" s="16">
        <f t="shared" si="691"/>
        <v>0.05247256565</v>
      </c>
      <c r="AQ2184" s="12">
        <f t="shared" si="692"/>
        <v>17346484.41</v>
      </c>
      <c r="AR2184" s="12">
        <f t="shared" si="693"/>
        <v>-11449054.71</v>
      </c>
      <c r="AS2184" s="12">
        <f>AR2184-VLOOKUP(A2184,[1]选股结果!$A$2:$BJ$3005,48,FALSE)*0.08</f>
        <v>-66666410.998</v>
      </c>
      <c r="AT2184" s="12">
        <f t="shared" si="694"/>
        <v>11509341.87</v>
      </c>
      <c r="AU2184" s="12">
        <f t="shared" si="695"/>
        <v>-5611912.17000003</v>
      </c>
      <c r="AV2184" s="12">
        <f t="shared" si="696"/>
        <v>14045160.18</v>
      </c>
      <c r="AW2184" s="12">
        <f t="shared" si="697"/>
        <v>11029175.5</v>
      </c>
      <c r="AX2184" s="12">
        <f t="shared" si="698"/>
        <v>205609.64</v>
      </c>
      <c r="AY2184" s="21">
        <f t="shared" si="699"/>
        <v>999077317.4</v>
      </c>
    </row>
    <row r="2185" spans="1:51">
      <c r="A2185" s="5" t="s">
        <v>4417</v>
      </c>
      <c r="B2185" s="5" t="s">
        <v>4418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80"/>
        <v>1035551771.3</v>
      </c>
      <c r="AF2185" s="9">
        <f t="shared" si="681"/>
        <v>788524329.46</v>
      </c>
      <c r="AG2185" s="9">
        <f t="shared" si="682"/>
        <v>247460684.27</v>
      </c>
      <c r="AH2185" s="9">
        <f t="shared" si="683"/>
        <v>249904657.16</v>
      </c>
      <c r="AI2185" s="9">
        <f t="shared" si="684"/>
        <v>205924947.57</v>
      </c>
      <c r="AJ2185" s="12">
        <f t="shared" si="685"/>
        <v>339165244.91</v>
      </c>
      <c r="AK2185" s="16">
        <f t="shared" si="686"/>
        <v>0.327521283155377</v>
      </c>
      <c r="AL2185" s="9">
        <f t="shared" si="687"/>
        <v>80183613.13</v>
      </c>
      <c r="AM2185" s="16">
        <f t="shared" si="688"/>
        <v>0.0100059561165081</v>
      </c>
      <c r="AN2185" s="16">
        <f t="shared" si="689"/>
        <v>0.00286955902385216</v>
      </c>
      <c r="AO2185" s="16">
        <f t="shared" si="690"/>
        <v>0.0312003830763956</v>
      </c>
      <c r="AP2185" s="16">
        <f t="shared" si="691"/>
        <v>0.0362063814858157</v>
      </c>
      <c r="AQ2185" s="12">
        <f t="shared" si="692"/>
        <v>258981631.78</v>
      </c>
      <c r="AR2185" s="12">
        <f t="shared" si="693"/>
        <v>206000576.07</v>
      </c>
      <c r="AS2185" s="12">
        <f>AR2185-VLOOKUP(A2185,[1]选股结果!$A$2:$BJ$3005,48,FALSE)*0.08</f>
        <v>16077932.1924</v>
      </c>
      <c r="AT2185" s="12">
        <f t="shared" si="694"/>
        <v>215001922.19</v>
      </c>
      <c r="AU2185" s="12">
        <f t="shared" si="695"/>
        <v>249980285.66</v>
      </c>
      <c r="AV2185" s="12">
        <f t="shared" si="696"/>
        <v>251426790.94</v>
      </c>
      <c r="AW2185" s="12">
        <f t="shared" si="697"/>
        <v>247460684.27</v>
      </c>
      <c r="AX2185" s="12">
        <f t="shared" si="698"/>
        <v>2490580.93</v>
      </c>
      <c r="AY2185" s="21">
        <f t="shared" si="699"/>
        <v>779522983.34</v>
      </c>
    </row>
    <row r="2186" spans="1:51">
      <c r="A2186" s="5" t="s">
        <v>4419</v>
      </c>
      <c r="B2186" s="5" t="s">
        <v>4420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80"/>
        <v>1034861031.23</v>
      </c>
      <c r="AF2186" s="9">
        <f t="shared" si="681"/>
        <v>906432558.36</v>
      </c>
      <c r="AG2186" s="9">
        <f t="shared" si="682"/>
        <v>125245549.08</v>
      </c>
      <c r="AH2186" s="9">
        <f t="shared" si="683"/>
        <v>125415560.24</v>
      </c>
      <c r="AI2186" s="9">
        <f t="shared" si="684"/>
        <v>108254429.44</v>
      </c>
      <c r="AJ2186" s="12">
        <f t="shared" si="685"/>
        <v>205536524.19</v>
      </c>
      <c r="AK2186" s="16">
        <f t="shared" si="686"/>
        <v>0.198612681304374</v>
      </c>
      <c r="AL2186" s="9">
        <f t="shared" si="687"/>
        <v>76849352.97</v>
      </c>
      <c r="AM2186" s="16">
        <f t="shared" si="688"/>
        <v>0.00595428501416874</v>
      </c>
      <c r="AN2186" s="16">
        <f t="shared" si="689"/>
        <v>0.00761639614609107</v>
      </c>
      <c r="AO2186" s="16">
        <f t="shared" si="690"/>
        <v>0.0196263304512101</v>
      </c>
      <c r="AP2186" s="16">
        <f t="shared" si="691"/>
        <v>0.041227825932618</v>
      </c>
      <c r="AQ2186" s="12">
        <f t="shared" si="692"/>
        <v>128687171.22</v>
      </c>
      <c r="AR2186" s="12">
        <f t="shared" si="693"/>
        <v>111437353.23</v>
      </c>
      <c r="AS2186" s="12">
        <f>AR2186-VLOOKUP(A2186,[1]选股结果!$A$2:$BJ$3005,48,FALSE)*0.08</f>
        <v>9824036.24360001</v>
      </c>
      <c r="AT2186" s="12">
        <f t="shared" si="694"/>
        <v>111526040.42</v>
      </c>
      <c r="AU2186" s="12">
        <f t="shared" si="695"/>
        <v>128598484.03</v>
      </c>
      <c r="AV2186" s="12">
        <f t="shared" si="696"/>
        <v>121953663.04</v>
      </c>
      <c r="AW2186" s="12">
        <f t="shared" si="697"/>
        <v>125245549.08</v>
      </c>
      <c r="AX2186" s="12">
        <f t="shared" si="698"/>
        <v>563337.03</v>
      </c>
      <c r="AY2186" s="21">
        <f t="shared" si="699"/>
        <v>906343871.17</v>
      </c>
    </row>
    <row r="2187" spans="1:51">
      <c r="A2187" s="5" t="s">
        <v>4421</v>
      </c>
      <c r="B2187" s="5" t="s">
        <v>4422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700">C2187</f>
        <v>1034781876.16</v>
      </c>
      <c r="AF2187" s="9">
        <f t="shared" ref="AF2187:AF2250" si="701">(G2187+O2187+P2187+Q2187+R2187)+S2187</f>
        <v>996979352.1</v>
      </c>
      <c r="AG2187" s="9">
        <f t="shared" ref="AG2187:AG2250" si="702">AE2187-AF2187+T2187+V2187+W2187-X2187-Y2187+Z2187+AA2187</f>
        <v>30730448.2299999</v>
      </c>
      <c r="AH2187" s="9">
        <f t="shared" ref="AH2187:AH2250" si="703">AG2187+AB2187-AC2187</f>
        <v>36601682.5199999</v>
      </c>
      <c r="AI2187" s="9">
        <f t="shared" ref="AI2187:AI2250" si="704">AH2187-AD2187</f>
        <v>31165754.8099999</v>
      </c>
      <c r="AJ2187" s="12">
        <f t="shared" si="685"/>
        <v>262942589.82</v>
      </c>
      <c r="AK2187" s="16">
        <f t="shared" si="686"/>
        <v>0.254104363323178</v>
      </c>
      <c r="AL2187" s="9">
        <f t="shared" si="687"/>
        <v>193642738.01</v>
      </c>
      <c r="AM2187" s="16">
        <f t="shared" si="688"/>
        <v>0.0116549452187499</v>
      </c>
      <c r="AN2187" s="16">
        <f t="shared" si="689"/>
        <v>0.0654386657904026</v>
      </c>
      <c r="AO2187" s="16">
        <f t="shared" si="690"/>
        <v>0.0606780839098225</v>
      </c>
      <c r="AP2187" s="16">
        <f t="shared" si="691"/>
        <v>0.0477759863300465</v>
      </c>
      <c r="AQ2187" s="12">
        <f t="shared" si="692"/>
        <v>69299851.8099999</v>
      </c>
      <c r="AR2187" s="12">
        <f t="shared" si="693"/>
        <v>30725236.0599999</v>
      </c>
      <c r="AS2187" s="12">
        <f>AR2187-VLOOKUP(A2187,[1]选股结果!$A$2:$BJ$3005,48,FALSE)*0.08</f>
        <v>-49704780.5536001</v>
      </c>
      <c r="AT2187" s="12">
        <f t="shared" si="694"/>
        <v>63863924.0999999</v>
      </c>
      <c r="AU2187" s="12">
        <f t="shared" si="695"/>
        <v>36161163.7699999</v>
      </c>
      <c r="AV2187" s="12">
        <f t="shared" si="696"/>
        <v>32325270.9299999</v>
      </c>
      <c r="AW2187" s="12">
        <f t="shared" si="697"/>
        <v>30730448.2299999</v>
      </c>
      <c r="AX2187" s="12">
        <f t="shared" si="698"/>
        <v>-1236000</v>
      </c>
      <c r="AY2187" s="21">
        <f t="shared" si="699"/>
        <v>963840664.06</v>
      </c>
    </row>
    <row r="2188" spans="1:51">
      <c r="A2188" s="5" t="s">
        <v>4423</v>
      </c>
      <c r="B2188" s="5" t="s">
        <v>4424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700"/>
        <v>1027202788.67</v>
      </c>
      <c r="AF2188" s="9">
        <f t="shared" si="701"/>
        <v>948354172.69</v>
      </c>
      <c r="AG2188" s="9">
        <f t="shared" si="702"/>
        <v>97004567.4299999</v>
      </c>
      <c r="AH2188" s="9">
        <f t="shared" si="703"/>
        <v>94388827.2199999</v>
      </c>
      <c r="AI2188" s="9">
        <f t="shared" si="704"/>
        <v>91201523.4399999</v>
      </c>
      <c r="AJ2188" s="12">
        <f t="shared" si="685"/>
        <v>623114867.39</v>
      </c>
      <c r="AK2188" s="16">
        <f t="shared" si="686"/>
        <v>0.606613294144962</v>
      </c>
      <c r="AL2188" s="9">
        <f t="shared" si="687"/>
        <v>583128346.66</v>
      </c>
      <c r="AM2188" s="16">
        <f t="shared" si="688"/>
        <v>0.00616747249898215</v>
      </c>
      <c r="AN2188" s="16">
        <f t="shared" si="689"/>
        <v>0.135487057877051</v>
      </c>
      <c r="AO2188" s="16">
        <f t="shared" si="690"/>
        <v>0.141715816190961</v>
      </c>
      <c r="AP2188" s="16">
        <f t="shared" si="691"/>
        <v>0.281768896485136</v>
      </c>
      <c r="AQ2188" s="12">
        <f t="shared" si="692"/>
        <v>39986520.7299999</v>
      </c>
      <c r="AR2188" s="12">
        <f t="shared" si="693"/>
        <v>73045571.9899999</v>
      </c>
      <c r="AS2188" s="12">
        <f>AR2188-VLOOKUP(A2188,[1]选股结果!$A$2:$BJ$3005,48,FALSE)*0.08</f>
        <v>-112372712.6556</v>
      </c>
      <c r="AT2188" s="12">
        <f t="shared" si="694"/>
        <v>36799216.9499999</v>
      </c>
      <c r="AU2188" s="12">
        <f t="shared" si="695"/>
        <v>76232875.7699999</v>
      </c>
      <c r="AV2188" s="12"/>
      <c r="AW2188" s="12">
        <f t="shared" si="697"/>
        <v>97004567.4299999</v>
      </c>
      <c r="AX2188" s="12">
        <f t="shared" si="698"/>
        <v>13436143.76</v>
      </c>
      <c r="AY2188" s="21">
        <f t="shared" si="699"/>
        <v>984600527.73</v>
      </c>
    </row>
    <row r="2189" spans="1:51">
      <c r="A2189" s="5" t="s">
        <v>4425</v>
      </c>
      <c r="B2189" s="5" t="s">
        <v>4426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700"/>
        <v>1025920574.91</v>
      </c>
      <c r="AF2189" s="9">
        <f t="shared" si="701"/>
        <v>1012730436.43</v>
      </c>
      <c r="AG2189" s="9">
        <f t="shared" si="702"/>
        <v>20340411.21</v>
      </c>
      <c r="AH2189" s="9">
        <f t="shared" si="703"/>
        <v>23172609.98</v>
      </c>
      <c r="AI2189" s="9">
        <f t="shared" si="704"/>
        <v>17502302.52</v>
      </c>
      <c r="AJ2189" s="12">
        <f t="shared" si="685"/>
        <v>213724853.66</v>
      </c>
      <c r="AK2189" s="16">
        <f t="shared" si="686"/>
        <v>0.20832495115789</v>
      </c>
      <c r="AL2189" s="9">
        <f t="shared" si="687"/>
        <v>135273660.9</v>
      </c>
      <c r="AM2189" s="16">
        <f t="shared" si="688"/>
        <v>0.0053517476345395</v>
      </c>
      <c r="AN2189" s="16">
        <f t="shared" si="689"/>
        <v>0.0358042567312995</v>
      </c>
      <c r="AO2189" s="16">
        <f t="shared" si="690"/>
        <v>0.0563119128642761</v>
      </c>
      <c r="AP2189" s="16">
        <f t="shared" si="691"/>
        <v>0.0371486047965686</v>
      </c>
      <c r="AQ2189" s="12">
        <f t="shared" si="692"/>
        <v>78451192.76</v>
      </c>
      <c r="AR2189" s="12">
        <f t="shared" si="693"/>
        <v>10352029.79</v>
      </c>
      <c r="AS2189" s="12">
        <f>AR2189-VLOOKUP(A2189,[1]选股结果!$A$2:$BJ$3005,48,FALSE)*0.08</f>
        <v>-377289587.922</v>
      </c>
      <c r="AT2189" s="12">
        <f t="shared" si="694"/>
        <v>72780885.3</v>
      </c>
      <c r="AU2189" s="12">
        <f t="shared" si="695"/>
        <v>16022337.25</v>
      </c>
      <c r="AV2189" s="12">
        <f t="shared" si="696"/>
        <v>19479288.9</v>
      </c>
      <c r="AW2189" s="12">
        <f t="shared" si="697"/>
        <v>20340411.21</v>
      </c>
      <c r="AX2189" s="12">
        <f t="shared" si="698"/>
        <v>0</v>
      </c>
      <c r="AY2189" s="21">
        <f t="shared" si="699"/>
        <v>950301580.92</v>
      </c>
    </row>
    <row r="2190" spans="1:51">
      <c r="A2190" s="5" t="s">
        <v>4427</v>
      </c>
      <c r="B2190" s="5" t="s">
        <v>4428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700"/>
        <v>1025684708.71</v>
      </c>
      <c r="AF2190" s="9">
        <f t="shared" si="701"/>
        <v>953812571.51</v>
      </c>
      <c r="AG2190" s="9">
        <f t="shared" si="702"/>
        <v>69729872.0700001</v>
      </c>
      <c r="AH2190" s="9">
        <f t="shared" si="703"/>
        <v>67722371.5400001</v>
      </c>
      <c r="AI2190" s="9">
        <f t="shared" si="704"/>
        <v>50652869.9500001</v>
      </c>
      <c r="AJ2190" s="12">
        <f t="shared" si="685"/>
        <v>423560423.42</v>
      </c>
      <c r="AK2190" s="16">
        <f t="shared" si="686"/>
        <v>0.412953824721352</v>
      </c>
      <c r="AL2190" s="9">
        <f t="shared" si="687"/>
        <v>333642774.64</v>
      </c>
      <c r="AM2190" s="16">
        <f t="shared" si="688"/>
        <v>0.0059326282612257</v>
      </c>
      <c r="AN2190" s="16">
        <f t="shared" si="689"/>
        <v>0.0229865404736828</v>
      </c>
      <c r="AO2190" s="16">
        <f t="shared" si="690"/>
        <v>0.161103207015559</v>
      </c>
      <c r="AP2190" s="16">
        <f t="shared" si="691"/>
        <v>0.133300208152618</v>
      </c>
      <c r="AQ2190" s="12">
        <f t="shared" si="692"/>
        <v>89917648.7800001</v>
      </c>
      <c r="AR2190" s="12">
        <f t="shared" si="693"/>
        <v>52786891.2600001</v>
      </c>
      <c r="AS2190" s="12">
        <f>AR2190-VLOOKUP(A2190,[1]选股结果!$A$2:$BJ$3005,48,FALSE)*0.08</f>
        <v>-361975361.932</v>
      </c>
      <c r="AT2190" s="12">
        <f t="shared" si="694"/>
        <v>72848147.1900001</v>
      </c>
      <c r="AU2190" s="12">
        <f t="shared" si="695"/>
        <v>69856392.8500001</v>
      </c>
      <c r="AV2190" s="12">
        <f t="shared" si="696"/>
        <v>67410905.0400001</v>
      </c>
      <c r="AW2190" s="12">
        <f t="shared" si="697"/>
        <v>69729872.0700001</v>
      </c>
      <c r="AX2190" s="12">
        <f t="shared" si="698"/>
        <v>22380222.96</v>
      </c>
      <c r="AY2190" s="21">
        <f t="shared" si="699"/>
        <v>933751315.58</v>
      </c>
    </row>
    <row r="2191" spans="1:51">
      <c r="A2191" s="5" t="s">
        <v>4429</v>
      </c>
      <c r="B2191" s="5" t="s">
        <v>4430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700"/>
        <v>1024991286.83</v>
      </c>
      <c r="AF2191" s="9">
        <f t="shared" si="701"/>
        <v>896557758.53</v>
      </c>
      <c r="AG2191" s="9">
        <f t="shared" si="702"/>
        <v>115030953.65</v>
      </c>
      <c r="AH2191" s="9">
        <f t="shared" si="703"/>
        <v>118838410.92</v>
      </c>
      <c r="AI2191" s="9">
        <f t="shared" si="704"/>
        <v>112646502.97</v>
      </c>
      <c r="AJ2191" s="12">
        <f t="shared" si="685"/>
        <v>378376662.69</v>
      </c>
      <c r="AK2191" s="16">
        <f t="shared" si="686"/>
        <v>0.369151101625663</v>
      </c>
      <c r="AL2191" s="9">
        <f t="shared" si="687"/>
        <v>207441316.82</v>
      </c>
      <c r="AM2191" s="16">
        <f t="shared" si="688"/>
        <v>0.00876353438845359</v>
      </c>
      <c r="AN2191" s="16">
        <f t="shared" si="689"/>
        <v>0.0580611652554178</v>
      </c>
      <c r="AO2191" s="16">
        <f t="shared" si="690"/>
        <v>0.101515412966879</v>
      </c>
      <c r="AP2191" s="16">
        <f t="shared" si="691"/>
        <v>0.0378904956939808</v>
      </c>
      <c r="AQ2191" s="12">
        <f t="shared" si="692"/>
        <v>170935345.87</v>
      </c>
      <c r="AR2191" s="12">
        <f t="shared" si="693"/>
        <v>126184880.12</v>
      </c>
      <c r="AS2191" s="12">
        <f>AR2191-VLOOKUP(A2191,[1]选股结果!$A$2:$BJ$3005,48,FALSE)*0.08</f>
        <v>-60197676.1848</v>
      </c>
      <c r="AT2191" s="12">
        <f t="shared" si="694"/>
        <v>164743437.92</v>
      </c>
      <c r="AU2191" s="12">
        <f t="shared" si="695"/>
        <v>132376788.07</v>
      </c>
      <c r="AV2191" s="12">
        <f t="shared" si="696"/>
        <v>104633773.26</v>
      </c>
      <c r="AW2191" s="12">
        <f t="shared" si="697"/>
        <v>115030953.65</v>
      </c>
      <c r="AX2191" s="12">
        <f t="shared" si="698"/>
        <v>881869</v>
      </c>
      <c r="AY2191" s="21">
        <f t="shared" si="699"/>
        <v>857999200.73</v>
      </c>
    </row>
    <row r="2192" spans="1:51">
      <c r="A2192" s="5" t="s">
        <v>4431</v>
      </c>
      <c r="B2192" s="5" t="s">
        <v>4432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700"/>
        <v>1023807743.7</v>
      </c>
      <c r="AF2192" s="9">
        <f t="shared" si="701"/>
        <v>909218250.29</v>
      </c>
      <c r="AG2192" s="9">
        <f t="shared" si="702"/>
        <v>81457017.4000002</v>
      </c>
      <c r="AH2192" s="9">
        <f t="shared" si="703"/>
        <v>82404563.7100002</v>
      </c>
      <c r="AI2192" s="9">
        <f t="shared" si="704"/>
        <v>73702745.1900002</v>
      </c>
      <c r="AJ2192" s="12">
        <f t="shared" si="685"/>
        <v>212891890.83</v>
      </c>
      <c r="AK2192" s="16">
        <f t="shared" si="686"/>
        <v>0.207941278174569</v>
      </c>
      <c r="AL2192" s="9">
        <f t="shared" si="687"/>
        <v>92685505.43</v>
      </c>
      <c r="AM2192" s="16">
        <f t="shared" si="688"/>
        <v>0.00361832148935718</v>
      </c>
      <c r="AN2192" s="16">
        <f t="shared" si="689"/>
        <v>0.00511450168473657</v>
      </c>
      <c r="AO2192" s="16">
        <f t="shared" si="690"/>
        <v>0.0452956423267577</v>
      </c>
      <c r="AP2192" s="16">
        <f t="shared" si="691"/>
        <v>0.0374272324230712</v>
      </c>
      <c r="AQ2192" s="12">
        <f t="shared" si="692"/>
        <v>120206385.4</v>
      </c>
      <c r="AR2192" s="12">
        <f t="shared" si="693"/>
        <v>106835221.2</v>
      </c>
      <c r="AS2192" s="12">
        <f>AR2192-VLOOKUP(A2192,[1]选股结果!$A$2:$BJ$3005,48,FALSE)*0.08</f>
        <v>1246828.96799999</v>
      </c>
      <c r="AT2192" s="12">
        <f t="shared" si="694"/>
        <v>111504566.88</v>
      </c>
      <c r="AU2192" s="12">
        <f t="shared" si="695"/>
        <v>115537039.72</v>
      </c>
      <c r="AV2192" s="12">
        <f t="shared" si="696"/>
        <v>82354418.99</v>
      </c>
      <c r="AW2192" s="12">
        <f t="shared" si="697"/>
        <v>81457017.4000002</v>
      </c>
      <c r="AX2192" s="12">
        <f t="shared" si="698"/>
        <v>3593617.26</v>
      </c>
      <c r="AY2192" s="21">
        <f t="shared" si="699"/>
        <v>904548904.61</v>
      </c>
    </row>
    <row r="2193" spans="1:51">
      <c r="A2193" s="5" t="s">
        <v>4433</v>
      </c>
      <c r="B2193" s="5" t="s">
        <v>4434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700"/>
        <v>1019371045.68</v>
      </c>
      <c r="AF2193" s="9">
        <f t="shared" si="701"/>
        <v>955944316.41</v>
      </c>
      <c r="AG2193" s="9">
        <f t="shared" si="702"/>
        <v>66915328.64</v>
      </c>
      <c r="AH2193" s="9">
        <f t="shared" si="703"/>
        <v>66922709.74</v>
      </c>
      <c r="AI2193" s="9">
        <f t="shared" si="704"/>
        <v>55051728.84</v>
      </c>
      <c r="AJ2193" s="12">
        <f t="shared" si="685"/>
        <v>180040019.33</v>
      </c>
      <c r="AK2193" s="16">
        <f t="shared" si="686"/>
        <v>0.176618729846205</v>
      </c>
      <c r="AL2193" s="9">
        <f t="shared" si="687"/>
        <v>115296722.65</v>
      </c>
      <c r="AM2193" s="16">
        <f t="shared" si="688"/>
        <v>0.00185333750453912</v>
      </c>
      <c r="AN2193" s="16">
        <f t="shared" si="689"/>
        <v>0.0335815762425982</v>
      </c>
      <c r="AO2193" s="16">
        <f t="shared" si="690"/>
        <v>0.0516586273596501</v>
      </c>
      <c r="AP2193" s="16">
        <f t="shared" si="691"/>
        <v>0.0260194458067099</v>
      </c>
      <c r="AQ2193" s="12">
        <f t="shared" si="692"/>
        <v>64743296.6799999</v>
      </c>
      <c r="AR2193" s="12">
        <f t="shared" si="693"/>
        <v>51563129.4699999</v>
      </c>
      <c r="AS2193" s="12">
        <f>AR2193-VLOOKUP(A2193,[1]选股结果!$A$2:$BJ$3005,48,FALSE)*0.08</f>
        <v>3525636.64759991</v>
      </c>
      <c r="AT2193" s="12">
        <f t="shared" si="694"/>
        <v>52872315.7799999</v>
      </c>
      <c r="AU2193" s="12">
        <f t="shared" si="695"/>
        <v>63434110.3699999</v>
      </c>
      <c r="AV2193" s="12">
        <f t="shared" si="696"/>
        <v>66415273.6599999</v>
      </c>
      <c r="AW2193" s="12">
        <f t="shared" si="697"/>
        <v>66915328.64</v>
      </c>
      <c r="AX2193" s="12">
        <f t="shared" si="698"/>
        <v>934514.88</v>
      </c>
      <c r="AY2193" s="21">
        <f t="shared" si="699"/>
        <v>954635130.1</v>
      </c>
    </row>
    <row r="2194" spans="1:51">
      <c r="A2194" s="5" t="s">
        <v>4435</v>
      </c>
      <c r="B2194" s="5" t="s">
        <v>4436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700"/>
        <v>1019335008.44</v>
      </c>
      <c r="AF2194" s="9">
        <f t="shared" si="701"/>
        <v>1172891828.54</v>
      </c>
      <c r="AG2194" s="9">
        <f t="shared" si="702"/>
        <v>-181569380.8</v>
      </c>
      <c r="AH2194" s="9">
        <f t="shared" si="703"/>
        <v>-209054604.16</v>
      </c>
      <c r="AI2194" s="9">
        <f t="shared" si="704"/>
        <v>-221789148.29</v>
      </c>
      <c r="AJ2194" s="12">
        <f t="shared" si="685"/>
        <v>180187548.76</v>
      </c>
      <c r="AK2194" s="16">
        <f t="shared" si="686"/>
        <v>0.176769705021474</v>
      </c>
      <c r="AL2194" s="9">
        <f t="shared" si="687"/>
        <v>189316335.24</v>
      </c>
      <c r="AM2194" s="16">
        <f t="shared" si="688"/>
        <v>0.00447225554136193</v>
      </c>
      <c r="AN2194" s="16">
        <f t="shared" si="689"/>
        <v>0.0287692186054514</v>
      </c>
      <c r="AO2194" s="16">
        <f t="shared" si="690"/>
        <v>0.125514352710992</v>
      </c>
      <c r="AP2194" s="16">
        <f t="shared" si="691"/>
        <v>0</v>
      </c>
      <c r="AQ2194" s="12">
        <f t="shared" si="692"/>
        <v>-9128786.4799999</v>
      </c>
      <c r="AR2194" s="12">
        <f t="shared" si="693"/>
        <v>-193782327.36</v>
      </c>
      <c r="AS2194" s="12">
        <f>AR2194-VLOOKUP(A2194,[1]选股结果!$A$2:$BJ$3005,48,FALSE)*0.08</f>
        <v>-186676045.2536</v>
      </c>
      <c r="AT2194" s="12">
        <f t="shared" si="694"/>
        <v>-21863330.6099999</v>
      </c>
      <c r="AU2194" s="12">
        <f t="shared" si="695"/>
        <v>-181047783.23</v>
      </c>
      <c r="AV2194" s="12">
        <f t="shared" si="696"/>
        <v>-195064243.42</v>
      </c>
      <c r="AW2194" s="12">
        <f t="shared" si="697"/>
        <v>-181569380.8</v>
      </c>
      <c r="AX2194" s="12">
        <f t="shared" si="698"/>
        <v>19367286.32</v>
      </c>
      <c r="AY2194" s="21">
        <f t="shared" si="699"/>
        <v>1000972831.79</v>
      </c>
    </row>
    <row r="2195" spans="1:51">
      <c r="A2195" s="5" t="s">
        <v>4437</v>
      </c>
      <c r="B2195" s="5" t="s">
        <v>4438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700"/>
        <v>1019128469.77</v>
      </c>
      <c r="AF2195" s="9">
        <f t="shared" si="701"/>
        <v>999781069.05</v>
      </c>
      <c r="AG2195" s="9">
        <f t="shared" si="702"/>
        <v>16588830.6299998</v>
      </c>
      <c r="AH2195" s="9">
        <f t="shared" si="703"/>
        <v>15795067.3499998</v>
      </c>
      <c r="AI2195" s="9">
        <f t="shared" si="704"/>
        <v>13188753.9299998</v>
      </c>
      <c r="AJ2195" s="12">
        <f t="shared" si="685"/>
        <v>135074996.81</v>
      </c>
      <c r="AK2195" s="16">
        <f t="shared" si="686"/>
        <v>0.132539714880582</v>
      </c>
      <c r="AL2195" s="9">
        <f t="shared" si="687"/>
        <v>96257247.67</v>
      </c>
      <c r="AM2195" s="16">
        <f t="shared" si="688"/>
        <v>0.00358269363314325</v>
      </c>
      <c r="AN2195" s="16">
        <f t="shared" si="689"/>
        <v>0.0336949528137015</v>
      </c>
      <c r="AO2195" s="16">
        <f t="shared" si="690"/>
        <v>0.0496970043643568</v>
      </c>
      <c r="AP2195" s="16">
        <f t="shared" si="691"/>
        <v>0.00669703752024543</v>
      </c>
      <c r="AQ2195" s="12">
        <f t="shared" si="692"/>
        <v>38817749.14</v>
      </c>
      <c r="AR2195" s="12">
        <f t="shared" si="693"/>
        <v>15947324.02</v>
      </c>
      <c r="AS2195" s="12">
        <f>AR2195-VLOOKUP(A2195,[1]选股结果!$A$2:$BJ$3005,48,FALSE)*0.08</f>
        <v>-46187554.2888</v>
      </c>
      <c r="AT2195" s="12">
        <f t="shared" si="694"/>
        <v>36211435.72</v>
      </c>
      <c r="AU2195" s="12">
        <f t="shared" si="695"/>
        <v>18553637.44</v>
      </c>
      <c r="AV2195" s="12">
        <f t="shared" si="696"/>
        <v>16755379.0099999</v>
      </c>
      <c r="AW2195" s="12">
        <f t="shared" si="697"/>
        <v>16588830.6299998</v>
      </c>
      <c r="AX2195" s="12">
        <f t="shared" si="698"/>
        <v>0</v>
      </c>
      <c r="AY2195" s="21">
        <f t="shared" si="699"/>
        <v>979516957.35</v>
      </c>
    </row>
    <row r="2196" spans="1:51">
      <c r="A2196" s="5" t="s">
        <v>4439</v>
      </c>
      <c r="B2196" s="5" t="s">
        <v>4440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700"/>
        <v>1018599152.9</v>
      </c>
      <c r="AF2196" s="9">
        <f t="shared" si="701"/>
        <v>879808162.61</v>
      </c>
      <c r="AG2196" s="9">
        <f t="shared" si="702"/>
        <v>112384419.09</v>
      </c>
      <c r="AH2196" s="9">
        <f t="shared" si="703"/>
        <v>109914855.41</v>
      </c>
      <c r="AI2196" s="9">
        <f t="shared" si="704"/>
        <v>77472427.42</v>
      </c>
      <c r="AJ2196" s="12">
        <f t="shared" si="685"/>
        <v>249084505.39</v>
      </c>
      <c r="AK2196" s="16">
        <f t="shared" si="686"/>
        <v>0.244536336674584</v>
      </c>
      <c r="AL2196" s="9">
        <f t="shared" si="687"/>
        <v>127091071.65</v>
      </c>
      <c r="AM2196" s="16">
        <f t="shared" si="688"/>
        <v>0.00906174322226849</v>
      </c>
      <c r="AN2196" s="16">
        <f t="shared" si="689"/>
        <v>0.0154431721695574</v>
      </c>
      <c r="AO2196" s="16">
        <f t="shared" si="690"/>
        <v>0.0726266560397019</v>
      </c>
      <c r="AP2196" s="16">
        <f t="shared" si="691"/>
        <v>0.0299243643421648</v>
      </c>
      <c r="AQ2196" s="12">
        <f t="shared" si="692"/>
        <v>121993433.74</v>
      </c>
      <c r="AR2196" s="12">
        <f t="shared" si="693"/>
        <v>108676559.2</v>
      </c>
      <c r="AS2196" s="12">
        <f>AR2196-VLOOKUP(A2196,[1]选股结果!$A$2:$BJ$3005,48,FALSE)*0.08</f>
        <v>-105466054.5616</v>
      </c>
      <c r="AT2196" s="12">
        <f t="shared" si="694"/>
        <v>89551005.75</v>
      </c>
      <c r="AU2196" s="12">
        <f t="shared" si="695"/>
        <v>141118987.19</v>
      </c>
      <c r="AV2196" s="12">
        <f t="shared" si="696"/>
        <v>124153891.62</v>
      </c>
      <c r="AW2196" s="12">
        <f t="shared" si="697"/>
        <v>112384419.09</v>
      </c>
      <c r="AX2196" s="12">
        <f t="shared" si="698"/>
        <v>-31056933.93</v>
      </c>
      <c r="AY2196" s="21">
        <f t="shared" si="699"/>
        <v>898933716.06</v>
      </c>
    </row>
    <row r="2197" spans="1:51">
      <c r="A2197" s="5" t="s">
        <v>4441</v>
      </c>
      <c r="B2197" s="5" t="s">
        <v>4442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700"/>
        <v>1018320646.26</v>
      </c>
      <c r="AF2197" s="9">
        <f t="shared" si="701"/>
        <v>980616045.01</v>
      </c>
      <c r="AG2197" s="9">
        <f t="shared" si="702"/>
        <v>35735010.58</v>
      </c>
      <c r="AH2197" s="9">
        <f t="shared" si="703"/>
        <v>34758848.94</v>
      </c>
      <c r="AI2197" s="9">
        <f t="shared" si="704"/>
        <v>27866298.94</v>
      </c>
      <c r="AJ2197" s="12">
        <f t="shared" si="685"/>
        <v>166964197.6</v>
      </c>
      <c r="AK2197" s="16">
        <f t="shared" si="686"/>
        <v>0.163960338242391</v>
      </c>
      <c r="AL2197" s="9">
        <f t="shared" si="687"/>
        <v>114972706.55</v>
      </c>
      <c r="AM2197" s="16">
        <f t="shared" si="688"/>
        <v>0.00434430731248326</v>
      </c>
      <c r="AN2197" s="16">
        <f t="shared" si="689"/>
        <v>0.0220444625496363</v>
      </c>
      <c r="AO2197" s="16">
        <f t="shared" si="690"/>
        <v>0.046349550186719</v>
      </c>
      <c r="AP2197" s="16">
        <f t="shared" si="691"/>
        <v>0.0388076921695939</v>
      </c>
      <c r="AQ2197" s="12">
        <f t="shared" si="692"/>
        <v>51991491.05</v>
      </c>
      <c r="AR2197" s="12">
        <f t="shared" si="693"/>
        <v>29428951.95</v>
      </c>
      <c r="AS2197" s="12">
        <f>AR2197-VLOOKUP(A2197,[1]选股结果!$A$2:$BJ$3005,48,FALSE)*0.08</f>
        <v>-48356487.39</v>
      </c>
      <c r="AT2197" s="12">
        <f t="shared" si="694"/>
        <v>45098941.05</v>
      </c>
      <c r="AU2197" s="12">
        <f t="shared" si="695"/>
        <v>36321501.95</v>
      </c>
      <c r="AV2197" s="12">
        <f t="shared" si="696"/>
        <v>38697951.02</v>
      </c>
      <c r="AW2197" s="12">
        <f t="shared" si="697"/>
        <v>35735010.58</v>
      </c>
      <c r="AX2197" s="12">
        <f t="shared" si="698"/>
        <v>751484.38</v>
      </c>
      <c r="AY2197" s="21">
        <f t="shared" si="699"/>
        <v>964946055.91</v>
      </c>
    </row>
    <row r="2198" spans="1:51">
      <c r="A2198" s="5" t="s">
        <v>4443</v>
      </c>
      <c r="B2198" s="5" t="s">
        <v>4444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700"/>
        <v>1017681396.62</v>
      </c>
      <c r="AF2198" s="9">
        <f t="shared" si="701"/>
        <v>1004035366.04</v>
      </c>
      <c r="AG2198" s="9">
        <f t="shared" si="702"/>
        <v>27441494.6199999</v>
      </c>
      <c r="AH2198" s="9">
        <f t="shared" si="703"/>
        <v>30228124.7499999</v>
      </c>
      <c r="AI2198" s="9">
        <f t="shared" si="704"/>
        <v>30228124.7499999</v>
      </c>
      <c r="AJ2198" s="12">
        <f t="shared" si="685"/>
        <v>177688920.82</v>
      </c>
      <c r="AK2198" s="16">
        <f t="shared" si="686"/>
        <v>0.174601718583197</v>
      </c>
      <c r="AL2198" s="9">
        <f t="shared" si="687"/>
        <v>76605680.01</v>
      </c>
      <c r="AM2198" s="16">
        <f t="shared" si="688"/>
        <v>0.00574750778527207</v>
      </c>
      <c r="AN2198" s="16">
        <f t="shared" si="689"/>
        <v>0.0310857067399185</v>
      </c>
      <c r="AO2198" s="16">
        <f t="shared" si="690"/>
        <v>0.0412324750942346</v>
      </c>
      <c r="AP2198" s="16">
        <f t="shared" si="691"/>
        <v>0.00249803755717985</v>
      </c>
      <c r="AQ2198" s="12">
        <f t="shared" si="692"/>
        <v>101083240.81</v>
      </c>
      <c r="AR2198" s="12">
        <f t="shared" si="693"/>
        <v>19028556.9600001</v>
      </c>
      <c r="AS2198" s="12">
        <f>AR2198-VLOOKUP(A2198,[1]选股结果!$A$2:$BJ$3005,48,FALSE)*0.08</f>
        <v>-245596996.9056</v>
      </c>
      <c r="AT2198" s="12">
        <f t="shared" si="694"/>
        <v>101083240.81</v>
      </c>
      <c r="AU2198" s="12">
        <f t="shared" si="695"/>
        <v>19028556.9600001</v>
      </c>
      <c r="AV2198" s="12">
        <f t="shared" si="696"/>
        <v>5952883.99000005</v>
      </c>
      <c r="AW2198" s="12">
        <f t="shared" si="697"/>
        <v>27441494.6199999</v>
      </c>
      <c r="AX2198" s="12">
        <f t="shared" si="698"/>
        <v>13548680.19</v>
      </c>
      <c r="AY2198" s="21">
        <f t="shared" si="699"/>
        <v>921980682.19</v>
      </c>
    </row>
    <row r="2199" spans="1:51">
      <c r="A2199" s="5" t="s">
        <v>4445</v>
      </c>
      <c r="B2199" s="5" t="s">
        <v>4446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700"/>
        <v>1017326701.69</v>
      </c>
      <c r="AF2199" s="9">
        <f t="shared" si="701"/>
        <v>833331951.3</v>
      </c>
      <c r="AG2199" s="9">
        <f t="shared" si="702"/>
        <v>217554827.56</v>
      </c>
      <c r="AH2199" s="9">
        <f t="shared" si="703"/>
        <v>227343582.11</v>
      </c>
      <c r="AI2199" s="9">
        <f t="shared" si="704"/>
        <v>169313112.65</v>
      </c>
      <c r="AJ2199" s="12">
        <f t="shared" si="685"/>
        <v>249771084.96</v>
      </c>
      <c r="AK2199" s="16">
        <f t="shared" si="686"/>
        <v>0.245517083691086</v>
      </c>
      <c r="AL2199" s="9">
        <f t="shared" si="687"/>
        <v>57101345.79</v>
      </c>
      <c r="AM2199" s="16">
        <f t="shared" si="688"/>
        <v>0.0272745395789829</v>
      </c>
      <c r="AN2199" s="16">
        <f t="shared" si="689"/>
        <v>0</v>
      </c>
      <c r="AO2199" s="16">
        <f t="shared" si="690"/>
        <v>0.0384763153124508</v>
      </c>
      <c r="AP2199" s="16">
        <f t="shared" si="691"/>
        <v>0</v>
      </c>
      <c r="AQ2199" s="12">
        <f t="shared" si="692"/>
        <v>192669739.17</v>
      </c>
      <c r="AR2199" s="12">
        <f t="shared" si="693"/>
        <v>135753035.48</v>
      </c>
      <c r="AS2199" s="12">
        <f>AR2199-VLOOKUP(A2199,[1]选股结果!$A$2:$BJ$3005,48,FALSE)*0.08</f>
        <v>-173127420.9584</v>
      </c>
      <c r="AT2199" s="12">
        <f t="shared" si="694"/>
        <v>134639269.71</v>
      </c>
      <c r="AU2199" s="12">
        <f t="shared" si="695"/>
        <v>193783504.94</v>
      </c>
      <c r="AV2199" s="12">
        <f t="shared" si="696"/>
        <v>182971817</v>
      </c>
      <c r="AW2199" s="12">
        <f t="shared" si="697"/>
        <v>217554827.56</v>
      </c>
      <c r="AX2199" s="12">
        <f t="shared" si="698"/>
        <v>32093519.6</v>
      </c>
      <c r="AY2199" s="21">
        <f t="shared" si="699"/>
        <v>834445717.07</v>
      </c>
    </row>
    <row r="2200" spans="1:51">
      <c r="A2200" s="5" t="s">
        <v>4447</v>
      </c>
      <c r="B2200" s="5" t="s">
        <v>4448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700"/>
        <v>1016159656.1</v>
      </c>
      <c r="AF2200" s="9">
        <f t="shared" si="701"/>
        <v>1006397649.15</v>
      </c>
      <c r="AG2200" s="9">
        <f t="shared" si="702"/>
        <v>11839845.99</v>
      </c>
      <c r="AH2200" s="9">
        <f t="shared" si="703"/>
        <v>11656065.44</v>
      </c>
      <c r="AI2200" s="9">
        <f t="shared" si="704"/>
        <v>3812684.66</v>
      </c>
      <c r="AJ2200" s="12">
        <f t="shared" si="685"/>
        <v>112178995.59</v>
      </c>
      <c r="AK2200" s="16">
        <f t="shared" si="686"/>
        <v>0.110395049554064</v>
      </c>
      <c r="AL2200" s="9">
        <f t="shared" si="687"/>
        <v>88619919.56</v>
      </c>
      <c r="AM2200" s="16">
        <f t="shared" si="688"/>
        <v>0.00592118083401638</v>
      </c>
      <c r="AN2200" s="16">
        <f t="shared" si="689"/>
        <v>0.00648995875836169</v>
      </c>
      <c r="AO2200" s="16">
        <f t="shared" si="690"/>
        <v>0.0425159978559003</v>
      </c>
      <c r="AP2200" s="16">
        <f t="shared" si="691"/>
        <v>0.0314807195680006</v>
      </c>
      <c r="AQ2200" s="12">
        <f t="shared" si="692"/>
        <v>23559076.03</v>
      </c>
      <c r="AR2200" s="12">
        <f t="shared" si="693"/>
        <v>1102884.88000005</v>
      </c>
      <c r="AS2200" s="12">
        <f>AR2200-VLOOKUP(A2200,[1]选股结果!$A$2:$BJ$3005,48,FALSE)*0.08</f>
        <v>-50521648.5976</v>
      </c>
      <c r="AT2200" s="12">
        <f t="shared" si="694"/>
        <v>15715695.25</v>
      </c>
      <c r="AU2200" s="12">
        <f t="shared" si="695"/>
        <v>8946265.66000005</v>
      </c>
      <c r="AV2200" s="12">
        <f t="shared" si="696"/>
        <v>11464693.96</v>
      </c>
      <c r="AW2200" s="12">
        <f t="shared" si="697"/>
        <v>11839845.99</v>
      </c>
      <c r="AX2200" s="12">
        <f t="shared" si="698"/>
        <v>1601698</v>
      </c>
      <c r="AY2200" s="21">
        <f t="shared" si="699"/>
        <v>991784838.78</v>
      </c>
    </row>
    <row r="2201" spans="1:51">
      <c r="A2201" s="5" t="s">
        <v>4449</v>
      </c>
      <c r="B2201" s="5" t="s">
        <v>4450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700"/>
        <v>1013143139.28</v>
      </c>
      <c r="AF2201" s="9">
        <f t="shared" si="701"/>
        <v>1003565001.21</v>
      </c>
      <c r="AG2201" s="9">
        <f t="shared" si="702"/>
        <v>24261869.9300001</v>
      </c>
      <c r="AH2201" s="9">
        <f t="shared" si="703"/>
        <v>23183159.2100001</v>
      </c>
      <c r="AI2201" s="9">
        <f t="shared" si="704"/>
        <v>21796853.7800001</v>
      </c>
      <c r="AJ2201" s="12">
        <f t="shared" si="685"/>
        <v>117142704.8</v>
      </c>
      <c r="AK2201" s="16">
        <f t="shared" si="686"/>
        <v>0.115623054885659</v>
      </c>
      <c r="AL2201" s="9">
        <f t="shared" si="687"/>
        <v>77678177.23</v>
      </c>
      <c r="AM2201" s="16">
        <f t="shared" si="688"/>
        <v>0.0062934377313469</v>
      </c>
      <c r="AN2201" s="16">
        <f t="shared" si="689"/>
        <v>0.00305627870332372</v>
      </c>
      <c r="AO2201" s="16">
        <f t="shared" si="690"/>
        <v>0.0257652515009389</v>
      </c>
      <c r="AP2201" s="16">
        <f t="shared" si="691"/>
        <v>0.0404908014174121</v>
      </c>
      <c r="AQ2201" s="12">
        <f t="shared" si="692"/>
        <v>39464527.57</v>
      </c>
      <c r="AR2201" s="12">
        <f t="shared" si="693"/>
        <v>7113121.91999996</v>
      </c>
      <c r="AS2201" s="12">
        <f>AR2201-VLOOKUP(A2201,[1]选股结果!$A$2:$BJ$3005,48,FALSE)*0.08</f>
        <v>-126487493.8472</v>
      </c>
      <c r="AT2201" s="12">
        <f t="shared" si="694"/>
        <v>38078222.14</v>
      </c>
      <c r="AU2201" s="12">
        <f t="shared" si="695"/>
        <v>8499427.34999996</v>
      </c>
      <c r="AV2201" s="12">
        <f t="shared" si="696"/>
        <v>1285793.50999996</v>
      </c>
      <c r="AW2201" s="12">
        <f t="shared" si="697"/>
        <v>24261869.9300001</v>
      </c>
      <c r="AX2201" s="12">
        <f t="shared" si="698"/>
        <v>17623122.12</v>
      </c>
      <c r="AY2201" s="21">
        <f t="shared" si="699"/>
        <v>972599900.99</v>
      </c>
    </row>
    <row r="2202" spans="1:51">
      <c r="A2202" s="5" t="s">
        <v>4451</v>
      </c>
      <c r="B2202" s="5" t="s">
        <v>4452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700"/>
        <v>1011445569.72</v>
      </c>
      <c r="AF2202" s="9">
        <f t="shared" si="701"/>
        <v>841421352.02</v>
      </c>
      <c r="AG2202" s="9">
        <f t="shared" si="702"/>
        <v>166585734.31</v>
      </c>
      <c r="AH2202" s="9">
        <f t="shared" si="703"/>
        <v>166540946</v>
      </c>
      <c r="AI2202" s="9">
        <f t="shared" si="704"/>
        <v>143409505.33</v>
      </c>
      <c r="AJ2202" s="12">
        <f t="shared" si="685"/>
        <v>345494722.83</v>
      </c>
      <c r="AK2202" s="16">
        <f t="shared" si="686"/>
        <v>0.341585086902545</v>
      </c>
      <c r="AL2202" s="9">
        <f t="shared" si="687"/>
        <v>181504471.31</v>
      </c>
      <c r="AM2202" s="16">
        <f t="shared" si="688"/>
        <v>0.00482906807466875</v>
      </c>
      <c r="AN2202" s="16">
        <f t="shared" si="689"/>
        <v>0.0342862004522894</v>
      </c>
      <c r="AO2202" s="16">
        <f t="shared" si="690"/>
        <v>0.0829238593365125</v>
      </c>
      <c r="AP2202" s="16">
        <f t="shared" si="691"/>
        <v>0.0498579873398034</v>
      </c>
      <c r="AQ2202" s="12">
        <f t="shared" si="692"/>
        <v>163990251.52</v>
      </c>
      <c r="AR2202" s="12">
        <f t="shared" si="693"/>
        <v>139252881.34</v>
      </c>
      <c r="AS2202" s="12">
        <f>AR2202-VLOOKUP(A2202,[1]选股结果!$A$2:$BJ$3005,48,FALSE)*0.08</f>
        <v>27675584.5344</v>
      </c>
      <c r="AT2202" s="12">
        <f t="shared" si="694"/>
        <v>140858810.85</v>
      </c>
      <c r="AU2202" s="12">
        <f t="shared" si="695"/>
        <v>162384322.01</v>
      </c>
      <c r="AV2202" s="12">
        <f t="shared" si="696"/>
        <v>165035526.71</v>
      </c>
      <c r="AW2202" s="12">
        <f t="shared" si="697"/>
        <v>166585734.31</v>
      </c>
      <c r="AX2202" s="12">
        <f t="shared" si="698"/>
        <v>2573738.43</v>
      </c>
      <c r="AY2202" s="21">
        <f t="shared" si="699"/>
        <v>839815422.51</v>
      </c>
    </row>
    <row r="2203" spans="1:51">
      <c r="A2203" s="5" t="s">
        <v>4453</v>
      </c>
      <c r="B2203" s="5" t="s">
        <v>4454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700"/>
        <v>1010915949.74</v>
      </c>
      <c r="AF2203" s="9">
        <f t="shared" si="701"/>
        <v>1134631977.12</v>
      </c>
      <c r="AG2203" s="9">
        <f t="shared" si="702"/>
        <v>-128515811.27</v>
      </c>
      <c r="AH2203" s="9">
        <f t="shared" si="703"/>
        <v>-133275938.85</v>
      </c>
      <c r="AI2203" s="9">
        <f t="shared" si="704"/>
        <v>-141149592.02</v>
      </c>
      <c r="AJ2203" s="12">
        <f t="shared" si="685"/>
        <v>63670173.53</v>
      </c>
      <c r="AK2203" s="16">
        <f t="shared" si="686"/>
        <v>0.0629826580007719</v>
      </c>
      <c r="AL2203" s="9">
        <f t="shared" si="687"/>
        <v>196499583.05</v>
      </c>
      <c r="AM2203" s="16">
        <f t="shared" si="688"/>
        <v>-0.00253368479413027</v>
      </c>
      <c r="AN2203" s="16">
        <f t="shared" si="689"/>
        <v>0.0945265937930616</v>
      </c>
      <c r="AO2203" s="16">
        <f t="shared" si="690"/>
        <v>0.0976761287873594</v>
      </c>
      <c r="AP2203" s="16">
        <f t="shared" si="691"/>
        <v>0</v>
      </c>
      <c r="AQ2203" s="12">
        <f t="shared" si="692"/>
        <v>-132829409.52</v>
      </c>
      <c r="AR2203" s="12">
        <f t="shared" si="693"/>
        <v>-136349808.13</v>
      </c>
      <c r="AS2203" s="12">
        <f>AR2203-VLOOKUP(A2203,[1]选股结果!$A$2:$BJ$3005,48,FALSE)*0.08</f>
        <v>-296750545.1684</v>
      </c>
      <c r="AT2203" s="12">
        <f t="shared" si="694"/>
        <v>-140703062.69</v>
      </c>
      <c r="AU2203" s="12">
        <f t="shared" si="695"/>
        <v>-128476154.96</v>
      </c>
      <c r="AV2203" s="12">
        <f t="shared" si="696"/>
        <v>-128386245.14</v>
      </c>
      <c r="AW2203" s="12">
        <f t="shared" si="697"/>
        <v>-128515811.27</v>
      </c>
      <c r="AX2203" s="12">
        <f t="shared" si="698"/>
        <v>0</v>
      </c>
      <c r="AY2203" s="21">
        <f t="shared" si="699"/>
        <v>1138985231.68</v>
      </c>
    </row>
    <row r="2204" spans="1:51">
      <c r="A2204" s="5" t="s">
        <v>4455</v>
      </c>
      <c r="B2204" s="5" t="s">
        <v>4456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700"/>
        <v>1010866414.17</v>
      </c>
      <c r="AF2204" s="9">
        <f t="shared" si="701"/>
        <v>917340262.89</v>
      </c>
      <c r="AG2204" s="9">
        <f t="shared" si="702"/>
        <v>115508001.98</v>
      </c>
      <c r="AH2204" s="9">
        <f t="shared" si="703"/>
        <v>115107482.15</v>
      </c>
      <c r="AI2204" s="9">
        <f t="shared" si="704"/>
        <v>98105019.5</v>
      </c>
      <c r="AJ2204" s="12">
        <f t="shared" si="685"/>
        <v>226511521.93</v>
      </c>
      <c r="AK2204" s="16">
        <f t="shared" si="686"/>
        <v>0.224076612651122</v>
      </c>
      <c r="AL2204" s="9">
        <f t="shared" si="687"/>
        <v>149472920.86</v>
      </c>
      <c r="AM2204" s="16">
        <f t="shared" si="688"/>
        <v>0.0110318663511602</v>
      </c>
      <c r="AN2204" s="16">
        <f t="shared" si="689"/>
        <v>0.0283734719028626</v>
      </c>
      <c r="AO2204" s="16">
        <f t="shared" si="690"/>
        <v>0.0664493288513824</v>
      </c>
      <c r="AP2204" s="16">
        <f t="shared" si="691"/>
        <v>0.0416152645693948</v>
      </c>
      <c r="AQ2204" s="12">
        <f t="shared" si="692"/>
        <v>77038601.07</v>
      </c>
      <c r="AR2204" s="12">
        <f t="shared" si="693"/>
        <v>76123168.8</v>
      </c>
      <c r="AS2204" s="12">
        <f>AR2204-VLOOKUP(A2204,[1]选股结果!$A$2:$BJ$3005,48,FALSE)*0.08</f>
        <v>-173681045.3088</v>
      </c>
      <c r="AT2204" s="12">
        <f t="shared" si="694"/>
        <v>60036138.42</v>
      </c>
      <c r="AU2204" s="12">
        <f t="shared" si="695"/>
        <v>93125631.45</v>
      </c>
      <c r="AV2204" s="12">
        <f t="shared" si="696"/>
        <v>71851051.1599999</v>
      </c>
      <c r="AW2204" s="12">
        <f t="shared" si="697"/>
        <v>115508001.98</v>
      </c>
      <c r="AX2204" s="12">
        <f t="shared" si="698"/>
        <v>19097212.09</v>
      </c>
      <c r="AY2204" s="21">
        <f t="shared" si="699"/>
        <v>933427293.27</v>
      </c>
    </row>
    <row r="2205" spans="1:51">
      <c r="A2205" s="5" t="s">
        <v>4457</v>
      </c>
      <c r="B2205" s="5" t="s">
        <v>4458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700"/>
        <v>1009380324.86</v>
      </c>
      <c r="AF2205" s="9">
        <f t="shared" si="701"/>
        <v>1260709269.73</v>
      </c>
      <c r="AG2205" s="9">
        <f t="shared" si="702"/>
        <v>-149152002.94</v>
      </c>
      <c r="AH2205" s="9">
        <f t="shared" si="703"/>
        <v>-149453908.92</v>
      </c>
      <c r="AI2205" s="9">
        <f t="shared" si="704"/>
        <v>-133633168.46</v>
      </c>
      <c r="AJ2205" s="12">
        <f t="shared" si="685"/>
        <v>41523249.37</v>
      </c>
      <c r="AK2205" s="16">
        <f t="shared" si="686"/>
        <v>0.0411373674989744</v>
      </c>
      <c r="AL2205" s="9">
        <f t="shared" si="687"/>
        <v>259434110.73</v>
      </c>
      <c r="AM2205" s="16">
        <f t="shared" si="688"/>
        <v>0.0136447299009026</v>
      </c>
      <c r="AN2205" s="16">
        <f t="shared" si="689"/>
        <v>0.108185571821153</v>
      </c>
      <c r="AO2205" s="16">
        <f t="shared" si="690"/>
        <v>0.0711636781408067</v>
      </c>
      <c r="AP2205" s="16">
        <f t="shared" si="691"/>
        <v>0.0615017350359095</v>
      </c>
      <c r="AQ2205" s="12">
        <f t="shared" si="692"/>
        <v>-217910861.36</v>
      </c>
      <c r="AR2205" s="12">
        <f t="shared" si="693"/>
        <v>-238059347.76</v>
      </c>
      <c r="AS2205" s="12">
        <f>AR2205-VLOOKUP(A2205,[1]选股结果!$A$2:$BJ$3005,48,FALSE)*0.08</f>
        <v>-273293729.0216</v>
      </c>
      <c r="AT2205" s="12">
        <f t="shared" si="694"/>
        <v>-202090120.9</v>
      </c>
      <c r="AU2205" s="12">
        <f t="shared" si="695"/>
        <v>-253880088.22</v>
      </c>
      <c r="AV2205" s="12">
        <f t="shared" si="696"/>
        <v>-160362562.42</v>
      </c>
      <c r="AW2205" s="12">
        <f t="shared" si="697"/>
        <v>-149152002.94</v>
      </c>
      <c r="AX2205" s="12">
        <f t="shared" si="698"/>
        <v>133812.699999999</v>
      </c>
      <c r="AY2205" s="21">
        <f t="shared" si="699"/>
        <v>1224740042.87</v>
      </c>
    </row>
    <row r="2206" spans="1:51">
      <c r="A2206" s="5" t="s">
        <v>4459</v>
      </c>
      <c r="B2206" s="5" t="s">
        <v>4460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700"/>
        <v>1008567226.16</v>
      </c>
      <c r="AF2206" s="9">
        <f t="shared" si="701"/>
        <v>815157348.39</v>
      </c>
      <c r="AG2206" s="9">
        <f t="shared" si="702"/>
        <v>193484117.67</v>
      </c>
      <c r="AH2206" s="9">
        <f t="shared" si="703"/>
        <v>192622172.32</v>
      </c>
      <c r="AI2206" s="9">
        <f t="shared" si="704"/>
        <v>122558288.11</v>
      </c>
      <c r="AJ2206" s="12">
        <f t="shared" ref="AJ2206:AJ2269" si="705">C2206-G2206</f>
        <v>264547145.58</v>
      </c>
      <c r="AK2206" s="16">
        <f t="shared" ref="AK2206:AK2269" si="706">AJ2206/C2206</f>
        <v>0.262299962479677</v>
      </c>
      <c r="AL2206" s="9">
        <f t="shared" ref="AL2206:AL2269" si="707">O2206+P2206+Q2206+R2206+Y2206-AB2206+AC2206</f>
        <v>87671604.88</v>
      </c>
      <c r="AM2206" s="16">
        <f t="shared" ref="AM2206:AM2269" si="708">O2206/C2206</f>
        <v>0.0037565852941953</v>
      </c>
      <c r="AN2206" s="16">
        <f t="shared" ref="AN2206:AN2269" si="709">P2206/C2206</f>
        <v>0.0222104412268958</v>
      </c>
      <c r="AO2206" s="16">
        <f t="shared" ref="AO2206:AO2269" si="710">Q2206/C2206</f>
        <v>0.060105232499775</v>
      </c>
      <c r="AP2206" s="16">
        <f t="shared" ref="AP2206:AP2269" si="711">R2206/C2206</f>
        <v>0</v>
      </c>
      <c r="AQ2206" s="12">
        <f t="shared" ref="AQ2206:AQ2269" si="712">C2206-G2206-AL2206</f>
        <v>176875540.7</v>
      </c>
      <c r="AR2206" s="12">
        <f t="shared" ref="AR2206:AR2269" si="713">AQ2206-S2206-AD2206</f>
        <v>122484048.21</v>
      </c>
      <c r="AS2206" s="12">
        <f>AR2206-VLOOKUP(A2206,[1]选股结果!$A$2:$BJ$3005,48,FALSE)*0.08</f>
        <v>-157772003.4164</v>
      </c>
      <c r="AT2206" s="12">
        <f t="shared" si="694"/>
        <v>106811656.49</v>
      </c>
      <c r="AU2206" s="12">
        <f t="shared" si="695"/>
        <v>192547932.42</v>
      </c>
      <c r="AV2206" s="12">
        <f t="shared" si="696"/>
        <v>150557719.79</v>
      </c>
      <c r="AW2206" s="12">
        <f t="shared" si="697"/>
        <v>193484117.67</v>
      </c>
      <c r="AX2206" s="12">
        <f t="shared" si="698"/>
        <v>10351253.25</v>
      </c>
      <c r="AY2206" s="21">
        <f t="shared" si="699"/>
        <v>830829740.11</v>
      </c>
    </row>
    <row r="2207" spans="1:51">
      <c r="A2207" s="5" t="s">
        <v>4461</v>
      </c>
      <c r="B2207" s="5" t="s">
        <v>4462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700"/>
        <v>1007685853.11</v>
      </c>
      <c r="AF2207" s="9">
        <f t="shared" si="701"/>
        <v>965345594.01</v>
      </c>
      <c r="AG2207" s="9">
        <f t="shared" si="702"/>
        <v>-67309695.8099997</v>
      </c>
      <c r="AH2207" s="9">
        <f t="shared" si="703"/>
        <v>-66246505.3899997</v>
      </c>
      <c r="AI2207" s="9">
        <f t="shared" si="704"/>
        <v>-48096695.4899997</v>
      </c>
      <c r="AJ2207" s="12">
        <f t="shared" si="705"/>
        <v>169507228.95</v>
      </c>
      <c r="AK2207" s="16">
        <f t="shared" si="706"/>
        <v>0.16821435810263</v>
      </c>
      <c r="AL2207" s="9">
        <f t="shared" si="707"/>
        <v>154501079</v>
      </c>
      <c r="AM2207" s="16">
        <f t="shared" si="708"/>
        <v>0.0106756216699866</v>
      </c>
      <c r="AN2207" s="16">
        <f t="shared" si="709"/>
        <v>0.0336004476945891</v>
      </c>
      <c r="AO2207" s="16">
        <f t="shared" si="710"/>
        <v>0.0542462666626649</v>
      </c>
      <c r="AP2207" s="16">
        <f t="shared" si="711"/>
        <v>0.0457503270168143</v>
      </c>
      <c r="AQ2207" s="12">
        <f t="shared" si="712"/>
        <v>15006149.9500001</v>
      </c>
      <c r="AR2207" s="12">
        <f t="shared" si="713"/>
        <v>51370511.5400001</v>
      </c>
      <c r="AS2207" s="12">
        <f>AR2207-VLOOKUP(A2207,[1]选股结果!$A$2:$BJ$3005,48,FALSE)*0.08</f>
        <v>-108674161.9688</v>
      </c>
      <c r="AT2207" s="12">
        <f t="shared" si="694"/>
        <v>33155959.8500001</v>
      </c>
      <c r="AU2207" s="12">
        <f t="shared" si="695"/>
        <v>33220701.6400001</v>
      </c>
      <c r="AV2207" s="12">
        <f t="shared" si="696"/>
        <v>5368330.18000004</v>
      </c>
      <c r="AW2207" s="12">
        <f t="shared" si="697"/>
        <v>-67309695.8099997</v>
      </c>
      <c r="AX2207" s="12">
        <f t="shared" si="698"/>
        <v>-97886763.72</v>
      </c>
      <c r="AY2207" s="21">
        <f t="shared" si="699"/>
        <v>983560145.7</v>
      </c>
    </row>
    <row r="2208" spans="1:51">
      <c r="A2208" s="5" t="s">
        <v>4463</v>
      </c>
      <c r="B2208" s="5" t="s">
        <v>4464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700"/>
        <v>1006648961.67</v>
      </c>
      <c r="AF2208" s="9">
        <f t="shared" si="701"/>
        <v>1038460198.59</v>
      </c>
      <c r="AG2208" s="9">
        <f t="shared" si="702"/>
        <v>-40609766.66</v>
      </c>
      <c r="AH2208" s="9">
        <f t="shared" si="703"/>
        <v>-40862487.45</v>
      </c>
      <c r="AI2208" s="9">
        <f t="shared" si="704"/>
        <v>-53779601.9</v>
      </c>
      <c r="AJ2208" s="12">
        <f t="shared" si="705"/>
        <v>170370356.12</v>
      </c>
      <c r="AK2208" s="16">
        <f t="shared" si="706"/>
        <v>0.169245052254721</v>
      </c>
      <c r="AL2208" s="9">
        <f t="shared" si="707"/>
        <v>182475966.05</v>
      </c>
      <c r="AM2208" s="16">
        <f t="shared" si="708"/>
        <v>0.00291399555524662</v>
      </c>
      <c r="AN2208" s="16">
        <f t="shared" si="709"/>
        <v>0.043250343642904</v>
      </c>
      <c r="AO2208" s="16">
        <f t="shared" si="710"/>
        <v>0.101152771102128</v>
      </c>
      <c r="AP2208" s="16">
        <f t="shared" si="711"/>
        <v>0.0334436180852451</v>
      </c>
      <c r="AQ2208" s="12">
        <f t="shared" si="712"/>
        <v>-12105609.93</v>
      </c>
      <c r="AR2208" s="12">
        <f t="shared" si="713"/>
        <v>-45241717.88</v>
      </c>
      <c r="AS2208" s="12">
        <f>AR2208-VLOOKUP(A2208,[1]选股结果!$A$2:$BJ$3005,48,FALSE)*0.08</f>
        <v>-237381876.292</v>
      </c>
      <c r="AT2208" s="12">
        <f t="shared" si="694"/>
        <v>-25022724.38</v>
      </c>
      <c r="AU2208" s="12">
        <f t="shared" si="695"/>
        <v>-32324603.43</v>
      </c>
      <c r="AV2208" s="12">
        <f t="shared" si="696"/>
        <v>-73460688.44</v>
      </c>
      <c r="AW2208" s="12">
        <f t="shared" si="697"/>
        <v>-40609766.66</v>
      </c>
      <c r="AX2208" s="12">
        <f t="shared" si="698"/>
        <v>510791.01</v>
      </c>
      <c r="AY2208" s="21">
        <f t="shared" si="699"/>
        <v>1018241205.09</v>
      </c>
    </row>
    <row r="2209" spans="1:51">
      <c r="A2209" s="5" t="s">
        <v>4465</v>
      </c>
      <c r="B2209" s="5" t="s">
        <v>4466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700"/>
        <v>1001247229.79</v>
      </c>
      <c r="AF2209" s="9">
        <f t="shared" si="701"/>
        <v>549720643.81</v>
      </c>
      <c r="AG2209" s="9">
        <f t="shared" si="702"/>
        <v>432830871.75</v>
      </c>
      <c r="AH2209" s="9">
        <f t="shared" si="703"/>
        <v>432560554.66</v>
      </c>
      <c r="AI2209" s="9">
        <f t="shared" si="704"/>
        <v>402907513.59</v>
      </c>
      <c r="AJ2209" s="12">
        <f t="shared" si="705"/>
        <v>627987816.8</v>
      </c>
      <c r="AK2209" s="16">
        <f t="shared" si="706"/>
        <v>0.627205547356883</v>
      </c>
      <c r="AL2209" s="9">
        <f t="shared" si="707"/>
        <v>45013910.39</v>
      </c>
      <c r="AM2209" s="16">
        <f t="shared" si="708"/>
        <v>0.0061234245924315</v>
      </c>
      <c r="AN2209" s="16">
        <f t="shared" si="709"/>
        <v>0</v>
      </c>
      <c r="AO2209" s="16">
        <f t="shared" si="710"/>
        <v>0.0385644326807262</v>
      </c>
      <c r="AP2209" s="16">
        <f t="shared" si="711"/>
        <v>0</v>
      </c>
      <c r="AQ2209" s="12">
        <f t="shared" si="712"/>
        <v>582973906.41</v>
      </c>
      <c r="AR2209" s="12">
        <f t="shared" si="713"/>
        <v>421603227.82</v>
      </c>
      <c r="AS2209" s="12">
        <f>AR2209-VLOOKUP(A2209,[1]选股结果!$A$2:$BJ$3005,48,FALSE)*0.08</f>
        <v>42944744.5208</v>
      </c>
      <c r="AT2209" s="12">
        <f t="shared" si="694"/>
        <v>553320865.34</v>
      </c>
      <c r="AU2209" s="12">
        <f t="shared" si="695"/>
        <v>451256268.89</v>
      </c>
      <c r="AV2209" s="12">
        <f t="shared" si="696"/>
        <v>420308253.91</v>
      </c>
      <c r="AW2209" s="12">
        <f t="shared" si="697"/>
        <v>432830871.75</v>
      </c>
      <c r="AX2209" s="12">
        <f t="shared" si="698"/>
        <v>1652852.73</v>
      </c>
      <c r="AY2209" s="21">
        <f t="shared" si="699"/>
        <v>418003006.29</v>
      </c>
    </row>
    <row r="2210" spans="1:51">
      <c r="A2210" s="5" t="s">
        <v>4467</v>
      </c>
      <c r="B2210" s="5" t="s">
        <v>4468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700"/>
        <v>996659724.28</v>
      </c>
      <c r="AF2210" s="9">
        <f t="shared" si="701"/>
        <v>973101755.36</v>
      </c>
      <c r="AG2210" s="9">
        <f t="shared" si="702"/>
        <v>27652845.9099998</v>
      </c>
      <c r="AH2210" s="9">
        <f t="shared" si="703"/>
        <v>45006948.6399998</v>
      </c>
      <c r="AI2210" s="9">
        <f t="shared" si="704"/>
        <v>33397788.6299998</v>
      </c>
      <c r="AJ2210" s="12">
        <f t="shared" si="705"/>
        <v>177374973.56</v>
      </c>
      <c r="AK2210" s="16">
        <f t="shared" si="706"/>
        <v>0.177969440561209</v>
      </c>
      <c r="AL2210" s="9">
        <f t="shared" si="707"/>
        <v>150126594.06</v>
      </c>
      <c r="AM2210" s="16">
        <f t="shared" si="708"/>
        <v>0.00338737600984018</v>
      </c>
      <c r="AN2210" s="16">
        <f t="shared" si="709"/>
        <v>0.115681503718123</v>
      </c>
      <c r="AO2210" s="16">
        <f t="shared" si="710"/>
        <v>0.0489731236859808</v>
      </c>
      <c r="AP2210" s="16">
        <f t="shared" si="711"/>
        <v>0</v>
      </c>
      <c r="AQ2210" s="12">
        <f t="shared" si="712"/>
        <v>27248379.4999999</v>
      </c>
      <c r="AR2210" s="12">
        <f t="shared" si="713"/>
        <v>29302911.6399999</v>
      </c>
      <c r="AS2210" s="12">
        <f>AR2210-VLOOKUP(A2210,[1]选股结果!$A$2:$BJ$3005,48,FALSE)*0.08</f>
        <v>-30410945.2160001</v>
      </c>
      <c r="AT2210" s="12">
        <f t="shared" si="694"/>
        <v>15639219.4899999</v>
      </c>
      <c r="AU2210" s="12">
        <f t="shared" si="695"/>
        <v>40912071.6499999</v>
      </c>
      <c r="AV2210" s="12">
        <f t="shared" si="696"/>
        <v>9212288.17999994</v>
      </c>
      <c r="AW2210" s="12">
        <f t="shared" si="697"/>
        <v>27652845.9099998</v>
      </c>
      <c r="AX2210" s="12">
        <f t="shared" si="698"/>
        <v>2149518.68</v>
      </c>
      <c r="AY2210" s="21">
        <f t="shared" si="699"/>
        <v>986765447.51</v>
      </c>
    </row>
    <row r="2211" spans="1:51">
      <c r="A2211" s="5" t="s">
        <v>4469</v>
      </c>
      <c r="B2211" s="5" t="s">
        <v>4470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700"/>
        <v>993479280.3</v>
      </c>
      <c r="AF2211" s="9">
        <f t="shared" si="701"/>
        <v>901307156.68</v>
      </c>
      <c r="AG2211" s="9">
        <f t="shared" si="702"/>
        <v>90079292.5899998</v>
      </c>
      <c r="AH2211" s="9">
        <f t="shared" si="703"/>
        <v>90986842.7099998</v>
      </c>
      <c r="AI2211" s="9">
        <f t="shared" si="704"/>
        <v>78423925.6099998</v>
      </c>
      <c r="AJ2211" s="12">
        <f t="shared" si="705"/>
        <v>285733063.11</v>
      </c>
      <c r="AK2211" s="16">
        <f t="shared" si="706"/>
        <v>0.287608477374302</v>
      </c>
      <c r="AL2211" s="9">
        <f t="shared" si="707"/>
        <v>183304646.62</v>
      </c>
      <c r="AM2211" s="16">
        <f t="shared" si="708"/>
        <v>0.00338803641580083</v>
      </c>
      <c r="AN2211" s="16">
        <f t="shared" si="709"/>
        <v>0.0187414636512375</v>
      </c>
      <c r="AO2211" s="16">
        <f t="shared" si="710"/>
        <v>0.0376962701312614</v>
      </c>
      <c r="AP2211" s="16">
        <f t="shared" si="711"/>
        <v>0.128460511528194</v>
      </c>
      <c r="AQ2211" s="12">
        <f t="shared" si="712"/>
        <v>102428416.49</v>
      </c>
      <c r="AR2211" s="12">
        <f t="shared" si="713"/>
        <v>83363079.5599999</v>
      </c>
      <c r="AS2211" s="12">
        <f>AR2211-VLOOKUP(A2211,[1]选股结果!$A$2:$BJ$3005,48,FALSE)*0.08</f>
        <v>49763528.3127999</v>
      </c>
      <c r="AT2211" s="12">
        <f t="shared" si="694"/>
        <v>89865499.3899999</v>
      </c>
      <c r="AU2211" s="12">
        <f t="shared" si="695"/>
        <v>95925996.6599999</v>
      </c>
      <c r="AV2211" s="12">
        <f t="shared" si="696"/>
        <v>91780667.3999999</v>
      </c>
      <c r="AW2211" s="12">
        <f t="shared" si="697"/>
        <v>90079292.5899998</v>
      </c>
      <c r="AX2211" s="12">
        <f t="shared" si="698"/>
        <v>0</v>
      </c>
      <c r="AY2211" s="21">
        <f t="shared" si="699"/>
        <v>894804736.85</v>
      </c>
    </row>
    <row r="2212" spans="1:51">
      <c r="A2212" s="5" t="s">
        <v>4471</v>
      </c>
      <c r="B2212" s="5" t="s">
        <v>4472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700"/>
        <v>992068969.73</v>
      </c>
      <c r="AF2212" s="9">
        <f t="shared" si="701"/>
        <v>894887283.65</v>
      </c>
      <c r="AG2212" s="9">
        <f t="shared" si="702"/>
        <v>105995051.23</v>
      </c>
      <c r="AH2212" s="9">
        <f t="shared" si="703"/>
        <v>105680491.3</v>
      </c>
      <c r="AI2212" s="9">
        <f t="shared" si="704"/>
        <v>85314668.18</v>
      </c>
      <c r="AJ2212" s="12">
        <f t="shared" si="705"/>
        <v>270759368.15</v>
      </c>
      <c r="AK2212" s="16">
        <f t="shared" si="706"/>
        <v>0.272923936149005</v>
      </c>
      <c r="AL2212" s="9">
        <f t="shared" si="707"/>
        <v>167936522.98</v>
      </c>
      <c r="AM2212" s="16">
        <f t="shared" si="708"/>
        <v>0.00791606137236339</v>
      </c>
      <c r="AN2212" s="16">
        <f t="shared" si="709"/>
        <v>0</v>
      </c>
      <c r="AO2212" s="16">
        <f t="shared" si="710"/>
        <v>0.101840584861249</v>
      </c>
      <c r="AP2212" s="16">
        <f t="shared" si="711"/>
        <v>0.0611892982465938</v>
      </c>
      <c r="AQ2212" s="12">
        <f t="shared" si="712"/>
        <v>102822845.17</v>
      </c>
      <c r="AR2212" s="12">
        <f t="shared" si="713"/>
        <v>78469507</v>
      </c>
      <c r="AS2212" s="12">
        <f>AR2212-VLOOKUP(A2212,[1]选股结果!$A$2:$BJ$3005,48,FALSE)*0.08</f>
        <v>-75340958.9864</v>
      </c>
      <c r="AT2212" s="12">
        <f t="shared" si="694"/>
        <v>82457022.05</v>
      </c>
      <c r="AU2212" s="12">
        <f t="shared" si="695"/>
        <v>98835330.12</v>
      </c>
      <c r="AV2212" s="12">
        <f t="shared" si="696"/>
        <v>94434434.58</v>
      </c>
      <c r="AW2212" s="12">
        <f t="shared" si="697"/>
        <v>105995051.23</v>
      </c>
      <c r="AX2212" s="12">
        <f t="shared" si="698"/>
        <v>12192714.08</v>
      </c>
      <c r="AY2212" s="21">
        <f t="shared" si="699"/>
        <v>890899768.6</v>
      </c>
    </row>
    <row r="2213" spans="1:51">
      <c r="A2213" s="5" t="s">
        <v>4473</v>
      </c>
      <c r="B2213" s="5" t="s">
        <v>4474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700"/>
        <v>990508330.8</v>
      </c>
      <c r="AF2213" s="9">
        <f t="shared" si="701"/>
        <v>1001259742.54</v>
      </c>
      <c r="AG2213" s="9">
        <f t="shared" si="702"/>
        <v>23202208.2999999</v>
      </c>
      <c r="AH2213" s="9">
        <f t="shared" si="703"/>
        <v>23334636.9399999</v>
      </c>
      <c r="AI2213" s="9">
        <f t="shared" si="704"/>
        <v>23401800.5499999</v>
      </c>
      <c r="AJ2213" s="12">
        <f t="shared" si="705"/>
        <v>250076282.21</v>
      </c>
      <c r="AK2213" s="16">
        <f t="shared" si="706"/>
        <v>0.25247266926874</v>
      </c>
      <c r="AL2213" s="9">
        <f t="shared" si="707"/>
        <v>251397935.99</v>
      </c>
      <c r="AM2213" s="16">
        <f t="shared" si="708"/>
        <v>0.00914099619201305</v>
      </c>
      <c r="AN2213" s="16">
        <f t="shared" si="709"/>
        <v>0.0757047462583542</v>
      </c>
      <c r="AO2213" s="16">
        <f t="shared" si="710"/>
        <v>0.0571875769124021</v>
      </c>
      <c r="AP2213" s="16">
        <f t="shared" si="711"/>
        <v>0.109965238456932</v>
      </c>
      <c r="AQ2213" s="12">
        <f t="shared" si="712"/>
        <v>-1321653.78000006</v>
      </c>
      <c r="AR2213" s="12">
        <f t="shared" si="713"/>
        <v>-12475513.2500001</v>
      </c>
      <c r="AS2213" s="12">
        <f>AR2213-VLOOKUP(A2213,[1]选股结果!$A$2:$BJ$3005,48,FALSE)*0.08</f>
        <v>-104592111.8652</v>
      </c>
      <c r="AT2213" s="12">
        <f t="shared" si="694"/>
        <v>-1254490.17000006</v>
      </c>
      <c r="AU2213" s="12">
        <f t="shared" si="695"/>
        <v>-12542676.8600001</v>
      </c>
      <c r="AV2213" s="12">
        <f t="shared" si="696"/>
        <v>-8077333.38000007</v>
      </c>
      <c r="AW2213" s="12">
        <f t="shared" si="697"/>
        <v>23202208.2999999</v>
      </c>
      <c r="AX2213" s="12">
        <f t="shared" si="698"/>
        <v>30422511.5</v>
      </c>
      <c r="AY2213" s="21">
        <f t="shared" si="699"/>
        <v>990038719.46</v>
      </c>
    </row>
    <row r="2214" spans="1:51">
      <c r="A2214" s="5" t="s">
        <v>4475</v>
      </c>
      <c r="B2214" s="5" t="s">
        <v>4476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700"/>
        <v>990433311.23</v>
      </c>
      <c r="AF2214" s="9">
        <f t="shared" si="701"/>
        <v>902523578.41</v>
      </c>
      <c r="AG2214" s="9">
        <f t="shared" si="702"/>
        <v>132855847.96</v>
      </c>
      <c r="AH2214" s="9">
        <f t="shared" si="703"/>
        <v>131670818.37</v>
      </c>
      <c r="AI2214" s="9">
        <f t="shared" si="704"/>
        <v>121212567.14</v>
      </c>
      <c r="AJ2214" s="12">
        <f t="shared" si="705"/>
        <v>225043797.68</v>
      </c>
      <c r="AK2214" s="16">
        <f t="shared" si="706"/>
        <v>0.227217516947731</v>
      </c>
      <c r="AL2214" s="9">
        <f t="shared" si="707"/>
        <v>117353332.77</v>
      </c>
      <c r="AM2214" s="16">
        <f t="shared" si="708"/>
        <v>0.00893617588347115</v>
      </c>
      <c r="AN2214" s="16">
        <f t="shared" si="709"/>
        <v>0.00475849978646926</v>
      </c>
      <c r="AO2214" s="16">
        <f t="shared" si="710"/>
        <v>0.0629640483240151</v>
      </c>
      <c r="AP2214" s="16">
        <f t="shared" si="711"/>
        <v>0.0406316597833559</v>
      </c>
      <c r="AQ2214" s="12">
        <f t="shared" si="712"/>
        <v>107690464.91</v>
      </c>
      <c r="AR2214" s="12">
        <f t="shared" si="713"/>
        <v>76266452</v>
      </c>
      <c r="AS2214" s="12">
        <f>AR2214-VLOOKUP(A2214,[1]选股结果!$A$2:$BJ$3005,48,FALSE)*0.08</f>
        <v>-22058048.9824</v>
      </c>
      <c r="AT2214" s="12">
        <f t="shared" si="694"/>
        <v>97232213.6800001</v>
      </c>
      <c r="AU2214" s="12">
        <f t="shared" si="695"/>
        <v>86724703.23</v>
      </c>
      <c r="AV2214" s="12">
        <f t="shared" si="696"/>
        <v>89569458.1500001</v>
      </c>
      <c r="AW2214" s="12">
        <f t="shared" si="697"/>
        <v>132855847.96</v>
      </c>
      <c r="AX2214" s="12">
        <f t="shared" si="698"/>
        <v>36808223.04</v>
      </c>
      <c r="AY2214" s="21">
        <f t="shared" si="699"/>
        <v>881557816.73</v>
      </c>
    </row>
    <row r="2215" spans="1:51">
      <c r="A2215" s="5" t="s">
        <v>4477</v>
      </c>
      <c r="B2215" s="5" t="s">
        <v>4478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700"/>
        <v>990163193.17</v>
      </c>
      <c r="AF2215" s="9">
        <f t="shared" si="701"/>
        <v>988641164.47</v>
      </c>
      <c r="AG2215" s="9">
        <f t="shared" si="702"/>
        <v>8096673.30999993</v>
      </c>
      <c r="AH2215" s="9">
        <f t="shared" si="703"/>
        <v>8358927.72999993</v>
      </c>
      <c r="AI2215" s="9">
        <f t="shared" si="704"/>
        <v>9884789.93999993</v>
      </c>
      <c r="AJ2215" s="12">
        <f t="shared" si="705"/>
        <v>240364932.97</v>
      </c>
      <c r="AK2215" s="16">
        <f t="shared" si="706"/>
        <v>0.242752845821782</v>
      </c>
      <c r="AL2215" s="9">
        <f t="shared" si="707"/>
        <v>222608801.61</v>
      </c>
      <c r="AM2215" s="16">
        <f t="shared" si="708"/>
        <v>0.0126763561770216</v>
      </c>
      <c r="AN2215" s="16">
        <f t="shared" si="709"/>
        <v>0.0533972061824787</v>
      </c>
      <c r="AO2215" s="16">
        <f t="shared" si="710"/>
        <v>0.145029637852177</v>
      </c>
      <c r="AP2215" s="16">
        <f t="shared" si="711"/>
        <v>0.0105373928176389</v>
      </c>
      <c r="AQ2215" s="12">
        <f t="shared" si="712"/>
        <v>17756131.3599999</v>
      </c>
      <c r="AR2215" s="12">
        <f t="shared" si="713"/>
        <v>-100553.370000076</v>
      </c>
      <c r="AS2215" s="12">
        <f>AR2215-VLOOKUP(A2215,[1]选股结果!$A$2:$BJ$3005,48,FALSE)*0.08</f>
        <v>-175524500.7444</v>
      </c>
      <c r="AT2215" s="12">
        <f t="shared" si="694"/>
        <v>19281993.5699999</v>
      </c>
      <c r="AU2215" s="12">
        <f t="shared" si="695"/>
        <v>-1626415.58000008</v>
      </c>
      <c r="AV2215" s="12">
        <f t="shared" si="696"/>
        <v>11994796.5299999</v>
      </c>
      <c r="AW2215" s="12">
        <f t="shared" si="697"/>
        <v>8096673.30999993</v>
      </c>
      <c r="AX2215" s="12">
        <f t="shared" si="698"/>
        <v>0</v>
      </c>
      <c r="AY2215" s="21">
        <f t="shared" si="699"/>
        <v>969258617.53</v>
      </c>
    </row>
    <row r="2216" spans="1:51">
      <c r="A2216" s="5" t="s">
        <v>4479</v>
      </c>
      <c r="B2216" s="5" t="s">
        <v>4480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700"/>
        <v>987572954.43</v>
      </c>
      <c r="AF2216" s="9">
        <f t="shared" si="701"/>
        <v>1232845713.46</v>
      </c>
      <c r="AG2216" s="9">
        <f t="shared" si="702"/>
        <v>-227754701.52</v>
      </c>
      <c r="AH2216" s="9">
        <f t="shared" si="703"/>
        <v>-234843340.87</v>
      </c>
      <c r="AI2216" s="9">
        <f t="shared" si="704"/>
        <v>-236531032.16</v>
      </c>
      <c r="AJ2216" s="12">
        <f t="shared" si="705"/>
        <v>103800508.34</v>
      </c>
      <c r="AK2216" s="16">
        <f t="shared" si="706"/>
        <v>0.105106673764584</v>
      </c>
      <c r="AL2216" s="9">
        <f t="shared" si="707"/>
        <v>222175905.51</v>
      </c>
      <c r="AM2216" s="16">
        <f t="shared" si="708"/>
        <v>0.000801818100068401</v>
      </c>
      <c r="AN2216" s="16">
        <f t="shared" si="709"/>
        <v>0.145513989863101</v>
      </c>
      <c r="AO2216" s="16">
        <f t="shared" si="710"/>
        <v>0.0710311097477226</v>
      </c>
      <c r="AP2216" s="16">
        <f t="shared" si="711"/>
        <v>0</v>
      </c>
      <c r="AQ2216" s="12">
        <f t="shared" si="712"/>
        <v>-118375397.17</v>
      </c>
      <c r="AR2216" s="12">
        <f t="shared" si="713"/>
        <v>-254490418.17</v>
      </c>
      <c r="AS2216" s="12">
        <f>AR2216-VLOOKUP(A2216,[1]选股结果!$A$2:$BJ$3005,48,FALSE)*0.08</f>
        <v>-311595497.6476</v>
      </c>
      <c r="AT2216" s="12">
        <f t="shared" si="694"/>
        <v>-120063088.46</v>
      </c>
      <c r="AU2216" s="12">
        <f t="shared" si="695"/>
        <v>-252802726.88</v>
      </c>
      <c r="AV2216" s="12">
        <f t="shared" si="696"/>
        <v>-232685949.62</v>
      </c>
      <c r="AW2216" s="12">
        <f t="shared" si="697"/>
        <v>-227754701.52</v>
      </c>
      <c r="AX2216" s="12">
        <f t="shared" si="698"/>
        <v>4605396.58</v>
      </c>
      <c r="AY2216" s="21">
        <f t="shared" si="699"/>
        <v>1098418383.75</v>
      </c>
    </row>
    <row r="2217" spans="1:51">
      <c r="A2217" s="5" t="s">
        <v>4481</v>
      </c>
      <c r="B2217" s="5" t="s">
        <v>4482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700"/>
        <v>986885462.15</v>
      </c>
      <c r="AF2217" s="9">
        <f t="shared" si="701"/>
        <v>863524820.55</v>
      </c>
      <c r="AG2217" s="9">
        <f t="shared" si="702"/>
        <v>113365128.61</v>
      </c>
      <c r="AH2217" s="9">
        <f t="shared" si="703"/>
        <v>112073260.61</v>
      </c>
      <c r="AI2217" s="9">
        <f t="shared" si="704"/>
        <v>86273463.04</v>
      </c>
      <c r="AJ2217" s="12">
        <f t="shared" si="705"/>
        <v>634800802.88</v>
      </c>
      <c r="AK2217" s="16">
        <f t="shared" si="706"/>
        <v>0.643236553000833</v>
      </c>
      <c r="AL2217" s="9">
        <f t="shared" si="707"/>
        <v>531010037.04</v>
      </c>
      <c r="AM2217" s="16">
        <f t="shared" si="708"/>
        <v>0.0112540545949515</v>
      </c>
      <c r="AN2217" s="16">
        <f t="shared" si="709"/>
        <v>0.445313790014269</v>
      </c>
      <c r="AO2217" s="16">
        <f t="shared" si="710"/>
        <v>0.044838372888377</v>
      </c>
      <c r="AP2217" s="16">
        <f t="shared" si="711"/>
        <v>0.0369034049814227</v>
      </c>
      <c r="AQ2217" s="12">
        <f t="shared" si="712"/>
        <v>103790765.84</v>
      </c>
      <c r="AR2217" s="12">
        <f t="shared" si="713"/>
        <v>97800747.55</v>
      </c>
      <c r="AS2217" s="12">
        <f>AR2217-VLOOKUP(A2217,[1]选股结果!$A$2:$BJ$3005,48,FALSE)*0.08</f>
        <v>-5638031.28760001</v>
      </c>
      <c r="AT2217" s="12">
        <f t="shared" si="694"/>
        <v>77990968.27</v>
      </c>
      <c r="AU2217" s="12">
        <f t="shared" si="695"/>
        <v>123600545.12</v>
      </c>
      <c r="AV2217" s="12">
        <f t="shared" si="696"/>
        <v>107689625.9</v>
      </c>
      <c r="AW2217" s="12">
        <f t="shared" si="697"/>
        <v>113365128.61</v>
      </c>
      <c r="AX2217" s="12">
        <f t="shared" si="698"/>
        <v>-7324484.32</v>
      </c>
      <c r="AY2217" s="21">
        <f t="shared" si="699"/>
        <v>883334599.83</v>
      </c>
    </row>
    <row r="2218" spans="1:51">
      <c r="A2218" s="5" t="s">
        <v>4483</v>
      </c>
      <c r="B2218" s="5" t="s">
        <v>4484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700"/>
        <v>983954284.42</v>
      </c>
      <c r="AF2218" s="9">
        <f t="shared" si="701"/>
        <v>814754881.33</v>
      </c>
      <c r="AG2218" s="9">
        <f t="shared" si="702"/>
        <v>169959650.11</v>
      </c>
      <c r="AH2218" s="9">
        <f t="shared" si="703"/>
        <v>173323539.31</v>
      </c>
      <c r="AI2218" s="9">
        <f t="shared" si="704"/>
        <v>145838322.01</v>
      </c>
      <c r="AJ2218" s="12">
        <f t="shared" si="705"/>
        <v>336550251.12</v>
      </c>
      <c r="AK2218" s="16">
        <f t="shared" si="706"/>
        <v>0.342038503667254</v>
      </c>
      <c r="AL2218" s="9">
        <f t="shared" si="707"/>
        <v>178235343.77</v>
      </c>
      <c r="AM2218" s="16">
        <f t="shared" si="708"/>
        <v>0.00599839526434815</v>
      </c>
      <c r="AN2218" s="16">
        <f t="shared" si="709"/>
        <v>0.122464419727619</v>
      </c>
      <c r="AO2218" s="16">
        <f t="shared" si="710"/>
        <v>0.0402101783756365</v>
      </c>
      <c r="AP2218" s="16">
        <f t="shared" si="711"/>
        <v>0.015887647147362</v>
      </c>
      <c r="AQ2218" s="12">
        <f t="shared" si="712"/>
        <v>158314907.35</v>
      </c>
      <c r="AR2218" s="12">
        <f t="shared" si="713"/>
        <v>145078074.99</v>
      </c>
      <c r="AS2218" s="12">
        <f>AR2218-VLOOKUP(A2218,[1]选股结果!$A$2:$BJ$3005,48,FALSE)*0.08</f>
        <v>-23510471.5148</v>
      </c>
      <c r="AT2218" s="12">
        <f t="shared" si="694"/>
        <v>130829690.05</v>
      </c>
      <c r="AU2218" s="12">
        <f t="shared" si="695"/>
        <v>172563292.29</v>
      </c>
      <c r="AV2218" s="12">
        <f t="shared" si="696"/>
        <v>149149793.41</v>
      </c>
      <c r="AW2218" s="12">
        <f t="shared" si="697"/>
        <v>169959650.11</v>
      </c>
      <c r="AX2218" s="12">
        <f t="shared" si="698"/>
        <v>2042517.71</v>
      </c>
      <c r="AY2218" s="21">
        <f t="shared" si="699"/>
        <v>829003266.27</v>
      </c>
    </row>
    <row r="2219" spans="1:51">
      <c r="A2219" s="5" t="s">
        <v>4485</v>
      </c>
      <c r="B2219" s="5" t="s">
        <v>4486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700"/>
        <v>982915595.12</v>
      </c>
      <c r="AF2219" s="9">
        <f t="shared" si="701"/>
        <v>905816179.61</v>
      </c>
      <c r="AG2219" s="9">
        <f t="shared" si="702"/>
        <v>70220739.09</v>
      </c>
      <c r="AH2219" s="9">
        <f t="shared" si="703"/>
        <v>69676624.48</v>
      </c>
      <c r="AI2219" s="9">
        <f t="shared" si="704"/>
        <v>61174987.2</v>
      </c>
      <c r="AJ2219" s="12">
        <f t="shared" si="705"/>
        <v>221344332.23</v>
      </c>
      <c r="AK2219" s="16">
        <f t="shared" si="706"/>
        <v>0.225191596642616</v>
      </c>
      <c r="AL2219" s="9">
        <f t="shared" si="707"/>
        <v>161494162.2</v>
      </c>
      <c r="AM2219" s="16">
        <f t="shared" si="708"/>
        <v>0.00776566357060203</v>
      </c>
      <c r="AN2219" s="16">
        <f t="shared" si="709"/>
        <v>0.0176608017475607</v>
      </c>
      <c r="AO2219" s="16">
        <f t="shared" si="710"/>
        <v>0.0781567521477988</v>
      </c>
      <c r="AP2219" s="16">
        <f t="shared" si="711"/>
        <v>0.0461800037514497</v>
      </c>
      <c r="AQ2219" s="12">
        <f t="shared" si="712"/>
        <v>59850170.03</v>
      </c>
      <c r="AR2219" s="12">
        <f t="shared" si="713"/>
        <v>54308221.74</v>
      </c>
      <c r="AS2219" s="12">
        <f>AR2219-VLOOKUP(A2219,[1]选股结果!$A$2:$BJ$3005,48,FALSE)*0.08</f>
        <v>-59666772.1416</v>
      </c>
      <c r="AT2219" s="12">
        <f t="shared" si="694"/>
        <v>51348532.75</v>
      </c>
      <c r="AU2219" s="12">
        <f t="shared" si="695"/>
        <v>62809859.02</v>
      </c>
      <c r="AV2219" s="12">
        <f t="shared" si="696"/>
        <v>63282937.76</v>
      </c>
      <c r="AW2219" s="12">
        <f t="shared" si="697"/>
        <v>70220739.09</v>
      </c>
      <c r="AX2219" s="12">
        <f t="shared" si="698"/>
        <v>3290067.16</v>
      </c>
      <c r="AY2219" s="21">
        <f t="shared" si="699"/>
        <v>908775868.6</v>
      </c>
    </row>
    <row r="2220" spans="1:51">
      <c r="A2220" s="5" t="s">
        <v>4487</v>
      </c>
      <c r="B2220" s="5" t="s">
        <v>4488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700"/>
        <v>981485761.75</v>
      </c>
      <c r="AF2220" s="9">
        <f t="shared" si="701"/>
        <v>919783243.03</v>
      </c>
      <c r="AG2220" s="9">
        <f t="shared" si="702"/>
        <v>60908071.8599999</v>
      </c>
      <c r="AH2220" s="9">
        <f t="shared" si="703"/>
        <v>60372007.4399999</v>
      </c>
      <c r="AI2220" s="9">
        <f t="shared" si="704"/>
        <v>55732835.9699999</v>
      </c>
      <c r="AJ2220" s="12">
        <f t="shared" si="705"/>
        <v>169327425.1</v>
      </c>
      <c r="AK2220" s="16">
        <f t="shared" si="706"/>
        <v>0.172521529806084</v>
      </c>
      <c r="AL2220" s="9">
        <f t="shared" si="707"/>
        <v>104379468.84</v>
      </c>
      <c r="AM2220" s="16">
        <f t="shared" si="708"/>
        <v>0.00194423562151079</v>
      </c>
      <c r="AN2220" s="16">
        <f t="shared" si="709"/>
        <v>0.022170780084676</v>
      </c>
      <c r="AO2220" s="16">
        <f t="shared" si="710"/>
        <v>0.041505122231591</v>
      </c>
      <c r="AP2220" s="16">
        <f t="shared" si="711"/>
        <v>0.0399741878476619</v>
      </c>
      <c r="AQ2220" s="12">
        <f t="shared" si="712"/>
        <v>64947956.26</v>
      </c>
      <c r="AR2220" s="12">
        <f t="shared" si="713"/>
        <v>56323205.69</v>
      </c>
      <c r="AS2220" s="12">
        <f>AR2220-VLOOKUP(A2220,[1]选股结果!$A$2:$BJ$3005,48,FALSE)*0.08</f>
        <v>-18115457.0404</v>
      </c>
      <c r="AT2220" s="12">
        <f t="shared" si="694"/>
        <v>60308784.79</v>
      </c>
      <c r="AU2220" s="12">
        <f t="shared" si="695"/>
        <v>60962377.16</v>
      </c>
      <c r="AV2220" s="12">
        <f t="shared" si="696"/>
        <v>62655925.65</v>
      </c>
      <c r="AW2220" s="12">
        <f t="shared" si="697"/>
        <v>60908071.8599999</v>
      </c>
      <c r="AX2220" s="12">
        <f t="shared" si="698"/>
        <v>908606.88</v>
      </c>
      <c r="AY2220" s="21">
        <f t="shared" si="699"/>
        <v>915797663.93</v>
      </c>
    </row>
    <row r="2221" spans="1:51">
      <c r="A2221" s="5" t="s">
        <v>4489</v>
      </c>
      <c r="B2221" s="5" t="s">
        <v>4490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700"/>
        <v>980975799.31</v>
      </c>
      <c r="AF2221" s="9">
        <f t="shared" si="701"/>
        <v>926239385.47</v>
      </c>
      <c r="AG2221" s="9">
        <f t="shared" si="702"/>
        <v>55358175.4899998</v>
      </c>
      <c r="AH2221" s="9">
        <f t="shared" si="703"/>
        <v>55206523.2299998</v>
      </c>
      <c r="AI2221" s="9">
        <f t="shared" si="704"/>
        <v>49249197.1099998</v>
      </c>
      <c r="AJ2221" s="12">
        <f t="shared" si="705"/>
        <v>246963999.83</v>
      </c>
      <c r="AK2221" s="16">
        <f t="shared" si="706"/>
        <v>0.25175340717244</v>
      </c>
      <c r="AL2221" s="9">
        <f t="shared" si="707"/>
        <v>193301247.09</v>
      </c>
      <c r="AM2221" s="16">
        <f t="shared" si="708"/>
        <v>0.0066009033602609</v>
      </c>
      <c r="AN2221" s="16">
        <f t="shared" si="709"/>
        <v>0.096567670452861</v>
      </c>
      <c r="AO2221" s="16">
        <f t="shared" si="710"/>
        <v>0.057114879795617</v>
      </c>
      <c r="AP2221" s="16">
        <f t="shared" si="711"/>
        <v>0.0373822455923925</v>
      </c>
      <c r="AQ2221" s="12">
        <f t="shared" si="712"/>
        <v>53662752.7399999</v>
      </c>
      <c r="AR2221" s="12">
        <f t="shared" si="713"/>
        <v>49383107.8999999</v>
      </c>
      <c r="AS2221" s="12">
        <f>AR2221-VLOOKUP(A2221,[1]选股结果!$A$2:$BJ$3005,48,FALSE)*0.08</f>
        <v>10275974.9455999</v>
      </c>
      <c r="AT2221" s="12">
        <f t="shared" si="694"/>
        <v>47705426.6199999</v>
      </c>
      <c r="AU2221" s="12">
        <f t="shared" si="695"/>
        <v>55340434.0199999</v>
      </c>
      <c r="AV2221" s="12">
        <f t="shared" si="696"/>
        <v>53814405</v>
      </c>
      <c r="AW2221" s="12">
        <f t="shared" si="697"/>
        <v>55358175.4899998</v>
      </c>
      <c r="AX2221" s="12">
        <f t="shared" si="698"/>
        <v>-133910.79</v>
      </c>
      <c r="AY2221" s="21">
        <f t="shared" si="699"/>
        <v>927917066.75</v>
      </c>
    </row>
    <row r="2222" spans="1:51">
      <c r="A2222" s="5" t="s">
        <v>4491</v>
      </c>
      <c r="B2222" s="5" t="s">
        <v>4492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700"/>
        <v>979089575.5</v>
      </c>
      <c r="AF2222" s="9">
        <f t="shared" si="701"/>
        <v>651676132.67</v>
      </c>
      <c r="AG2222" s="9">
        <f t="shared" si="702"/>
        <v>310969913.8</v>
      </c>
      <c r="AH2222" s="9">
        <f t="shared" si="703"/>
        <v>313259280.12</v>
      </c>
      <c r="AI2222" s="9">
        <f t="shared" si="704"/>
        <v>262728458.3</v>
      </c>
      <c r="AJ2222" s="12">
        <f t="shared" si="705"/>
        <v>472316264.51</v>
      </c>
      <c r="AK2222" s="16">
        <f t="shared" si="706"/>
        <v>0.482403527040719</v>
      </c>
      <c r="AL2222" s="9">
        <f t="shared" si="707"/>
        <v>123974283.54</v>
      </c>
      <c r="AM2222" s="16">
        <f t="shared" si="708"/>
        <v>0.00969419278634736</v>
      </c>
      <c r="AN2222" s="16">
        <f t="shared" si="709"/>
        <v>0.033064893539968</v>
      </c>
      <c r="AO2222" s="16">
        <f t="shared" si="710"/>
        <v>0.0789681081840913</v>
      </c>
      <c r="AP2222" s="16">
        <f t="shared" si="711"/>
        <v>0.00723306920756813</v>
      </c>
      <c r="AQ2222" s="12">
        <f t="shared" si="712"/>
        <v>348341980.97</v>
      </c>
      <c r="AR2222" s="12">
        <f t="shared" si="713"/>
        <v>279171987.33</v>
      </c>
      <c r="AS2222" s="12">
        <f>AR2222-VLOOKUP(A2222,[1]选股结果!$A$2:$BJ$3005,48,FALSE)*0.08</f>
        <v>105932113.3348</v>
      </c>
      <c r="AT2222" s="12">
        <f t="shared" si="694"/>
        <v>297811159.15</v>
      </c>
      <c r="AU2222" s="12">
        <f t="shared" si="695"/>
        <v>329702809.15</v>
      </c>
      <c r="AV2222" s="12">
        <f t="shared" si="696"/>
        <v>307272595.33</v>
      </c>
      <c r="AW2222" s="12">
        <f t="shared" si="697"/>
        <v>310969913.8</v>
      </c>
      <c r="AX2222" s="12">
        <f t="shared" si="698"/>
        <v>188001.66</v>
      </c>
      <c r="AY2222" s="21">
        <f t="shared" si="699"/>
        <v>633036960.85</v>
      </c>
    </row>
    <row r="2223" spans="1:51">
      <c r="A2223" s="5" t="s">
        <v>4493</v>
      </c>
      <c r="B2223" s="5" t="s">
        <v>4494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700"/>
        <v>973362311.93</v>
      </c>
      <c r="AF2223" s="9">
        <f t="shared" si="701"/>
        <v>840477156.27</v>
      </c>
      <c r="AG2223" s="9">
        <f t="shared" si="702"/>
        <v>285720347.12</v>
      </c>
      <c r="AH2223" s="9">
        <f t="shared" si="703"/>
        <v>297937617.95</v>
      </c>
      <c r="AI2223" s="9">
        <f t="shared" si="704"/>
        <v>222664848.34</v>
      </c>
      <c r="AJ2223" s="12">
        <f t="shared" si="705"/>
        <v>240302316.27</v>
      </c>
      <c r="AK2223" s="16">
        <f t="shared" si="706"/>
        <v>0.246878591172823</v>
      </c>
      <c r="AL2223" s="9">
        <f t="shared" si="707"/>
        <v>126934697.07</v>
      </c>
      <c r="AM2223" s="16">
        <f t="shared" si="708"/>
        <v>0.0063419529031898</v>
      </c>
      <c r="AN2223" s="16">
        <f t="shared" si="709"/>
        <v>0.0685648795952144</v>
      </c>
      <c r="AO2223" s="16">
        <f t="shared" si="710"/>
        <v>0.0631772610222271</v>
      </c>
      <c r="AP2223" s="16">
        <f t="shared" si="711"/>
        <v>0.00480344314002599</v>
      </c>
      <c r="AQ2223" s="12">
        <f t="shared" si="712"/>
        <v>113367619.2</v>
      </c>
      <c r="AR2223" s="12">
        <f t="shared" si="713"/>
        <v>69759032.01</v>
      </c>
      <c r="AS2223" s="12">
        <f>AR2223-VLOOKUP(A2223,[1]选股结果!$A$2:$BJ$3005,48,FALSE)*0.08</f>
        <v>-75865233.0668</v>
      </c>
      <c r="AT2223" s="12">
        <f t="shared" si="694"/>
        <v>38094849.59</v>
      </c>
      <c r="AU2223" s="12">
        <f t="shared" si="695"/>
        <v>145031801.62</v>
      </c>
      <c r="AV2223" s="12">
        <f t="shared" si="696"/>
        <v>100355912.4</v>
      </c>
      <c r="AW2223" s="12">
        <f t="shared" si="697"/>
        <v>285720347.12</v>
      </c>
      <c r="AX2223" s="12">
        <f t="shared" si="698"/>
        <v>153700252.3</v>
      </c>
      <c r="AY2223" s="21">
        <f t="shared" si="699"/>
        <v>872141338.69</v>
      </c>
    </row>
    <row r="2224" spans="1:51">
      <c r="A2224" s="5" t="s">
        <v>4495</v>
      </c>
      <c r="B2224" s="5" t="s">
        <v>4496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700"/>
        <v>971081378.83</v>
      </c>
      <c r="AF2224" s="9">
        <f t="shared" si="701"/>
        <v>1018526911.9</v>
      </c>
      <c r="AG2224" s="9">
        <f t="shared" si="702"/>
        <v>-627351949.01</v>
      </c>
      <c r="AH2224" s="9">
        <f t="shared" si="703"/>
        <v>-627898151.64</v>
      </c>
      <c r="AI2224" s="9">
        <f t="shared" si="704"/>
        <v>-609910794.48</v>
      </c>
      <c r="AJ2224" s="12">
        <f t="shared" si="705"/>
        <v>58519825.1800001</v>
      </c>
      <c r="AK2224" s="16">
        <f t="shared" si="706"/>
        <v>0.0602625345885092</v>
      </c>
      <c r="AL2224" s="9">
        <f t="shared" si="707"/>
        <v>682362483.69</v>
      </c>
      <c r="AM2224" s="16">
        <f t="shared" si="708"/>
        <v>0.00466595159662022</v>
      </c>
      <c r="AN2224" s="16">
        <f t="shared" si="709"/>
        <v>0.00904797242697221</v>
      </c>
      <c r="AO2224" s="16">
        <f t="shared" si="710"/>
        <v>0.0448349356286256</v>
      </c>
      <c r="AP2224" s="16">
        <f t="shared" si="711"/>
        <v>0.0497011416161129</v>
      </c>
      <c r="AQ2224" s="12">
        <f t="shared" si="712"/>
        <v>-623842658.51</v>
      </c>
      <c r="AR2224" s="12">
        <f t="shared" si="713"/>
        <v>-606701099.11</v>
      </c>
      <c r="AS2224" s="12">
        <f>AR2224-VLOOKUP(A2224,[1]选股结果!$A$2:$BJ$3005,48,FALSE)*0.08</f>
        <v>-683284844.1532</v>
      </c>
      <c r="AT2224" s="12">
        <f t="shared" si="694"/>
        <v>-605855301.35</v>
      </c>
      <c r="AU2224" s="12">
        <f t="shared" si="695"/>
        <v>-624688456.27</v>
      </c>
      <c r="AV2224" s="12">
        <f t="shared" si="696"/>
        <v>-632234233.92</v>
      </c>
      <c r="AW2224" s="12">
        <f t="shared" si="697"/>
        <v>-627351949.01</v>
      </c>
      <c r="AX2224" s="12">
        <f t="shared" si="698"/>
        <v>1978670.54</v>
      </c>
      <c r="AY2224" s="21">
        <f t="shared" si="699"/>
        <v>1017681114.14</v>
      </c>
    </row>
    <row r="2225" spans="1:51">
      <c r="A2225" s="5" t="s">
        <v>4497</v>
      </c>
      <c r="B2225" s="5" t="s">
        <v>4498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700"/>
        <v>970156296.88</v>
      </c>
      <c r="AF2225" s="9">
        <f t="shared" si="701"/>
        <v>748193107.12</v>
      </c>
      <c r="AG2225" s="9">
        <f t="shared" si="702"/>
        <v>224038705.82</v>
      </c>
      <c r="AH2225" s="9">
        <f t="shared" si="703"/>
        <v>224178188.26</v>
      </c>
      <c r="AI2225" s="9">
        <f t="shared" si="704"/>
        <v>195666958.63</v>
      </c>
      <c r="AJ2225" s="12">
        <f t="shared" si="705"/>
        <v>392447376.27</v>
      </c>
      <c r="AK2225" s="16">
        <f t="shared" si="706"/>
        <v>0.404519743398153</v>
      </c>
      <c r="AL2225" s="9">
        <f t="shared" si="707"/>
        <v>189744602.79</v>
      </c>
      <c r="AM2225" s="16">
        <f t="shared" si="708"/>
        <v>0.00655358534542031</v>
      </c>
      <c r="AN2225" s="16">
        <f t="shared" si="709"/>
        <v>0.0571692475309062</v>
      </c>
      <c r="AO2225" s="16">
        <f t="shared" si="710"/>
        <v>0.033744498701171</v>
      </c>
      <c r="AP2225" s="16">
        <f t="shared" si="711"/>
        <v>0.079602062665942</v>
      </c>
      <c r="AQ2225" s="12">
        <f t="shared" si="712"/>
        <v>202702773.48</v>
      </c>
      <c r="AR2225" s="12">
        <f t="shared" si="713"/>
        <v>175492345.15</v>
      </c>
      <c r="AS2225" s="12">
        <f>AR2225-VLOOKUP(A2225,[1]选股结果!$A$2:$BJ$3005,48,FALSE)*0.08</f>
        <v>39290852.4412</v>
      </c>
      <c r="AT2225" s="12">
        <f t="shared" si="694"/>
        <v>174191543.85</v>
      </c>
      <c r="AU2225" s="12">
        <f t="shared" si="695"/>
        <v>204003574.78</v>
      </c>
      <c r="AV2225" s="12">
        <f t="shared" si="696"/>
        <v>200540244.92</v>
      </c>
      <c r="AW2225" s="12">
        <f t="shared" si="697"/>
        <v>224038705.82</v>
      </c>
      <c r="AX2225" s="12">
        <f t="shared" si="698"/>
        <v>22197659.6</v>
      </c>
      <c r="AY2225" s="21">
        <f t="shared" si="699"/>
        <v>749493908.42</v>
      </c>
    </row>
    <row r="2226" spans="1:51">
      <c r="A2226" s="5" t="s">
        <v>4499</v>
      </c>
      <c r="B2226" s="5" t="s">
        <v>4500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700"/>
        <v>969008945.04</v>
      </c>
      <c r="AF2226" s="9">
        <f t="shared" si="701"/>
        <v>846813884.02</v>
      </c>
      <c r="AG2226" s="9">
        <f t="shared" si="702"/>
        <v>142620308.72</v>
      </c>
      <c r="AH2226" s="9">
        <f t="shared" si="703"/>
        <v>142739087.17</v>
      </c>
      <c r="AI2226" s="9">
        <f t="shared" si="704"/>
        <v>117684073.37</v>
      </c>
      <c r="AJ2226" s="12">
        <f t="shared" si="705"/>
        <v>453742300.82</v>
      </c>
      <c r="AK2226" s="16">
        <f t="shared" si="706"/>
        <v>0.4682539858301</v>
      </c>
      <c r="AL2226" s="9">
        <f t="shared" si="707"/>
        <v>333293661.99</v>
      </c>
      <c r="AM2226" s="16">
        <f t="shared" si="708"/>
        <v>0.0157312881661487</v>
      </c>
      <c r="AN2226" s="16">
        <f t="shared" si="709"/>
        <v>0.168155745077538</v>
      </c>
      <c r="AO2226" s="16">
        <f t="shared" si="710"/>
        <v>0.103937926151799</v>
      </c>
      <c r="AP2226" s="16">
        <f t="shared" si="711"/>
        <v>0.0550531554667928</v>
      </c>
      <c r="AQ2226" s="12">
        <f t="shared" si="712"/>
        <v>120448638.83</v>
      </c>
      <c r="AR2226" s="12">
        <f t="shared" si="713"/>
        <v>96098345.5899999</v>
      </c>
      <c r="AS2226" s="12">
        <f>AR2226-VLOOKUP(A2226,[1]选股结果!$A$2:$BJ$3005,48,FALSE)*0.08</f>
        <v>-80341716.7564001</v>
      </c>
      <c r="AT2226" s="12">
        <f t="shared" si="694"/>
        <v>95393625.0299999</v>
      </c>
      <c r="AU2226" s="12">
        <f t="shared" si="695"/>
        <v>121153359.39</v>
      </c>
      <c r="AV2226" s="12">
        <f t="shared" si="696"/>
        <v>98450498.1499999</v>
      </c>
      <c r="AW2226" s="12">
        <f t="shared" si="697"/>
        <v>142620308.72</v>
      </c>
      <c r="AX2226" s="12">
        <f t="shared" si="698"/>
        <v>32564591.54</v>
      </c>
      <c r="AY2226" s="21">
        <f t="shared" si="699"/>
        <v>847518604.58</v>
      </c>
    </row>
    <row r="2227" spans="1:51">
      <c r="A2227" s="5" t="s">
        <v>4501</v>
      </c>
      <c r="B2227" s="5" t="s">
        <v>4502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700"/>
        <v>968982730.7</v>
      </c>
      <c r="AF2227" s="9">
        <f t="shared" si="701"/>
        <v>986159914.17</v>
      </c>
      <c r="AG2227" s="9">
        <f t="shared" si="702"/>
        <v>332311376.52</v>
      </c>
      <c r="AH2227" s="9">
        <f t="shared" si="703"/>
        <v>332261342.42</v>
      </c>
      <c r="AI2227" s="9">
        <f t="shared" si="704"/>
        <v>289790080.98</v>
      </c>
      <c r="AJ2227" s="12">
        <f t="shared" si="705"/>
        <v>534527211.45</v>
      </c>
      <c r="AK2227" s="16">
        <f t="shared" si="706"/>
        <v>0.551637500354474</v>
      </c>
      <c r="AL2227" s="9">
        <f t="shared" si="707"/>
        <v>551728957.53</v>
      </c>
      <c r="AM2227" s="16">
        <f t="shared" si="708"/>
        <v>0.00501504836571181</v>
      </c>
      <c r="AN2227" s="16">
        <f t="shared" si="709"/>
        <v>0.0386330915959223</v>
      </c>
      <c r="AO2227" s="16">
        <f t="shared" si="710"/>
        <v>0.176487327536228</v>
      </c>
      <c r="AP2227" s="16">
        <f t="shared" si="711"/>
        <v>0.349362396144507</v>
      </c>
      <c r="AQ2227" s="12">
        <f t="shared" si="712"/>
        <v>-17201746.0799998</v>
      </c>
      <c r="AR2227" s="12">
        <f t="shared" si="713"/>
        <v>-59543807.3999998</v>
      </c>
      <c r="AS2227" s="12">
        <f>AR2227-VLOOKUP(A2227,[1]选股结果!$A$2:$BJ$3005,48,FALSE)*0.08</f>
        <v>-162744205.6616</v>
      </c>
      <c r="AT2227" s="12">
        <f t="shared" si="694"/>
        <v>-59673007.5199998</v>
      </c>
      <c r="AU2227" s="12">
        <f t="shared" si="695"/>
        <v>-17072545.9599998</v>
      </c>
      <c r="AV2227" s="12">
        <f t="shared" si="696"/>
        <v>239038162.41</v>
      </c>
      <c r="AW2227" s="12">
        <f t="shared" si="697"/>
        <v>332311376.52</v>
      </c>
      <c r="AX2227" s="12">
        <f t="shared" si="698"/>
        <v>92925866.94</v>
      </c>
      <c r="AY2227" s="21">
        <f t="shared" si="699"/>
        <v>986289114.29</v>
      </c>
    </row>
    <row r="2228" spans="1:51">
      <c r="A2228" s="5" t="s">
        <v>4503</v>
      </c>
      <c r="B2228" s="5" t="s">
        <v>4504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700"/>
        <v>968137319.25</v>
      </c>
      <c r="AF2228" s="9">
        <f t="shared" si="701"/>
        <v>898244889.4</v>
      </c>
      <c r="AG2228" s="9">
        <f t="shared" si="702"/>
        <v>78648780.19</v>
      </c>
      <c r="AH2228" s="9">
        <f t="shared" si="703"/>
        <v>78092551.09</v>
      </c>
      <c r="AI2228" s="9">
        <f t="shared" si="704"/>
        <v>63623145.08</v>
      </c>
      <c r="AJ2228" s="12">
        <f t="shared" si="705"/>
        <v>157996217.44</v>
      </c>
      <c r="AK2228" s="16">
        <f t="shared" si="706"/>
        <v>0.163196082103722</v>
      </c>
      <c r="AL2228" s="9">
        <f t="shared" si="707"/>
        <v>71385002.79</v>
      </c>
      <c r="AM2228" s="16">
        <f t="shared" si="708"/>
        <v>0.00489569930397041</v>
      </c>
      <c r="AN2228" s="16">
        <f t="shared" si="709"/>
        <v>0.0231167218069205</v>
      </c>
      <c r="AO2228" s="16">
        <f t="shared" si="710"/>
        <v>0.0309557397014886</v>
      </c>
      <c r="AP2228" s="16">
        <f t="shared" si="711"/>
        <v>0.0182879244482755</v>
      </c>
      <c r="AQ2228" s="12">
        <f t="shared" si="712"/>
        <v>86611214.6500001</v>
      </c>
      <c r="AR2228" s="12">
        <f t="shared" si="713"/>
        <v>58832520.3300001</v>
      </c>
      <c r="AS2228" s="12">
        <f>AR2228-VLOOKUP(A2228,[1]选股结果!$A$2:$BJ$3005,48,FALSE)*0.08</f>
        <v>-7538089.2283999</v>
      </c>
      <c r="AT2228" s="12">
        <f t="shared" si="694"/>
        <v>72141808.6400001</v>
      </c>
      <c r="AU2228" s="12">
        <f t="shared" si="695"/>
        <v>73301926.3400001</v>
      </c>
      <c r="AV2228" s="12">
        <f t="shared" si="696"/>
        <v>77771779.5000001</v>
      </c>
      <c r="AW2228" s="12">
        <f t="shared" si="697"/>
        <v>78648780.19</v>
      </c>
      <c r="AX2228" s="12">
        <f t="shared" si="698"/>
        <v>2925416.27</v>
      </c>
      <c r="AY2228" s="21">
        <f t="shared" si="699"/>
        <v>884935601.09</v>
      </c>
    </row>
    <row r="2229" spans="1:51">
      <c r="A2229" s="5" t="s">
        <v>4505</v>
      </c>
      <c r="B2229" s="5" t="s">
        <v>4506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700"/>
        <v>966663823.58</v>
      </c>
      <c r="AF2229" s="9">
        <f t="shared" si="701"/>
        <v>758251988.28</v>
      </c>
      <c r="AG2229" s="9">
        <f t="shared" si="702"/>
        <v>220039594.9</v>
      </c>
      <c r="AH2229" s="9">
        <f t="shared" si="703"/>
        <v>221471263.11</v>
      </c>
      <c r="AI2229" s="9">
        <f t="shared" si="704"/>
        <v>160684792.48</v>
      </c>
      <c r="AJ2229" s="12">
        <f t="shared" si="705"/>
        <v>479599520.22</v>
      </c>
      <c r="AK2229" s="16">
        <f t="shared" si="706"/>
        <v>0.496138893916422</v>
      </c>
      <c r="AL2229" s="9">
        <f t="shared" si="707"/>
        <v>287283543.75</v>
      </c>
      <c r="AM2229" s="16">
        <f t="shared" si="708"/>
        <v>0.205591910054088</v>
      </c>
      <c r="AN2229" s="16">
        <f t="shared" si="709"/>
        <v>0.0323067206387655</v>
      </c>
      <c r="AO2229" s="16">
        <f t="shared" si="710"/>
        <v>0.0607731566620877</v>
      </c>
      <c r="AP2229" s="16">
        <f t="shared" si="711"/>
        <v>0</v>
      </c>
      <c r="AQ2229" s="12">
        <f t="shared" si="712"/>
        <v>192315976.47</v>
      </c>
      <c r="AR2229" s="12">
        <f t="shared" si="713"/>
        <v>149057032.88</v>
      </c>
      <c r="AS2229" s="12">
        <f>AR2229-VLOOKUP(A2229,[1]选股结果!$A$2:$BJ$3005,48,FALSE)*0.08</f>
        <v>-160788739.5</v>
      </c>
      <c r="AT2229" s="12">
        <f t="shared" si="694"/>
        <v>131529505.84</v>
      </c>
      <c r="AU2229" s="12">
        <f t="shared" si="695"/>
        <v>209843503.51</v>
      </c>
      <c r="AV2229" s="12">
        <f t="shared" si="696"/>
        <v>192051888.53</v>
      </c>
      <c r="AW2229" s="12">
        <f t="shared" si="697"/>
        <v>220039594.9</v>
      </c>
      <c r="AX2229" s="12">
        <f t="shared" si="698"/>
        <v>10460179.33</v>
      </c>
      <c r="AY2229" s="21">
        <f t="shared" si="699"/>
        <v>775779515.32</v>
      </c>
    </row>
    <row r="2230" spans="1:51">
      <c r="A2230" s="5" t="s">
        <v>4507</v>
      </c>
      <c r="B2230" s="5" t="s">
        <v>4508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700"/>
        <v>965296051.45</v>
      </c>
      <c r="AF2230" s="9">
        <f t="shared" si="701"/>
        <v>603252112.77</v>
      </c>
      <c r="AG2230" s="9">
        <f t="shared" si="702"/>
        <v>375436935.12</v>
      </c>
      <c r="AH2230" s="9">
        <f t="shared" si="703"/>
        <v>375283417.76</v>
      </c>
      <c r="AI2230" s="9">
        <f t="shared" si="704"/>
        <v>313195106.64</v>
      </c>
      <c r="AJ2230" s="12">
        <f t="shared" si="705"/>
        <v>617052758.5</v>
      </c>
      <c r="AK2230" s="16">
        <f t="shared" si="706"/>
        <v>0.639236799501155</v>
      </c>
      <c r="AL2230" s="9">
        <f t="shared" si="707"/>
        <v>186248415.45</v>
      </c>
      <c r="AM2230" s="16">
        <f t="shared" si="708"/>
        <v>0.0590672778204701</v>
      </c>
      <c r="AN2230" s="16">
        <f t="shared" si="709"/>
        <v>0.00148176145323649</v>
      </c>
      <c r="AO2230" s="16">
        <f t="shared" si="710"/>
        <v>0.123707997231133</v>
      </c>
      <c r="AP2230" s="16">
        <f t="shared" si="711"/>
        <v>0.0085282730491169</v>
      </c>
      <c r="AQ2230" s="12">
        <f t="shared" si="712"/>
        <v>430804343.05</v>
      </c>
      <c r="AR2230" s="12">
        <f t="shared" si="713"/>
        <v>299802110.2</v>
      </c>
      <c r="AS2230" s="12">
        <f>AR2230-VLOOKUP(A2230,[1]选股结果!$A$2:$BJ$3005,48,FALSE)*0.08</f>
        <v>102713956.7584</v>
      </c>
      <c r="AT2230" s="12">
        <f t="shared" si="694"/>
        <v>368716031.93</v>
      </c>
      <c r="AU2230" s="12">
        <f t="shared" si="695"/>
        <v>361890421.32</v>
      </c>
      <c r="AV2230" s="12">
        <f t="shared" si="696"/>
        <v>367023609.13</v>
      </c>
      <c r="AW2230" s="12">
        <f t="shared" si="697"/>
        <v>375436935.12</v>
      </c>
      <c r="AX2230" s="12">
        <f t="shared" si="698"/>
        <v>14511189.83</v>
      </c>
      <c r="AY2230" s="21">
        <f t="shared" si="699"/>
        <v>534338191.04</v>
      </c>
    </row>
    <row r="2231" spans="1:51">
      <c r="A2231" s="5" t="s">
        <v>4509</v>
      </c>
      <c r="B2231" s="5" t="s">
        <v>4510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700"/>
        <v>962927363.51</v>
      </c>
      <c r="AF2231" s="9">
        <f t="shared" si="701"/>
        <v>907994581.98</v>
      </c>
      <c r="AG2231" s="9">
        <f t="shared" si="702"/>
        <v>52870617.0100001</v>
      </c>
      <c r="AH2231" s="9">
        <f t="shared" si="703"/>
        <v>51975494.6800001</v>
      </c>
      <c r="AI2231" s="9">
        <f t="shared" si="704"/>
        <v>40156526.2000001</v>
      </c>
      <c r="AJ2231" s="12">
        <f t="shared" si="705"/>
        <v>260551579.72</v>
      </c>
      <c r="AK2231" s="16">
        <f t="shared" si="706"/>
        <v>0.270582797408783</v>
      </c>
      <c r="AL2231" s="9">
        <f t="shared" si="707"/>
        <v>201754268.67</v>
      </c>
      <c r="AM2231" s="16">
        <f t="shared" si="708"/>
        <v>0.00442657282524689</v>
      </c>
      <c r="AN2231" s="16">
        <f t="shared" si="709"/>
        <v>0.147428565071124</v>
      </c>
      <c r="AO2231" s="16">
        <f t="shared" si="710"/>
        <v>0.047582711465364</v>
      </c>
      <c r="AP2231" s="16">
        <f t="shared" si="711"/>
        <v>0.00780620516650417</v>
      </c>
      <c r="AQ2231" s="12">
        <f t="shared" si="712"/>
        <v>58797311.05</v>
      </c>
      <c r="AR2231" s="12">
        <f t="shared" si="713"/>
        <v>40920515.41</v>
      </c>
      <c r="AS2231" s="12">
        <f>AR2231-VLOOKUP(A2231,[1]选股结果!$A$2:$BJ$3005,48,FALSE)*0.08</f>
        <v>-39342734.3028</v>
      </c>
      <c r="AT2231" s="12">
        <f t="shared" si="694"/>
        <v>46978342.57</v>
      </c>
      <c r="AU2231" s="12">
        <f t="shared" si="695"/>
        <v>52739483.89</v>
      </c>
      <c r="AV2231" s="12">
        <f t="shared" si="696"/>
        <v>43846126.89</v>
      </c>
      <c r="AW2231" s="12">
        <f t="shared" si="697"/>
        <v>52870617.0100001</v>
      </c>
      <c r="AX2231" s="12">
        <f t="shared" si="698"/>
        <v>1738714.76</v>
      </c>
      <c r="AY2231" s="21">
        <f t="shared" si="699"/>
        <v>901936754.82</v>
      </c>
    </row>
    <row r="2232" spans="1:51">
      <c r="A2232" s="5" t="s">
        <v>4511</v>
      </c>
      <c r="B2232" s="5" t="s">
        <v>4512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700"/>
        <v>961863083.61</v>
      </c>
      <c r="AF2232" s="9">
        <f t="shared" si="701"/>
        <v>840149682.44</v>
      </c>
      <c r="AG2232" s="9">
        <f t="shared" si="702"/>
        <v>116602922.55</v>
      </c>
      <c r="AH2232" s="9">
        <f t="shared" si="703"/>
        <v>116452368.3</v>
      </c>
      <c r="AI2232" s="9">
        <f t="shared" si="704"/>
        <v>103108626.58</v>
      </c>
      <c r="AJ2232" s="12">
        <f t="shared" si="705"/>
        <v>329122379.58</v>
      </c>
      <c r="AK2232" s="16">
        <f t="shared" si="706"/>
        <v>0.342171755199046</v>
      </c>
      <c r="AL2232" s="9">
        <f t="shared" si="707"/>
        <v>210904705.3</v>
      </c>
      <c r="AM2232" s="16">
        <f t="shared" si="708"/>
        <v>0.00617736215397697</v>
      </c>
      <c r="AN2232" s="16">
        <f t="shared" si="709"/>
        <v>0.113182355332125</v>
      </c>
      <c r="AO2232" s="16">
        <f t="shared" si="710"/>
        <v>0.0505586873107586</v>
      </c>
      <c r="AP2232" s="16">
        <f t="shared" si="711"/>
        <v>0.0488037401059395</v>
      </c>
      <c r="AQ2232" s="12">
        <f t="shared" si="712"/>
        <v>118217674.28</v>
      </c>
      <c r="AR2232" s="12">
        <f t="shared" si="713"/>
        <v>107845710.9</v>
      </c>
      <c r="AS2232" s="12">
        <f>AR2232-VLOOKUP(A2232,[1]选股结果!$A$2:$BJ$3005,48,FALSE)*0.08</f>
        <v>54725577.6232</v>
      </c>
      <c r="AT2232" s="12">
        <f t="shared" si="694"/>
        <v>104873932.56</v>
      </c>
      <c r="AU2232" s="12">
        <f t="shared" si="695"/>
        <v>121189452.62</v>
      </c>
      <c r="AV2232" s="12">
        <f t="shared" si="696"/>
        <v>112646257.15</v>
      </c>
      <c r="AW2232" s="12">
        <f t="shared" si="697"/>
        <v>116602922.55</v>
      </c>
      <c r="AX2232" s="12">
        <f t="shared" si="698"/>
        <v>961831.51</v>
      </c>
      <c r="AY2232" s="21">
        <f t="shared" si="699"/>
        <v>843121460.78</v>
      </c>
    </row>
    <row r="2233" spans="1:51">
      <c r="A2233" s="5" t="s">
        <v>4513</v>
      </c>
      <c r="B2233" s="5" t="s">
        <v>4514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700"/>
        <v>959400467.89</v>
      </c>
      <c r="AF2233" s="9">
        <f t="shared" si="701"/>
        <v>803528916.55</v>
      </c>
      <c r="AG2233" s="9">
        <f t="shared" si="702"/>
        <v>166910626.38</v>
      </c>
      <c r="AH2233" s="9">
        <f t="shared" si="703"/>
        <v>167153989.65</v>
      </c>
      <c r="AI2233" s="9">
        <f t="shared" si="704"/>
        <v>129897911.1</v>
      </c>
      <c r="AJ2233" s="12">
        <f t="shared" si="705"/>
        <v>321228239.7</v>
      </c>
      <c r="AK2233" s="16">
        <f t="shared" si="706"/>
        <v>0.334821850156561</v>
      </c>
      <c r="AL2233" s="9">
        <f t="shared" si="707"/>
        <v>138916873.93</v>
      </c>
      <c r="AM2233" s="16">
        <f t="shared" si="708"/>
        <v>0.064524369105371</v>
      </c>
      <c r="AN2233" s="16">
        <f t="shared" si="709"/>
        <v>0.0303941032717355</v>
      </c>
      <c r="AO2233" s="16">
        <f t="shared" si="710"/>
        <v>0.0430783120117663</v>
      </c>
      <c r="AP2233" s="16">
        <f t="shared" si="711"/>
        <v>0.00705238106135233</v>
      </c>
      <c r="AQ2233" s="12">
        <f t="shared" si="712"/>
        <v>182311365.77</v>
      </c>
      <c r="AR2233" s="12">
        <f t="shared" si="713"/>
        <v>118858836.06</v>
      </c>
      <c r="AS2233" s="12">
        <f>AR2233-VLOOKUP(A2233,[1]选股结果!$A$2:$BJ$3005,48,FALSE)*0.08</f>
        <v>-14739399.3896</v>
      </c>
      <c r="AT2233" s="12">
        <f t="shared" si="694"/>
        <v>145055287.22</v>
      </c>
      <c r="AU2233" s="12">
        <f t="shared" si="695"/>
        <v>156114914.61</v>
      </c>
      <c r="AV2233" s="12">
        <f t="shared" si="696"/>
        <v>152968415.03</v>
      </c>
      <c r="AW2233" s="12">
        <f t="shared" si="697"/>
        <v>166910626.38</v>
      </c>
      <c r="AX2233" s="12">
        <f t="shared" si="698"/>
        <v>0</v>
      </c>
      <c r="AY2233" s="21">
        <f t="shared" si="699"/>
        <v>777332465.39</v>
      </c>
    </row>
    <row r="2234" spans="1:51">
      <c r="A2234" s="5" t="s">
        <v>4515</v>
      </c>
      <c r="B2234" s="5" t="s">
        <v>4516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700"/>
        <v>958449422.51</v>
      </c>
      <c r="AF2234" s="9">
        <f t="shared" si="701"/>
        <v>977911456.22</v>
      </c>
      <c r="AG2234" s="9">
        <f t="shared" si="702"/>
        <v>-3770645.61000016</v>
      </c>
      <c r="AH2234" s="9">
        <f t="shared" si="703"/>
        <v>2188958.35999984</v>
      </c>
      <c r="AI2234" s="9">
        <f t="shared" si="704"/>
        <v>5949113.39999984</v>
      </c>
      <c r="AJ2234" s="12">
        <f t="shared" si="705"/>
        <v>129724356.43</v>
      </c>
      <c r="AK2234" s="16">
        <f t="shared" si="706"/>
        <v>0.135348150234444</v>
      </c>
      <c r="AL2234" s="9">
        <f t="shared" si="707"/>
        <v>115033851.41</v>
      </c>
      <c r="AM2234" s="16">
        <f t="shared" si="708"/>
        <v>0.00683195256443663</v>
      </c>
      <c r="AN2234" s="16">
        <f t="shared" si="709"/>
        <v>0.0506304482013434</v>
      </c>
      <c r="AO2234" s="16">
        <f t="shared" si="710"/>
        <v>0.0637337002927378</v>
      </c>
      <c r="AP2234" s="16">
        <f t="shared" si="711"/>
        <v>0.00513373004817963</v>
      </c>
      <c r="AQ2234" s="12">
        <f t="shared" si="712"/>
        <v>14690505.02</v>
      </c>
      <c r="AR2234" s="12">
        <f t="shared" si="713"/>
        <v>-9654976.41000005</v>
      </c>
      <c r="AS2234" s="12">
        <f>AR2234-VLOOKUP(A2234,[1]选股结果!$A$2:$BJ$3005,48,FALSE)*0.08</f>
        <v>-65858793.2460001</v>
      </c>
      <c r="AT2234" s="12">
        <f t="shared" si="694"/>
        <v>18450660.06</v>
      </c>
      <c r="AU2234" s="12">
        <f t="shared" si="695"/>
        <v>-13415131.45</v>
      </c>
      <c r="AV2234" s="12">
        <f t="shared" si="696"/>
        <v>-3007983.92000005</v>
      </c>
      <c r="AW2234" s="12">
        <f t="shared" si="697"/>
        <v>-3770645.61000016</v>
      </c>
      <c r="AX2234" s="12">
        <f t="shared" si="698"/>
        <v>269000</v>
      </c>
      <c r="AY2234" s="21">
        <f t="shared" si="699"/>
        <v>949805819.75</v>
      </c>
    </row>
    <row r="2235" spans="1:51">
      <c r="A2235" s="5" t="s">
        <v>4517</v>
      </c>
      <c r="B2235" s="5" t="s">
        <v>4518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700"/>
        <v>957352014.05</v>
      </c>
      <c r="AF2235" s="9">
        <f t="shared" si="701"/>
        <v>744702094.93</v>
      </c>
      <c r="AG2235" s="9">
        <f t="shared" si="702"/>
        <v>318014698.43</v>
      </c>
      <c r="AH2235" s="9">
        <f t="shared" si="703"/>
        <v>321195231.76</v>
      </c>
      <c r="AI2235" s="9">
        <f t="shared" si="704"/>
        <v>228146377.97</v>
      </c>
      <c r="AJ2235" s="12">
        <f t="shared" si="705"/>
        <v>408035703.91</v>
      </c>
      <c r="AK2235" s="16">
        <f t="shared" si="706"/>
        <v>0.426212822370152</v>
      </c>
      <c r="AL2235" s="9">
        <f t="shared" si="707"/>
        <v>198370205.48</v>
      </c>
      <c r="AM2235" s="16">
        <f t="shared" si="708"/>
        <v>0.0712365477787966</v>
      </c>
      <c r="AN2235" s="16">
        <f t="shared" si="709"/>
        <v>0.0575346705722011</v>
      </c>
      <c r="AO2235" s="16">
        <f t="shared" si="710"/>
        <v>0.0731213157570523</v>
      </c>
      <c r="AP2235" s="16">
        <f t="shared" si="711"/>
        <v>0.0086368593147057</v>
      </c>
      <c r="AQ2235" s="12">
        <f t="shared" si="712"/>
        <v>209665498.43</v>
      </c>
      <c r="AR2235" s="12">
        <f t="shared" si="713"/>
        <v>122781598.66</v>
      </c>
      <c r="AS2235" s="12">
        <f>AR2235-VLOOKUP(A2235,[1]选股结果!$A$2:$BJ$3005,48,FALSE)*0.08</f>
        <v>-512339518.1424</v>
      </c>
      <c r="AT2235" s="12">
        <f t="shared" si="694"/>
        <v>116616644.64</v>
      </c>
      <c r="AU2235" s="12">
        <f t="shared" si="695"/>
        <v>215830452.45</v>
      </c>
      <c r="AV2235" s="12">
        <f t="shared" si="696"/>
        <v>215410471.93</v>
      </c>
      <c r="AW2235" s="12">
        <f t="shared" si="697"/>
        <v>318014698.43</v>
      </c>
      <c r="AX2235" s="12">
        <f t="shared" si="698"/>
        <v>89901788.74</v>
      </c>
      <c r="AY2235" s="21">
        <f t="shared" si="699"/>
        <v>750867048.95</v>
      </c>
    </row>
    <row r="2236" spans="1:51">
      <c r="A2236" s="5" t="s">
        <v>4519</v>
      </c>
      <c r="B2236" s="5" t="s">
        <v>4520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700"/>
        <v>956468809.3</v>
      </c>
      <c r="AF2236" s="9">
        <f t="shared" si="701"/>
        <v>941930331.31</v>
      </c>
      <c r="AG2236" s="9">
        <f t="shared" si="702"/>
        <v>20212164.06</v>
      </c>
      <c r="AH2236" s="9">
        <f t="shared" si="703"/>
        <v>15763795.57</v>
      </c>
      <c r="AI2236" s="9">
        <f t="shared" si="704"/>
        <v>12485370.04</v>
      </c>
      <c r="AJ2236" s="12">
        <f t="shared" si="705"/>
        <v>95347177.8</v>
      </c>
      <c r="AK2236" s="16">
        <f t="shared" si="706"/>
        <v>0.0996866566613716</v>
      </c>
      <c r="AL2236" s="9">
        <f t="shared" si="707"/>
        <v>68481521.08</v>
      </c>
      <c r="AM2236" s="16">
        <f t="shared" si="708"/>
        <v>0.00301496831047787</v>
      </c>
      <c r="AN2236" s="16">
        <f t="shared" si="709"/>
        <v>0.0209198442703468</v>
      </c>
      <c r="AO2236" s="16">
        <f t="shared" si="710"/>
        <v>0.0250248069119132</v>
      </c>
      <c r="AP2236" s="16">
        <f t="shared" si="711"/>
        <v>0.0179409015883734</v>
      </c>
      <c r="AQ2236" s="12">
        <f t="shared" si="712"/>
        <v>26865656.72</v>
      </c>
      <c r="AR2236" s="12">
        <f t="shared" si="713"/>
        <v>6766793.11999995</v>
      </c>
      <c r="AS2236" s="12">
        <f>AR2236-VLOOKUP(A2236,[1]选股结果!$A$2:$BJ$3005,48,FALSE)*0.08</f>
        <v>-19385067.8936001</v>
      </c>
      <c r="AT2236" s="12">
        <f t="shared" si="694"/>
        <v>23587231.19</v>
      </c>
      <c r="AU2236" s="12">
        <f t="shared" si="695"/>
        <v>10045218.65</v>
      </c>
      <c r="AV2236" s="12">
        <f t="shared" si="696"/>
        <v>22797715.07</v>
      </c>
      <c r="AW2236" s="12">
        <f t="shared" si="697"/>
        <v>20212164.06</v>
      </c>
      <c r="AX2236" s="12">
        <f t="shared" si="698"/>
        <v>-186636.58</v>
      </c>
      <c r="AY2236" s="21">
        <f t="shared" si="699"/>
        <v>925109893.24</v>
      </c>
    </row>
    <row r="2237" spans="1:51">
      <c r="A2237" s="5" t="s">
        <v>4521</v>
      </c>
      <c r="B2237" s="5" t="s">
        <v>4522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700"/>
        <v>955721048.39</v>
      </c>
      <c r="AF2237" s="9">
        <f t="shared" si="701"/>
        <v>859226659.1</v>
      </c>
      <c r="AG2237" s="9">
        <f t="shared" si="702"/>
        <v>101072578.11</v>
      </c>
      <c r="AH2237" s="9">
        <f t="shared" si="703"/>
        <v>102521800.44</v>
      </c>
      <c r="AI2237" s="9">
        <f t="shared" si="704"/>
        <v>65732257.69</v>
      </c>
      <c r="AJ2237" s="12">
        <f t="shared" si="705"/>
        <v>434959905.2</v>
      </c>
      <c r="AK2237" s="16">
        <f t="shared" si="706"/>
        <v>0.455111777576449</v>
      </c>
      <c r="AL2237" s="9">
        <f t="shared" si="707"/>
        <v>245724072.48</v>
      </c>
      <c r="AM2237" s="16">
        <f t="shared" si="708"/>
        <v>0.0385825108404987</v>
      </c>
      <c r="AN2237" s="16">
        <f t="shared" si="709"/>
        <v>0.0515741423326758</v>
      </c>
      <c r="AO2237" s="16">
        <f t="shared" si="710"/>
        <v>0.168468282655524</v>
      </c>
      <c r="AP2237" s="16">
        <f t="shared" si="711"/>
        <v>0</v>
      </c>
      <c r="AQ2237" s="12">
        <f t="shared" si="712"/>
        <v>189235832.72</v>
      </c>
      <c r="AR2237" s="12">
        <f t="shared" si="713"/>
        <v>61154068.87</v>
      </c>
      <c r="AS2237" s="12">
        <f>AR2237-VLOOKUP(A2237,[1]选股结果!$A$2:$BJ$3005,48,FALSE)*0.08</f>
        <v>-242339498.5628</v>
      </c>
      <c r="AT2237" s="12">
        <f t="shared" si="694"/>
        <v>152446289.97</v>
      </c>
      <c r="AU2237" s="12">
        <f t="shared" si="695"/>
        <v>97943611.62</v>
      </c>
      <c r="AV2237" s="12">
        <f t="shared" si="696"/>
        <v>94873218.65</v>
      </c>
      <c r="AW2237" s="12">
        <f t="shared" si="697"/>
        <v>101072578.11</v>
      </c>
      <c r="AX2237" s="12">
        <f t="shared" si="698"/>
        <v>1896384.27</v>
      </c>
      <c r="AY2237" s="21">
        <f t="shared" si="699"/>
        <v>767934438</v>
      </c>
    </row>
    <row r="2238" spans="1:51">
      <c r="A2238" s="5" t="s">
        <v>4523</v>
      </c>
      <c r="B2238" s="5" t="s">
        <v>4524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700"/>
        <v>955505168.37</v>
      </c>
      <c r="AF2238" s="9">
        <f t="shared" si="701"/>
        <v>1007551358.63</v>
      </c>
      <c r="AG2238" s="9">
        <f t="shared" si="702"/>
        <v>-49216430.69</v>
      </c>
      <c r="AH2238" s="9">
        <f t="shared" si="703"/>
        <v>-48417922.63</v>
      </c>
      <c r="AI2238" s="9">
        <f t="shared" si="704"/>
        <v>-53776571.73</v>
      </c>
      <c r="AJ2238" s="12">
        <f t="shared" si="705"/>
        <v>96527159.65</v>
      </c>
      <c r="AK2238" s="16">
        <f t="shared" si="706"/>
        <v>0.1010221219574</v>
      </c>
      <c r="AL2238" s="9">
        <f t="shared" si="707"/>
        <v>111011215.61</v>
      </c>
      <c r="AM2238" s="16">
        <f t="shared" si="708"/>
        <v>0.0056644550329676</v>
      </c>
      <c r="AN2238" s="16">
        <f t="shared" si="709"/>
        <v>0.00961113371648857</v>
      </c>
      <c r="AO2238" s="16">
        <f t="shared" si="710"/>
        <v>0.0598823885878172</v>
      </c>
      <c r="AP2238" s="16">
        <f t="shared" si="711"/>
        <v>0.0469248352643529</v>
      </c>
      <c r="AQ2238" s="12">
        <f t="shared" si="712"/>
        <v>-14484055.96</v>
      </c>
      <c r="AR2238" s="12">
        <f t="shared" si="713"/>
        <v>-51765296.56</v>
      </c>
      <c r="AS2238" s="12">
        <f>AR2238-VLOOKUP(A2238,[1]选股结果!$A$2:$BJ$3005,48,FALSE)*0.08</f>
        <v>-153126221.9744</v>
      </c>
      <c r="AT2238" s="12">
        <f t="shared" si="694"/>
        <v>-19842705.06</v>
      </c>
      <c r="AU2238" s="12">
        <f t="shared" si="695"/>
        <v>-46406647.46</v>
      </c>
      <c r="AV2238" s="12">
        <f t="shared" si="696"/>
        <v>-48570158.96</v>
      </c>
      <c r="AW2238" s="12">
        <f t="shared" si="697"/>
        <v>-49216430.69</v>
      </c>
      <c r="AX2238" s="12">
        <f t="shared" si="698"/>
        <v>-98861.02</v>
      </c>
      <c r="AY2238" s="21">
        <f t="shared" si="699"/>
        <v>975628767.13</v>
      </c>
    </row>
    <row r="2239" spans="1:51">
      <c r="A2239" s="5" t="s">
        <v>4525</v>
      </c>
      <c r="B2239" s="5" t="s">
        <v>4526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700"/>
        <v>954332254.48</v>
      </c>
      <c r="AF2239" s="9">
        <f t="shared" si="701"/>
        <v>908182874.41</v>
      </c>
      <c r="AG2239" s="9">
        <f t="shared" si="702"/>
        <v>44753082.5600001</v>
      </c>
      <c r="AH2239" s="9">
        <f t="shared" si="703"/>
        <v>45045406.6900001</v>
      </c>
      <c r="AI2239" s="9">
        <f t="shared" si="704"/>
        <v>39303279.2800001</v>
      </c>
      <c r="AJ2239" s="12">
        <f t="shared" si="705"/>
        <v>92588285.8000001</v>
      </c>
      <c r="AK2239" s="16">
        <f t="shared" si="706"/>
        <v>0.0970189212041774</v>
      </c>
      <c r="AL2239" s="9">
        <f t="shared" si="707"/>
        <v>31817163.94</v>
      </c>
      <c r="AM2239" s="16">
        <f t="shared" si="708"/>
        <v>0.00301303436670154</v>
      </c>
      <c r="AN2239" s="16">
        <f t="shared" si="709"/>
        <v>0.0129620876397396</v>
      </c>
      <c r="AO2239" s="16">
        <f t="shared" si="710"/>
        <v>0.0174394541228919</v>
      </c>
      <c r="AP2239" s="16">
        <f t="shared" si="711"/>
        <v>0.000231450104471586</v>
      </c>
      <c r="AQ2239" s="12">
        <f t="shared" si="712"/>
        <v>60771121.8600001</v>
      </c>
      <c r="AR2239" s="12">
        <f t="shared" si="713"/>
        <v>40699576.7900001</v>
      </c>
      <c r="AS2239" s="12">
        <f>AR2239-VLOOKUP(A2239,[1]选股结果!$A$2:$BJ$3005,48,FALSE)*0.08</f>
        <v>-4150689.0131999</v>
      </c>
      <c r="AT2239" s="12">
        <f t="shared" si="694"/>
        <v>55028994.4500001</v>
      </c>
      <c r="AU2239" s="12">
        <f t="shared" si="695"/>
        <v>46441704.2000001</v>
      </c>
      <c r="AV2239" s="12">
        <f t="shared" si="696"/>
        <v>48055288.9000001</v>
      </c>
      <c r="AW2239" s="12">
        <f t="shared" si="697"/>
        <v>44753082.5600001</v>
      </c>
      <c r="AX2239" s="12">
        <f t="shared" si="698"/>
        <v>376258.89</v>
      </c>
      <c r="AY2239" s="21">
        <f t="shared" si="699"/>
        <v>893853456.75</v>
      </c>
    </row>
    <row r="2240" spans="1:51">
      <c r="A2240" s="5" t="s">
        <v>4527</v>
      </c>
      <c r="B2240" s="5" t="s">
        <v>4528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700"/>
        <v>952803228.34</v>
      </c>
      <c r="AF2240" s="9">
        <f t="shared" si="701"/>
        <v>738494257.33</v>
      </c>
      <c r="AG2240" s="9">
        <f t="shared" si="702"/>
        <v>215088374.02</v>
      </c>
      <c r="AH2240" s="9">
        <f t="shared" si="703"/>
        <v>214819102.99</v>
      </c>
      <c r="AI2240" s="9">
        <f t="shared" si="704"/>
        <v>181129972.15</v>
      </c>
      <c r="AJ2240" s="12">
        <f t="shared" si="705"/>
        <v>444070387.53</v>
      </c>
      <c r="AK2240" s="16">
        <f t="shared" si="706"/>
        <v>0.46606725745847</v>
      </c>
      <c r="AL2240" s="9">
        <f t="shared" si="707"/>
        <v>234574369.63</v>
      </c>
      <c r="AM2240" s="16">
        <f t="shared" si="708"/>
        <v>0.00307816495868696</v>
      </c>
      <c r="AN2240" s="16">
        <f t="shared" si="709"/>
        <v>0.140481456158791</v>
      </c>
      <c r="AO2240" s="16">
        <f t="shared" si="710"/>
        <v>0.0653253283455389</v>
      </c>
      <c r="AP2240" s="16">
        <f t="shared" si="711"/>
        <v>0.0365492980651124</v>
      </c>
      <c r="AQ2240" s="12">
        <f t="shared" si="712"/>
        <v>209496017.9</v>
      </c>
      <c r="AR2240" s="12">
        <f t="shared" si="713"/>
        <v>179896013.93</v>
      </c>
      <c r="AS2240" s="12">
        <f>AR2240-VLOOKUP(A2240,[1]选股结果!$A$2:$BJ$3005,48,FALSE)*0.08</f>
        <v>69652153.1164</v>
      </c>
      <c r="AT2240" s="12">
        <f t="shared" si="694"/>
        <v>175806887.06</v>
      </c>
      <c r="AU2240" s="12">
        <f t="shared" si="695"/>
        <v>213585144.77</v>
      </c>
      <c r="AV2240" s="12">
        <f t="shared" si="696"/>
        <v>196031003.95</v>
      </c>
      <c r="AW2240" s="12">
        <f t="shared" si="697"/>
        <v>215088374.02</v>
      </c>
      <c r="AX2240" s="12">
        <f t="shared" si="698"/>
        <v>1048019.41</v>
      </c>
      <c r="AY2240" s="21">
        <f t="shared" si="699"/>
        <v>742583384.2</v>
      </c>
    </row>
    <row r="2241" spans="1:51">
      <c r="A2241" s="5" t="s">
        <v>4529</v>
      </c>
      <c r="B2241" s="5" t="s">
        <v>4530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700"/>
        <v>948259408.94</v>
      </c>
      <c r="AF2241" s="9">
        <f t="shared" si="701"/>
        <v>740167003.06</v>
      </c>
      <c r="AG2241" s="9">
        <f t="shared" si="702"/>
        <v>239948635.3</v>
      </c>
      <c r="AH2241" s="9">
        <f t="shared" si="703"/>
        <v>240975038.38</v>
      </c>
      <c r="AI2241" s="9">
        <f t="shared" si="704"/>
        <v>202932440.27</v>
      </c>
      <c r="AJ2241" s="12">
        <f t="shared" si="705"/>
        <v>428680607.39</v>
      </c>
      <c r="AK2241" s="16">
        <f t="shared" si="706"/>
        <v>0.452071029666023</v>
      </c>
      <c r="AL2241" s="9">
        <f t="shared" si="707"/>
        <v>220938258.88</v>
      </c>
      <c r="AM2241" s="16">
        <f t="shared" si="708"/>
        <v>0.00661454795055651</v>
      </c>
      <c r="AN2241" s="16">
        <f t="shared" si="709"/>
        <v>0.147402910397954</v>
      </c>
      <c r="AO2241" s="16">
        <f t="shared" si="710"/>
        <v>0.0474646741130811</v>
      </c>
      <c r="AP2241" s="16">
        <f t="shared" si="711"/>
        <v>0.0321064563061208</v>
      </c>
      <c r="AQ2241" s="12">
        <f t="shared" si="712"/>
        <v>207742348.51</v>
      </c>
      <c r="AR2241" s="12">
        <f t="shared" si="713"/>
        <v>170614126.01</v>
      </c>
      <c r="AS2241" s="12">
        <f>AR2241-VLOOKUP(A2241,[1]选股结果!$A$2:$BJ$3005,48,FALSE)*0.08</f>
        <v>28453628.1452</v>
      </c>
      <c r="AT2241" s="12">
        <f t="shared" si="694"/>
        <v>169699750.4</v>
      </c>
      <c r="AU2241" s="12">
        <f t="shared" si="695"/>
        <v>208656724.12</v>
      </c>
      <c r="AV2241" s="12">
        <f t="shared" si="696"/>
        <v>202187462.16</v>
      </c>
      <c r="AW2241" s="12">
        <f t="shared" si="697"/>
        <v>239948635.3</v>
      </c>
      <c r="AX2241" s="12">
        <f t="shared" si="698"/>
        <v>36846797.53</v>
      </c>
      <c r="AY2241" s="21">
        <f t="shared" si="699"/>
        <v>741081378.67</v>
      </c>
    </row>
    <row r="2242" spans="1:51">
      <c r="A2242" s="5" t="s">
        <v>4531</v>
      </c>
      <c r="B2242" s="5" t="s">
        <v>4532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700"/>
        <v>945939139.9</v>
      </c>
      <c r="AF2242" s="9">
        <f t="shared" si="701"/>
        <v>772116530.11</v>
      </c>
      <c r="AG2242" s="9">
        <f t="shared" si="702"/>
        <v>173506419.6</v>
      </c>
      <c r="AH2242" s="9">
        <f t="shared" si="703"/>
        <v>172292115.8</v>
      </c>
      <c r="AI2242" s="9">
        <f t="shared" si="704"/>
        <v>146375467.9</v>
      </c>
      <c r="AJ2242" s="12">
        <f t="shared" si="705"/>
        <v>252922094.55</v>
      </c>
      <c r="AK2242" s="16">
        <f t="shared" si="706"/>
        <v>0.267376709432636</v>
      </c>
      <c r="AL2242" s="9">
        <f t="shared" si="707"/>
        <v>87870356.17</v>
      </c>
      <c r="AM2242" s="16">
        <f t="shared" si="708"/>
        <v>0.00261463399248018</v>
      </c>
      <c r="AN2242" s="16">
        <f t="shared" si="709"/>
        <v>0.0134018446274886</v>
      </c>
      <c r="AO2242" s="16">
        <f t="shared" si="710"/>
        <v>0.0362910195613949</v>
      </c>
      <c r="AP2242" s="16">
        <f t="shared" si="711"/>
        <v>0.0334018866301908</v>
      </c>
      <c r="AQ2242" s="12">
        <f t="shared" si="712"/>
        <v>165051738.38</v>
      </c>
      <c r="AR2242" s="12">
        <f t="shared" si="713"/>
        <v>141111467.47</v>
      </c>
      <c r="AS2242" s="12">
        <f>AR2242-VLOOKUP(A2242,[1]选股结果!$A$2:$BJ$3005,48,FALSE)*0.08</f>
        <v>47545431.654</v>
      </c>
      <c r="AT2242" s="12">
        <f t="shared" si="694"/>
        <v>139135090.48</v>
      </c>
      <c r="AU2242" s="12">
        <f t="shared" si="695"/>
        <v>167028115.37</v>
      </c>
      <c r="AV2242" s="12">
        <f t="shared" si="696"/>
        <v>166389173.76</v>
      </c>
      <c r="AW2242" s="12">
        <f t="shared" si="697"/>
        <v>173506419.6</v>
      </c>
      <c r="AX2242" s="12">
        <f t="shared" si="698"/>
        <v>5379749.94</v>
      </c>
      <c r="AY2242" s="21">
        <f t="shared" si="699"/>
        <v>774092907.1</v>
      </c>
    </row>
    <row r="2243" spans="1:51">
      <c r="A2243" s="5" t="s">
        <v>4533</v>
      </c>
      <c r="B2243" s="5" t="s">
        <v>4534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700"/>
        <v>945469053.97</v>
      </c>
      <c r="AF2243" s="9">
        <f t="shared" si="701"/>
        <v>883370632.4</v>
      </c>
      <c r="AG2243" s="9">
        <f t="shared" si="702"/>
        <v>69270281.0300001</v>
      </c>
      <c r="AH2243" s="9">
        <f t="shared" si="703"/>
        <v>65287620.7700001</v>
      </c>
      <c r="AI2243" s="9">
        <f t="shared" si="704"/>
        <v>30628375.4100001</v>
      </c>
      <c r="AJ2243" s="12">
        <f t="shared" si="705"/>
        <v>278908882.95</v>
      </c>
      <c r="AK2243" s="16">
        <f t="shared" si="706"/>
        <v>0.29499525318028</v>
      </c>
      <c r="AL2243" s="9">
        <f t="shared" si="707"/>
        <v>203349287.77</v>
      </c>
      <c r="AM2243" s="16">
        <f t="shared" si="708"/>
        <v>0.00539153597740254</v>
      </c>
      <c r="AN2243" s="16">
        <f t="shared" si="709"/>
        <v>0.0706028861438738</v>
      </c>
      <c r="AO2243" s="16">
        <f t="shared" si="710"/>
        <v>0.132847300768435</v>
      </c>
      <c r="AP2243" s="16">
        <f t="shared" si="711"/>
        <v>0.000148471522585079</v>
      </c>
      <c r="AQ2243" s="12">
        <f t="shared" si="712"/>
        <v>75559595.18</v>
      </c>
      <c r="AR2243" s="12">
        <f t="shared" si="713"/>
        <v>21683649.84</v>
      </c>
      <c r="AS2243" s="12">
        <f>AR2243-VLOOKUP(A2243,[1]选股结果!$A$2:$BJ$3005,48,FALSE)*0.08</f>
        <v>-100565964.9008</v>
      </c>
      <c r="AT2243" s="12">
        <f t="shared" ref="AT2243:AT2306" si="714">AQ2243-AD2243</f>
        <v>40900349.82</v>
      </c>
      <c r="AU2243" s="12">
        <f t="shared" ref="AU2243:AU2306" si="715">AQ2243-S2243</f>
        <v>56342895.2</v>
      </c>
      <c r="AV2243" s="12">
        <f t="shared" ref="AV2243:AV2306" si="716">AJ2243-O2243-P2243-Q2243-R2243-X2243-Y2243+Z2243-H2243</f>
        <v>65711056.34</v>
      </c>
      <c r="AW2243" s="12">
        <f t="shared" ref="AW2243:AW2306" si="717">AG2243</f>
        <v>69270281.0300001</v>
      </c>
      <c r="AX2243" s="12">
        <f t="shared" ref="AX2243:AX2306" si="718">T2243-U2243+V2243+W2243+AA2243</f>
        <v>11344600.97</v>
      </c>
      <c r="AY2243" s="21">
        <f t="shared" ref="AY2243:AY2306" si="719">AF2243-S2243</f>
        <v>864153932.42</v>
      </c>
    </row>
    <row r="2244" spans="1:51">
      <c r="A2244" s="5" t="s">
        <v>4535</v>
      </c>
      <c r="B2244" s="5" t="s">
        <v>4536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700"/>
        <v>945041843.32</v>
      </c>
      <c r="AF2244" s="9">
        <f t="shared" si="701"/>
        <v>829998895.91</v>
      </c>
      <c r="AG2244" s="9">
        <f t="shared" si="702"/>
        <v>113989292.61</v>
      </c>
      <c r="AH2244" s="9">
        <f t="shared" si="703"/>
        <v>114249445.12</v>
      </c>
      <c r="AI2244" s="9">
        <f t="shared" si="704"/>
        <v>103667017.67</v>
      </c>
      <c r="AJ2244" s="12">
        <f t="shared" si="705"/>
        <v>357112658.21</v>
      </c>
      <c r="AK2244" s="16">
        <f t="shared" si="706"/>
        <v>0.377880260788705</v>
      </c>
      <c r="AL2244" s="9">
        <f t="shared" si="707"/>
        <v>44779410.34</v>
      </c>
      <c r="AM2244" s="16">
        <f t="shared" si="708"/>
        <v>0.0110933780700863</v>
      </c>
      <c r="AN2244" s="16">
        <f t="shared" si="709"/>
        <v>0.000250590819521852</v>
      </c>
      <c r="AO2244" s="16">
        <f t="shared" si="710"/>
        <v>0.0363148339119406</v>
      </c>
      <c r="AP2244" s="16">
        <f t="shared" si="711"/>
        <v>0</v>
      </c>
      <c r="AQ2244" s="12">
        <f t="shared" si="712"/>
        <v>312333247.87</v>
      </c>
      <c r="AR2244" s="12">
        <f t="shared" si="713"/>
        <v>104720672.47</v>
      </c>
      <c r="AS2244" s="12">
        <f>AR2244-VLOOKUP(A2244,[1]选股结果!$A$2:$BJ$3005,48,FALSE)*0.08</f>
        <v>-119255204.07</v>
      </c>
      <c r="AT2244" s="12">
        <f t="shared" si="714"/>
        <v>301750820.42</v>
      </c>
      <c r="AU2244" s="12">
        <f t="shared" si="715"/>
        <v>115303099.92</v>
      </c>
      <c r="AV2244" s="12">
        <f t="shared" si="716"/>
        <v>112157991.31</v>
      </c>
      <c r="AW2244" s="12">
        <f t="shared" si="717"/>
        <v>113989292.61</v>
      </c>
      <c r="AX2244" s="12">
        <f t="shared" si="718"/>
        <v>0</v>
      </c>
      <c r="AY2244" s="21">
        <f t="shared" si="719"/>
        <v>632968747.96</v>
      </c>
    </row>
    <row r="2245" spans="1:51">
      <c r="A2245" s="5" t="s">
        <v>4537</v>
      </c>
      <c r="B2245" s="5" t="s">
        <v>4538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700"/>
        <v>944369037.4</v>
      </c>
      <c r="AF2245" s="9">
        <f t="shared" si="701"/>
        <v>809773685.27</v>
      </c>
      <c r="AG2245" s="9">
        <f t="shared" si="702"/>
        <v>135014230.95</v>
      </c>
      <c r="AH2245" s="9">
        <f t="shared" si="703"/>
        <v>132838691.37</v>
      </c>
      <c r="AI2245" s="9">
        <f t="shared" si="704"/>
        <v>101401607.54</v>
      </c>
      <c r="AJ2245" s="12">
        <f t="shared" si="705"/>
        <v>178559990.92</v>
      </c>
      <c r="AK2245" s="16">
        <f t="shared" si="706"/>
        <v>0.189078616354899</v>
      </c>
      <c r="AL2245" s="9">
        <f t="shared" si="707"/>
        <v>50393568.94</v>
      </c>
      <c r="AM2245" s="16">
        <f t="shared" si="708"/>
        <v>0.00492846983083437</v>
      </c>
      <c r="AN2245" s="16">
        <f t="shared" si="709"/>
        <v>0.0129872476270154</v>
      </c>
      <c r="AO2245" s="16">
        <f t="shared" si="710"/>
        <v>0.0262592171470106</v>
      </c>
      <c r="AP2245" s="16">
        <f t="shared" si="711"/>
        <v>0.0065062265456269</v>
      </c>
      <c r="AQ2245" s="12">
        <f t="shared" si="712"/>
        <v>128166421.98</v>
      </c>
      <c r="AR2245" s="12">
        <f t="shared" si="713"/>
        <v>100626418.73</v>
      </c>
      <c r="AS2245" s="12">
        <f>AR2245-VLOOKUP(A2245,[1]选股结果!$A$2:$BJ$3005,48,FALSE)*0.08</f>
        <v>-36558450.2884</v>
      </c>
      <c r="AT2245" s="12">
        <f t="shared" si="714"/>
        <v>96729338.15</v>
      </c>
      <c r="AU2245" s="12">
        <f t="shared" si="715"/>
        <v>132063502.56</v>
      </c>
      <c r="AV2245" s="12">
        <f t="shared" si="716"/>
        <v>129399691.41</v>
      </c>
      <c r="AW2245" s="12">
        <f t="shared" si="717"/>
        <v>135014230.95</v>
      </c>
      <c r="AX2245" s="12">
        <f t="shared" si="718"/>
        <v>1654254.79</v>
      </c>
      <c r="AY2245" s="21">
        <f t="shared" si="719"/>
        <v>813670765.85</v>
      </c>
    </row>
    <row r="2246" spans="1:51">
      <c r="A2246" s="5" t="s">
        <v>4539</v>
      </c>
      <c r="B2246" s="5" t="s">
        <v>4540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700"/>
        <v>938808654.63</v>
      </c>
      <c r="AF2246" s="9">
        <f t="shared" si="701"/>
        <v>779705874.63</v>
      </c>
      <c r="AG2246" s="9">
        <f t="shared" si="702"/>
        <v>121044098.57</v>
      </c>
      <c r="AH2246" s="9">
        <f t="shared" si="703"/>
        <v>126822068.4</v>
      </c>
      <c r="AI2246" s="9">
        <f t="shared" si="704"/>
        <v>110417452.87</v>
      </c>
      <c r="AJ2246" s="12">
        <f t="shared" si="705"/>
        <v>351480537.27</v>
      </c>
      <c r="AK2246" s="16">
        <f t="shared" si="706"/>
        <v>0.374389962785893</v>
      </c>
      <c r="AL2246" s="9">
        <f t="shared" si="707"/>
        <v>212397371.54</v>
      </c>
      <c r="AM2246" s="16">
        <f t="shared" si="708"/>
        <v>0.00906735037860822</v>
      </c>
      <c r="AN2246" s="16">
        <f t="shared" si="709"/>
        <v>0.0667723375480659</v>
      </c>
      <c r="AO2246" s="16">
        <f t="shared" si="710"/>
        <v>0.0636216758499526</v>
      </c>
      <c r="AP2246" s="16">
        <f t="shared" si="711"/>
        <v>0.0576761210529532</v>
      </c>
      <c r="AQ2246" s="12">
        <f t="shared" si="712"/>
        <v>139083165.73</v>
      </c>
      <c r="AR2246" s="12">
        <f t="shared" si="713"/>
        <v>115375169.84</v>
      </c>
      <c r="AS2246" s="12">
        <f>AR2246-VLOOKUP(A2246,[1]选股结果!$A$2:$BJ$3005,48,FALSE)*0.08</f>
        <v>-55346582.6824</v>
      </c>
      <c r="AT2246" s="12">
        <f t="shared" si="714"/>
        <v>122678550.2</v>
      </c>
      <c r="AU2246" s="12">
        <f t="shared" si="715"/>
        <v>131779785.37</v>
      </c>
      <c r="AV2246" s="12">
        <f t="shared" si="716"/>
        <v>125545441.64</v>
      </c>
      <c r="AW2246" s="12">
        <f t="shared" si="717"/>
        <v>121044098.57</v>
      </c>
      <c r="AX2246" s="12">
        <f t="shared" si="718"/>
        <v>2009346.02</v>
      </c>
      <c r="AY2246" s="21">
        <f t="shared" si="719"/>
        <v>772402494.27</v>
      </c>
    </row>
    <row r="2247" spans="1:51">
      <c r="A2247" s="5" t="s">
        <v>4541</v>
      </c>
      <c r="B2247" s="5" t="s">
        <v>4542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700"/>
        <v>937083846.6</v>
      </c>
      <c r="AF2247" s="9">
        <f t="shared" si="701"/>
        <v>1297135252.45</v>
      </c>
      <c r="AG2247" s="9">
        <f t="shared" si="702"/>
        <v>-425439757.22</v>
      </c>
      <c r="AH2247" s="9">
        <f t="shared" si="703"/>
        <v>-592296309.06</v>
      </c>
      <c r="AI2247" s="9">
        <f t="shared" si="704"/>
        <v>-584101894.45</v>
      </c>
      <c r="AJ2247" s="12">
        <f t="shared" si="705"/>
        <v>78865913.5600001</v>
      </c>
      <c r="AK2247" s="16">
        <f t="shared" si="706"/>
        <v>0.0841609999426919</v>
      </c>
      <c r="AL2247" s="9">
        <f t="shared" si="707"/>
        <v>330288947.27</v>
      </c>
      <c r="AM2247" s="16">
        <f t="shared" si="708"/>
        <v>0.0201245679865505</v>
      </c>
      <c r="AN2247" s="16">
        <f t="shared" si="709"/>
        <v>0.0247681577205836</v>
      </c>
      <c r="AO2247" s="16">
        <f t="shared" si="710"/>
        <v>0.129512580736871</v>
      </c>
      <c r="AP2247" s="16">
        <f t="shared" si="711"/>
        <v>0</v>
      </c>
      <c r="AQ2247" s="12">
        <f t="shared" si="712"/>
        <v>-251423033.71</v>
      </c>
      <c r="AR2247" s="12">
        <f t="shared" si="713"/>
        <v>-518713543.08</v>
      </c>
      <c r="AS2247" s="12">
        <f>AR2247-VLOOKUP(A2247,[1]选股结果!$A$2:$BJ$3005,48,FALSE)*0.08</f>
        <v>-655986683.7752</v>
      </c>
      <c r="AT2247" s="12">
        <f t="shared" si="714"/>
        <v>-243228619.1</v>
      </c>
      <c r="AU2247" s="12">
        <f t="shared" si="715"/>
        <v>-526907957.69</v>
      </c>
      <c r="AV2247" s="12">
        <f t="shared" si="716"/>
        <v>-430716214.24</v>
      </c>
      <c r="AW2247" s="12">
        <f t="shared" si="717"/>
        <v>-425439757.22</v>
      </c>
      <c r="AX2247" s="12">
        <f t="shared" si="718"/>
        <v>-87273578.35</v>
      </c>
      <c r="AY2247" s="21">
        <f t="shared" si="719"/>
        <v>1021650328.47</v>
      </c>
    </row>
    <row r="2248" spans="1:51">
      <c r="A2248" s="5" t="s">
        <v>4543</v>
      </c>
      <c r="B2248" s="5" t="s">
        <v>4544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700"/>
        <v>935873341</v>
      </c>
      <c r="AF2248" s="9">
        <f t="shared" si="701"/>
        <v>890930674.87</v>
      </c>
      <c r="AG2248" s="9">
        <f t="shared" si="702"/>
        <v>44504482.6199999</v>
      </c>
      <c r="AH2248" s="9">
        <f t="shared" si="703"/>
        <v>44014827.8799999</v>
      </c>
      <c r="AI2248" s="9">
        <f t="shared" si="704"/>
        <v>26385284.7099999</v>
      </c>
      <c r="AJ2248" s="12">
        <f t="shared" si="705"/>
        <v>258474590</v>
      </c>
      <c r="AK2248" s="16">
        <f t="shared" si="706"/>
        <v>0.276185439499553</v>
      </c>
      <c r="AL2248" s="9">
        <f t="shared" si="707"/>
        <v>187678656.14</v>
      </c>
      <c r="AM2248" s="16">
        <f t="shared" si="708"/>
        <v>0.0141331855503725</v>
      </c>
      <c r="AN2248" s="16">
        <f t="shared" si="709"/>
        <v>0.0745210142811408</v>
      </c>
      <c r="AO2248" s="16">
        <f t="shared" si="710"/>
        <v>0.108341739536739</v>
      </c>
      <c r="AP2248" s="16">
        <f t="shared" si="711"/>
        <v>0.00332962787108603</v>
      </c>
      <c r="AQ2248" s="12">
        <f t="shared" si="712"/>
        <v>70795933.86</v>
      </c>
      <c r="AR2248" s="12">
        <f t="shared" si="713"/>
        <v>27113824.72</v>
      </c>
      <c r="AS2248" s="12">
        <f>AR2248-VLOOKUP(A2248,[1]选股结果!$A$2:$BJ$3005,48,FALSE)*0.08</f>
        <v>-66759066.996</v>
      </c>
      <c r="AT2248" s="12">
        <f t="shared" si="714"/>
        <v>53166390.69</v>
      </c>
      <c r="AU2248" s="12">
        <f t="shared" si="715"/>
        <v>44743367.89</v>
      </c>
      <c r="AV2248" s="12">
        <f t="shared" si="716"/>
        <v>47609695.73</v>
      </c>
      <c r="AW2248" s="12">
        <f t="shared" si="717"/>
        <v>44504482.6199999</v>
      </c>
      <c r="AX2248" s="12">
        <f t="shared" si="718"/>
        <v>1232591.37</v>
      </c>
      <c r="AY2248" s="21">
        <f t="shared" si="719"/>
        <v>864878108.9</v>
      </c>
    </row>
    <row r="2249" spans="1:51">
      <c r="A2249" s="5" t="s">
        <v>4545</v>
      </c>
      <c r="B2249" s="5" t="s">
        <v>4546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700"/>
        <v>932145753.16</v>
      </c>
      <c r="AF2249" s="9">
        <f t="shared" si="701"/>
        <v>739819146.01</v>
      </c>
      <c r="AG2249" s="9">
        <f t="shared" si="702"/>
        <v>192208925.03</v>
      </c>
      <c r="AH2249" s="9">
        <f t="shared" si="703"/>
        <v>207886905.15</v>
      </c>
      <c r="AI2249" s="9">
        <f t="shared" si="704"/>
        <v>149284449.84</v>
      </c>
      <c r="AJ2249" s="12">
        <f t="shared" si="705"/>
        <v>495704027.57</v>
      </c>
      <c r="AK2249" s="16">
        <f t="shared" si="706"/>
        <v>0.531788109198105</v>
      </c>
      <c r="AL2249" s="9">
        <f t="shared" si="707"/>
        <v>254749995.32</v>
      </c>
      <c r="AM2249" s="16">
        <f t="shared" si="708"/>
        <v>0.0114618734610767</v>
      </c>
      <c r="AN2249" s="16">
        <f t="shared" si="709"/>
        <v>0.0492492538150524</v>
      </c>
      <c r="AO2249" s="16">
        <f t="shared" si="710"/>
        <v>0.20461097059492</v>
      </c>
      <c r="AP2249" s="16">
        <f t="shared" si="711"/>
        <v>0.024791303947542</v>
      </c>
      <c r="AQ2249" s="12">
        <f t="shared" si="712"/>
        <v>240954032.25</v>
      </c>
      <c r="AR2249" s="12">
        <f t="shared" si="713"/>
        <v>149402131.96</v>
      </c>
      <c r="AS2249" s="12">
        <f>AR2249-VLOOKUP(A2249,[1]选股结果!$A$2:$BJ$3005,48,FALSE)*0.08</f>
        <v>-25089298.8648</v>
      </c>
      <c r="AT2249" s="12">
        <f t="shared" si="714"/>
        <v>182351576.94</v>
      </c>
      <c r="AU2249" s="12">
        <f t="shared" si="715"/>
        <v>208004587.27</v>
      </c>
      <c r="AV2249" s="12">
        <f t="shared" si="716"/>
        <v>194995487.29</v>
      </c>
      <c r="AW2249" s="12">
        <f t="shared" si="717"/>
        <v>192208925.03</v>
      </c>
      <c r="AX2249" s="12">
        <f t="shared" si="718"/>
        <v>-84534.48</v>
      </c>
      <c r="AY2249" s="21">
        <f t="shared" si="719"/>
        <v>706869701.03</v>
      </c>
    </row>
    <row r="2250" spans="1:51">
      <c r="A2250" s="5" t="s">
        <v>4547</v>
      </c>
      <c r="B2250" s="5" t="s">
        <v>4548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700"/>
        <v>929562261.14</v>
      </c>
      <c r="AF2250" s="9">
        <f t="shared" si="701"/>
        <v>752827684.8</v>
      </c>
      <c r="AG2250" s="9">
        <f t="shared" si="702"/>
        <v>176298667.15</v>
      </c>
      <c r="AH2250" s="9">
        <f t="shared" si="703"/>
        <v>176342228.38</v>
      </c>
      <c r="AI2250" s="9">
        <f t="shared" si="704"/>
        <v>161914075.2</v>
      </c>
      <c r="AJ2250" s="12">
        <f t="shared" si="705"/>
        <v>388433653.19</v>
      </c>
      <c r="AK2250" s="16">
        <f t="shared" si="706"/>
        <v>0.417867279501678</v>
      </c>
      <c r="AL2250" s="9">
        <f t="shared" si="707"/>
        <v>216397869.95</v>
      </c>
      <c r="AM2250" s="16">
        <f t="shared" si="708"/>
        <v>0.00704439728649202</v>
      </c>
      <c r="AN2250" s="16">
        <f t="shared" si="709"/>
        <v>0.0708595883821919</v>
      </c>
      <c r="AO2250" s="16">
        <f t="shared" si="710"/>
        <v>0.0502796585811059</v>
      </c>
      <c r="AP2250" s="16">
        <f t="shared" si="711"/>
        <v>0.104658673288532</v>
      </c>
      <c r="AQ2250" s="12">
        <f t="shared" si="712"/>
        <v>172035783.24</v>
      </c>
      <c r="AR2250" s="12">
        <f t="shared" si="713"/>
        <v>162349984.39</v>
      </c>
      <c r="AS2250" s="12">
        <f>AR2250-VLOOKUP(A2250,[1]选股结果!$A$2:$BJ$3005,48,FALSE)*0.08</f>
        <v>79541316.0924</v>
      </c>
      <c r="AT2250" s="12">
        <f t="shared" si="714"/>
        <v>157607630.06</v>
      </c>
      <c r="AU2250" s="12">
        <f t="shared" si="715"/>
        <v>176778137.57</v>
      </c>
      <c r="AV2250" s="12">
        <f t="shared" si="716"/>
        <v>164657841.59</v>
      </c>
      <c r="AW2250" s="12">
        <f t="shared" si="717"/>
        <v>176298667.15</v>
      </c>
      <c r="AX2250" s="12">
        <f t="shared" si="718"/>
        <v>2718559.4</v>
      </c>
      <c r="AY2250" s="21">
        <f t="shared" si="719"/>
        <v>757570039.13</v>
      </c>
    </row>
    <row r="2251" spans="1:51">
      <c r="A2251" s="5" t="s">
        <v>4549</v>
      </c>
      <c r="B2251" s="5" t="s">
        <v>4550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720">C2251</f>
        <v>928201708.89</v>
      </c>
      <c r="AF2251" s="9">
        <f t="shared" ref="AF2251:AF2314" si="721">(G2251+O2251+P2251+Q2251+R2251)+S2251</f>
        <v>740425582.67</v>
      </c>
      <c r="AG2251" s="9">
        <f t="shared" ref="AG2251:AG2314" si="722">AE2251-AF2251+T2251+V2251+W2251-X2251-Y2251+Z2251+AA2251</f>
        <v>211057127.15</v>
      </c>
      <c r="AH2251" s="9">
        <f t="shared" ref="AH2251:AH2314" si="723">AG2251+AB2251-AC2251</f>
        <v>212823012.76</v>
      </c>
      <c r="AI2251" s="9">
        <f t="shared" ref="AI2251:AI2314" si="724">AH2251-AD2251</f>
        <v>181073372.11</v>
      </c>
      <c r="AJ2251" s="12">
        <f t="shared" si="705"/>
        <v>312513633.25</v>
      </c>
      <c r="AK2251" s="16">
        <f t="shared" si="706"/>
        <v>0.336687198759549</v>
      </c>
      <c r="AL2251" s="9">
        <f t="shared" si="707"/>
        <v>124847890.3</v>
      </c>
      <c r="AM2251" s="16">
        <f t="shared" si="708"/>
        <v>0.00891687856284787</v>
      </c>
      <c r="AN2251" s="16">
        <f t="shared" si="709"/>
        <v>0.081254229730079</v>
      </c>
      <c r="AO2251" s="16">
        <f t="shared" si="710"/>
        <v>0.0441946658222124</v>
      </c>
      <c r="AP2251" s="16">
        <f t="shared" si="711"/>
        <v>0.00204183502556404</v>
      </c>
      <c r="AQ2251" s="12">
        <f t="shared" si="712"/>
        <v>187665742.95</v>
      </c>
      <c r="AR2251" s="12">
        <f t="shared" si="713"/>
        <v>157792371.18</v>
      </c>
      <c r="AS2251" s="12">
        <f>AR2251-VLOOKUP(A2251,[1]选股结果!$A$2:$BJ$3005,48,FALSE)*0.08</f>
        <v>8974642.3576</v>
      </c>
      <c r="AT2251" s="12">
        <f t="shared" si="714"/>
        <v>155916102.3</v>
      </c>
      <c r="AU2251" s="12">
        <f t="shared" si="715"/>
        <v>189542011.83</v>
      </c>
      <c r="AV2251" s="12">
        <f t="shared" si="716"/>
        <v>185957653.09</v>
      </c>
      <c r="AW2251" s="12">
        <f t="shared" si="717"/>
        <v>211057127.15</v>
      </c>
      <c r="AX2251" s="12">
        <f t="shared" si="718"/>
        <v>21758645.54</v>
      </c>
      <c r="AY2251" s="21">
        <f t="shared" si="719"/>
        <v>742301851.55</v>
      </c>
    </row>
    <row r="2252" spans="1:51">
      <c r="A2252" s="5" t="s">
        <v>4551</v>
      </c>
      <c r="B2252" s="5" t="s">
        <v>4552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720"/>
        <v>926314692.74</v>
      </c>
      <c r="AF2252" s="9">
        <f t="shared" si="721"/>
        <v>746140654.56</v>
      </c>
      <c r="AG2252" s="9">
        <f t="shared" si="722"/>
        <v>183574175.41</v>
      </c>
      <c r="AH2252" s="9">
        <f t="shared" si="723"/>
        <v>187871469.11</v>
      </c>
      <c r="AI2252" s="9">
        <f t="shared" si="724"/>
        <v>157703259.09</v>
      </c>
      <c r="AJ2252" s="12">
        <f t="shared" si="705"/>
        <v>272813224.65</v>
      </c>
      <c r="AK2252" s="16">
        <f t="shared" si="706"/>
        <v>0.294514625308414</v>
      </c>
      <c r="AL2252" s="9">
        <f t="shared" si="707"/>
        <v>85644641.07</v>
      </c>
      <c r="AM2252" s="16">
        <f t="shared" si="708"/>
        <v>0.00441311597671852</v>
      </c>
      <c r="AN2252" s="16">
        <f t="shared" si="709"/>
        <v>0.0216632356987049</v>
      </c>
      <c r="AO2252" s="16">
        <f t="shared" si="710"/>
        <v>0.0564968922874348</v>
      </c>
      <c r="AP2252" s="16">
        <f t="shared" si="711"/>
        <v>0.0145232778508632</v>
      </c>
      <c r="AQ2252" s="12">
        <f t="shared" si="712"/>
        <v>187168583.58</v>
      </c>
      <c r="AR2252" s="12">
        <f t="shared" si="713"/>
        <v>154303121.86</v>
      </c>
      <c r="AS2252" s="12">
        <f>AR2252-VLOOKUP(A2252,[1]选股结果!$A$2:$BJ$3005,48,FALSE)*0.08</f>
        <v>-6898681.37040001</v>
      </c>
      <c r="AT2252" s="12">
        <f t="shared" si="714"/>
        <v>157000373.56</v>
      </c>
      <c r="AU2252" s="12">
        <f t="shared" si="715"/>
        <v>184471331.88</v>
      </c>
      <c r="AV2252" s="12">
        <f t="shared" si="716"/>
        <v>180018200.56</v>
      </c>
      <c r="AW2252" s="12">
        <f t="shared" si="717"/>
        <v>183574175.41</v>
      </c>
      <c r="AX2252" s="12">
        <f t="shared" si="718"/>
        <v>3381415.91</v>
      </c>
      <c r="AY2252" s="21">
        <f t="shared" si="719"/>
        <v>743443402.86</v>
      </c>
    </row>
    <row r="2253" spans="1:51">
      <c r="A2253" s="5" t="s">
        <v>4553</v>
      </c>
      <c r="B2253" s="5" t="s">
        <v>4554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720"/>
        <v>924236335.31</v>
      </c>
      <c r="AF2253" s="9">
        <f t="shared" si="721"/>
        <v>1013553972.31</v>
      </c>
      <c r="AG2253" s="9">
        <f t="shared" si="722"/>
        <v>-35393369.3100001</v>
      </c>
      <c r="AH2253" s="9">
        <f t="shared" si="723"/>
        <v>-38442790.6300001</v>
      </c>
      <c r="AI2253" s="9">
        <f t="shared" si="724"/>
        <v>-45065424.3500001</v>
      </c>
      <c r="AJ2253" s="12">
        <f t="shared" si="705"/>
        <v>155740916.35</v>
      </c>
      <c r="AK2253" s="16">
        <f t="shared" si="706"/>
        <v>0.168507675363967</v>
      </c>
      <c r="AL2253" s="9">
        <f t="shared" si="707"/>
        <v>247679461.15</v>
      </c>
      <c r="AM2253" s="16">
        <f t="shared" si="708"/>
        <v>0.00265740223162315</v>
      </c>
      <c r="AN2253" s="16">
        <f t="shared" si="709"/>
        <v>0.0392227618034958</v>
      </c>
      <c r="AO2253" s="16">
        <f t="shared" si="710"/>
        <v>0.0935840449845428</v>
      </c>
      <c r="AP2253" s="16">
        <f t="shared" si="711"/>
        <v>0.129492442525382</v>
      </c>
      <c r="AQ2253" s="12">
        <f t="shared" si="712"/>
        <v>-91938544.8000001</v>
      </c>
      <c r="AR2253" s="12">
        <f t="shared" si="713"/>
        <v>-98737167.2300001</v>
      </c>
      <c r="AS2253" s="12">
        <f>AR2253-VLOOKUP(A2253,[1]选股结果!$A$2:$BJ$3005,48,FALSE)*0.08</f>
        <v>-275434540.4612</v>
      </c>
      <c r="AT2253" s="12">
        <f t="shared" si="714"/>
        <v>-98561178.5200001</v>
      </c>
      <c r="AU2253" s="12">
        <f t="shared" si="715"/>
        <v>-92114533.5100001</v>
      </c>
      <c r="AV2253" s="12">
        <f t="shared" si="716"/>
        <v>-91683063.3700001</v>
      </c>
      <c r="AW2253" s="12">
        <f t="shared" si="717"/>
        <v>-35393369.3100001</v>
      </c>
      <c r="AX2253" s="12">
        <f t="shared" si="718"/>
        <v>33760070.52</v>
      </c>
      <c r="AY2253" s="21">
        <f t="shared" si="719"/>
        <v>1013377983.6</v>
      </c>
    </row>
    <row r="2254" spans="1:51">
      <c r="A2254" s="5" t="s">
        <v>4555</v>
      </c>
      <c r="B2254" s="5" t="s">
        <v>4556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720"/>
        <v>922156276.05</v>
      </c>
      <c r="AF2254" s="9">
        <f t="shared" si="721"/>
        <v>649303464.59</v>
      </c>
      <c r="AG2254" s="9">
        <f t="shared" si="722"/>
        <v>287105220.1</v>
      </c>
      <c r="AH2254" s="9">
        <f t="shared" si="723"/>
        <v>286603776.38</v>
      </c>
      <c r="AI2254" s="9">
        <f t="shared" si="724"/>
        <v>251941078</v>
      </c>
      <c r="AJ2254" s="12">
        <f t="shared" si="705"/>
        <v>601149141.48</v>
      </c>
      <c r="AK2254" s="16">
        <f t="shared" si="706"/>
        <v>0.651895082311846</v>
      </c>
      <c r="AL2254" s="9">
        <f t="shared" si="707"/>
        <v>335663910.52</v>
      </c>
      <c r="AM2254" s="16">
        <f t="shared" si="708"/>
        <v>0.0110009595048833</v>
      </c>
      <c r="AN2254" s="16">
        <f t="shared" si="709"/>
        <v>0.163677153287428</v>
      </c>
      <c r="AO2254" s="16">
        <f t="shared" si="710"/>
        <v>0.0587100982730442</v>
      </c>
      <c r="AP2254" s="16">
        <f t="shared" si="711"/>
        <v>0.129440130962713</v>
      </c>
      <c r="AQ2254" s="12">
        <f t="shared" si="712"/>
        <v>265485230.96</v>
      </c>
      <c r="AR2254" s="12">
        <f t="shared" si="713"/>
        <v>237110635.29</v>
      </c>
      <c r="AS2254" s="12">
        <f>AR2254-VLOOKUP(A2254,[1]选股结果!$A$2:$BJ$3005,48,FALSE)*0.08</f>
        <v>80547666.2068</v>
      </c>
      <c r="AT2254" s="12">
        <f t="shared" si="714"/>
        <v>230822532.58</v>
      </c>
      <c r="AU2254" s="12">
        <f t="shared" si="715"/>
        <v>271773333.67</v>
      </c>
      <c r="AV2254" s="12">
        <f t="shared" si="716"/>
        <v>255281686.77</v>
      </c>
      <c r="AW2254" s="12">
        <f t="shared" si="717"/>
        <v>287105220.1</v>
      </c>
      <c r="AX2254" s="12">
        <f t="shared" si="718"/>
        <v>17278841.53</v>
      </c>
      <c r="AY2254" s="21">
        <f t="shared" si="719"/>
        <v>655591567.3</v>
      </c>
    </row>
    <row r="2255" spans="1:51">
      <c r="A2255" s="5" t="s">
        <v>4557</v>
      </c>
      <c r="B2255" s="5" t="s">
        <v>4558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720"/>
        <v>918703339.02</v>
      </c>
      <c r="AF2255" s="9">
        <f t="shared" si="721"/>
        <v>780731585.79</v>
      </c>
      <c r="AG2255" s="9">
        <f t="shared" si="722"/>
        <v>154700682.35</v>
      </c>
      <c r="AH2255" s="9">
        <f t="shared" si="723"/>
        <v>153287732.67</v>
      </c>
      <c r="AI2255" s="9">
        <f t="shared" si="724"/>
        <v>133414098.65</v>
      </c>
      <c r="AJ2255" s="12">
        <f t="shared" si="705"/>
        <v>339250172.45</v>
      </c>
      <c r="AK2255" s="16">
        <f t="shared" si="706"/>
        <v>0.3692706426994</v>
      </c>
      <c r="AL2255" s="9">
        <f t="shared" si="707"/>
        <v>190500374.97</v>
      </c>
      <c r="AM2255" s="16">
        <f t="shared" si="708"/>
        <v>0.00760340205952809</v>
      </c>
      <c r="AN2255" s="16">
        <f t="shared" si="709"/>
        <v>0.0221315145449334</v>
      </c>
      <c r="AO2255" s="16">
        <f t="shared" si="710"/>
        <v>0.121580822618049</v>
      </c>
      <c r="AP2255" s="16">
        <f t="shared" si="711"/>
        <v>0.0545041563399716</v>
      </c>
      <c r="AQ2255" s="12">
        <f t="shared" si="712"/>
        <v>148749797.48</v>
      </c>
      <c r="AR2255" s="12">
        <f t="shared" si="713"/>
        <v>116685169.53</v>
      </c>
      <c r="AS2255" s="12">
        <f>AR2255-VLOOKUP(A2255,[1]选股结果!$A$2:$BJ$3005,48,FALSE)*0.08</f>
        <v>-29874530.9204</v>
      </c>
      <c r="AT2255" s="12">
        <f t="shared" si="714"/>
        <v>128876163.46</v>
      </c>
      <c r="AU2255" s="12">
        <f t="shared" si="715"/>
        <v>136558803.55</v>
      </c>
      <c r="AV2255" s="12">
        <f t="shared" si="716"/>
        <v>134417074.2</v>
      </c>
      <c r="AW2255" s="12">
        <f t="shared" si="717"/>
        <v>154700682.35</v>
      </c>
      <c r="AX2255" s="12">
        <f t="shared" si="718"/>
        <v>15375391.55</v>
      </c>
      <c r="AY2255" s="21">
        <f t="shared" si="719"/>
        <v>768540591.86</v>
      </c>
    </row>
    <row r="2256" spans="1:51">
      <c r="A2256" s="5" t="s">
        <v>4559</v>
      </c>
      <c r="B2256" s="5" t="s">
        <v>4560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720"/>
        <v>918254537.85</v>
      </c>
      <c r="AF2256" s="9">
        <f t="shared" si="721"/>
        <v>906178963.45</v>
      </c>
      <c r="AG2256" s="9">
        <f t="shared" si="722"/>
        <v>6885964.1900001</v>
      </c>
      <c r="AH2256" s="9">
        <f t="shared" si="723"/>
        <v>7118514.0700001</v>
      </c>
      <c r="AI2256" s="9">
        <f t="shared" si="724"/>
        <v>12212025.0300001</v>
      </c>
      <c r="AJ2256" s="12">
        <f t="shared" si="705"/>
        <v>165217422.24</v>
      </c>
      <c r="AK2256" s="16">
        <f t="shared" si="706"/>
        <v>0.179925516760135</v>
      </c>
      <c r="AL2256" s="9">
        <f t="shared" si="707"/>
        <v>120395182.93</v>
      </c>
      <c r="AM2256" s="16">
        <f t="shared" si="708"/>
        <v>0.00633915667177555</v>
      </c>
      <c r="AN2256" s="16">
        <f t="shared" si="709"/>
        <v>0.0015958459442314</v>
      </c>
      <c r="AO2256" s="16">
        <f t="shared" si="710"/>
        <v>0.0492317693260175</v>
      </c>
      <c r="AP2256" s="16">
        <f t="shared" si="711"/>
        <v>0.0741012482217814</v>
      </c>
      <c r="AQ2256" s="12">
        <f t="shared" si="712"/>
        <v>44822239.31</v>
      </c>
      <c r="AR2256" s="12">
        <f t="shared" si="713"/>
        <v>17311357.62</v>
      </c>
      <c r="AS2256" s="12">
        <f>AR2256-VLOOKUP(A2256,[1]选股结果!$A$2:$BJ$3005,48,FALSE)*0.08</f>
        <v>-73205116.2472</v>
      </c>
      <c r="AT2256" s="12">
        <f t="shared" si="714"/>
        <v>49915750.27</v>
      </c>
      <c r="AU2256" s="12">
        <f t="shared" si="715"/>
        <v>12217846.66</v>
      </c>
      <c r="AV2256" s="12">
        <f t="shared" si="716"/>
        <v>7106687.10000002</v>
      </c>
      <c r="AW2256" s="12">
        <f t="shared" si="717"/>
        <v>6885964.1900001</v>
      </c>
      <c r="AX2256" s="12">
        <f t="shared" si="718"/>
        <v>200958.9</v>
      </c>
      <c r="AY2256" s="21">
        <f t="shared" si="719"/>
        <v>873574570.8</v>
      </c>
    </row>
    <row r="2257" spans="1:51">
      <c r="A2257" s="5" t="s">
        <v>4561</v>
      </c>
      <c r="B2257" s="5" t="s">
        <v>4562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720"/>
        <v>913380348.89</v>
      </c>
      <c r="AF2257" s="9">
        <f t="shared" si="721"/>
        <v>678622148.26</v>
      </c>
      <c r="AG2257" s="9">
        <f t="shared" si="722"/>
        <v>465372878.09</v>
      </c>
      <c r="AH2257" s="9">
        <f t="shared" si="723"/>
        <v>465358068.29</v>
      </c>
      <c r="AI2257" s="9">
        <f t="shared" si="724"/>
        <v>419548906.63</v>
      </c>
      <c r="AJ2257" s="12">
        <f t="shared" si="705"/>
        <v>773689857.52</v>
      </c>
      <c r="AK2257" s="16">
        <f t="shared" si="706"/>
        <v>0.847062079297238</v>
      </c>
      <c r="AL2257" s="9">
        <f t="shared" si="707"/>
        <v>551596556.07</v>
      </c>
      <c r="AM2257" s="16">
        <f t="shared" si="708"/>
        <v>0.00808388563315722</v>
      </c>
      <c r="AN2257" s="16">
        <f t="shared" si="709"/>
        <v>0.384793598862862</v>
      </c>
      <c r="AO2257" s="16">
        <f t="shared" si="710"/>
        <v>0.0789078086993963</v>
      </c>
      <c r="AP2257" s="16">
        <f t="shared" si="711"/>
        <v>0.132105240403559</v>
      </c>
      <c r="AQ2257" s="12">
        <f t="shared" si="712"/>
        <v>222093301.45</v>
      </c>
      <c r="AR2257" s="12">
        <f t="shared" si="713"/>
        <v>188934229.17</v>
      </c>
      <c r="AS2257" s="12">
        <f>AR2257-VLOOKUP(A2257,[1]选股结果!$A$2:$BJ$3005,48,FALSE)*0.08</f>
        <v>-235323935.0772</v>
      </c>
      <c r="AT2257" s="12">
        <f t="shared" si="714"/>
        <v>176284139.79</v>
      </c>
      <c r="AU2257" s="12">
        <f t="shared" si="715"/>
        <v>234743390.83</v>
      </c>
      <c r="AV2257" s="12">
        <f t="shared" si="716"/>
        <v>205258619.87</v>
      </c>
      <c r="AW2257" s="12">
        <f t="shared" si="717"/>
        <v>465372878.09</v>
      </c>
      <c r="AX2257" s="12">
        <f t="shared" si="718"/>
        <v>247284496.66</v>
      </c>
      <c r="AY2257" s="21">
        <f t="shared" si="719"/>
        <v>691272237.64</v>
      </c>
    </row>
    <row r="2258" spans="1:51">
      <c r="A2258" s="5" t="s">
        <v>4563</v>
      </c>
      <c r="B2258" s="5" t="s">
        <v>4564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720"/>
        <v>912398775.51</v>
      </c>
      <c r="AF2258" s="9">
        <f t="shared" si="721"/>
        <v>823340825.58</v>
      </c>
      <c r="AG2258" s="9">
        <f t="shared" si="722"/>
        <v>74384111.7399999</v>
      </c>
      <c r="AH2258" s="9">
        <f t="shared" si="723"/>
        <v>74789982.9099999</v>
      </c>
      <c r="AI2258" s="9">
        <f t="shared" si="724"/>
        <v>48752931.9499999</v>
      </c>
      <c r="AJ2258" s="12">
        <f t="shared" si="705"/>
        <v>230954693.65</v>
      </c>
      <c r="AK2258" s="16">
        <f t="shared" si="706"/>
        <v>0.253129113989554</v>
      </c>
      <c r="AL2258" s="9">
        <f t="shared" si="707"/>
        <v>143214832.58</v>
      </c>
      <c r="AM2258" s="16">
        <f t="shared" si="708"/>
        <v>0.00225810598972841</v>
      </c>
      <c r="AN2258" s="16">
        <f t="shared" si="709"/>
        <v>0.0997626512147839</v>
      </c>
      <c r="AO2258" s="16">
        <f t="shared" si="710"/>
        <v>0.0345487423219964</v>
      </c>
      <c r="AP2258" s="16">
        <f t="shared" si="711"/>
        <v>0.00818173798603282</v>
      </c>
      <c r="AQ2258" s="12">
        <f t="shared" si="712"/>
        <v>87739861.07</v>
      </c>
      <c r="AR2258" s="12">
        <f t="shared" si="713"/>
        <v>51876918.25</v>
      </c>
      <c r="AS2258" s="12">
        <f>AR2258-VLOOKUP(A2258,[1]选股结果!$A$2:$BJ$3005,48,FALSE)*0.08</f>
        <v>2186177.0804</v>
      </c>
      <c r="AT2258" s="12">
        <f t="shared" si="714"/>
        <v>61702810.11</v>
      </c>
      <c r="AU2258" s="12">
        <f t="shared" si="715"/>
        <v>77913969.21</v>
      </c>
      <c r="AV2258" s="12">
        <f t="shared" si="716"/>
        <v>77882054.43</v>
      </c>
      <c r="AW2258" s="12">
        <f t="shared" si="717"/>
        <v>74384111.7399999</v>
      </c>
      <c r="AX2258" s="12">
        <f t="shared" si="718"/>
        <v>-1401521.91</v>
      </c>
      <c r="AY2258" s="21">
        <f t="shared" si="719"/>
        <v>813514933.72</v>
      </c>
    </row>
    <row r="2259" spans="1:51">
      <c r="A2259" s="5" t="s">
        <v>4565</v>
      </c>
      <c r="B2259" s="5" t="s">
        <v>4566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720"/>
        <v>911300022.41</v>
      </c>
      <c r="AF2259" s="9">
        <f t="shared" si="721"/>
        <v>676432047.67</v>
      </c>
      <c r="AG2259" s="9">
        <f t="shared" si="722"/>
        <v>242058597.51</v>
      </c>
      <c r="AH2259" s="9">
        <f t="shared" si="723"/>
        <v>241670153.2</v>
      </c>
      <c r="AI2259" s="9">
        <f t="shared" si="724"/>
        <v>217693638.63</v>
      </c>
      <c r="AJ2259" s="12">
        <f t="shared" si="705"/>
        <v>468303174.56</v>
      </c>
      <c r="AK2259" s="16">
        <f t="shared" si="706"/>
        <v>0.513884739431409</v>
      </c>
      <c r="AL2259" s="9">
        <f t="shared" si="707"/>
        <v>234746124.2</v>
      </c>
      <c r="AM2259" s="16">
        <f t="shared" si="708"/>
        <v>0.00679311502004421</v>
      </c>
      <c r="AN2259" s="16">
        <f t="shared" si="709"/>
        <v>0.0862189267945066</v>
      </c>
      <c r="AO2259" s="16">
        <f t="shared" si="710"/>
        <v>0.0617608393898163</v>
      </c>
      <c r="AP2259" s="16">
        <f t="shared" si="711"/>
        <v>0.102149952596093</v>
      </c>
      <c r="AQ2259" s="12">
        <f t="shared" si="712"/>
        <v>233557050.36</v>
      </c>
      <c r="AR2259" s="12">
        <f t="shared" si="713"/>
        <v>210279120.17</v>
      </c>
      <c r="AS2259" s="12">
        <f>AR2259-VLOOKUP(A2259,[1]选股结果!$A$2:$BJ$3005,48,FALSE)*0.08</f>
        <v>91749599.0868</v>
      </c>
      <c r="AT2259" s="12">
        <f t="shared" si="714"/>
        <v>209580535.79</v>
      </c>
      <c r="AU2259" s="12">
        <f t="shared" si="715"/>
        <v>234255634.74</v>
      </c>
      <c r="AV2259" s="12">
        <f t="shared" si="716"/>
        <v>231102604.1</v>
      </c>
      <c r="AW2259" s="12">
        <f t="shared" si="717"/>
        <v>242058597.51</v>
      </c>
      <c r="AX2259" s="12">
        <f t="shared" si="718"/>
        <v>11667975.34</v>
      </c>
      <c r="AY2259" s="21">
        <f t="shared" si="719"/>
        <v>677130632.05</v>
      </c>
    </row>
    <row r="2260" spans="1:51">
      <c r="A2260" s="5" t="s">
        <v>4567</v>
      </c>
      <c r="B2260" s="5" t="s">
        <v>4568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720"/>
        <v>910541434.13</v>
      </c>
      <c r="AF2260" s="9">
        <f t="shared" si="721"/>
        <v>841204548.02</v>
      </c>
      <c r="AG2260" s="9">
        <f t="shared" si="722"/>
        <v>63937403.7899999</v>
      </c>
      <c r="AH2260" s="9">
        <f t="shared" si="723"/>
        <v>62909200.3599999</v>
      </c>
      <c r="AI2260" s="9">
        <f t="shared" si="724"/>
        <v>53091086.5399999</v>
      </c>
      <c r="AJ2260" s="12">
        <f t="shared" si="705"/>
        <v>530488148.7</v>
      </c>
      <c r="AK2260" s="16">
        <f t="shared" si="706"/>
        <v>0.582607368336696</v>
      </c>
      <c r="AL2260" s="9">
        <f t="shared" si="707"/>
        <v>455069753.05</v>
      </c>
      <c r="AM2260" s="16">
        <f t="shared" si="708"/>
        <v>0.010816566496406</v>
      </c>
      <c r="AN2260" s="16">
        <f t="shared" si="709"/>
        <v>0.377190721483373</v>
      </c>
      <c r="AO2260" s="16">
        <f t="shared" si="710"/>
        <v>0.0495501678439363</v>
      </c>
      <c r="AP2260" s="16">
        <f t="shared" si="711"/>
        <v>0.0610926139052097</v>
      </c>
      <c r="AQ2260" s="12">
        <f t="shared" si="712"/>
        <v>75418395.65</v>
      </c>
      <c r="AR2260" s="12">
        <f t="shared" si="713"/>
        <v>58490568.86</v>
      </c>
      <c r="AS2260" s="12">
        <f>AR2260-VLOOKUP(A2260,[1]选股结果!$A$2:$BJ$3005,48,FALSE)*0.08</f>
        <v>-16215197.6232</v>
      </c>
      <c r="AT2260" s="12">
        <f t="shared" si="714"/>
        <v>65600281.83</v>
      </c>
      <c r="AU2260" s="12">
        <f t="shared" si="715"/>
        <v>68308682.68</v>
      </c>
      <c r="AV2260" s="12">
        <f t="shared" si="716"/>
        <v>62891889.4499999</v>
      </c>
      <c r="AW2260" s="12">
        <f t="shared" si="717"/>
        <v>63937403.7899999</v>
      </c>
      <c r="AX2260" s="12">
        <f t="shared" si="718"/>
        <v>-1820626.1</v>
      </c>
      <c r="AY2260" s="21">
        <f t="shared" si="719"/>
        <v>834094835.05</v>
      </c>
    </row>
    <row r="2261" spans="1:51">
      <c r="A2261" s="5" t="s">
        <v>4569</v>
      </c>
      <c r="B2261" s="5" t="s">
        <v>4570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720"/>
        <v>907810033.57</v>
      </c>
      <c r="AF2261" s="9">
        <f t="shared" si="721"/>
        <v>846293123.3</v>
      </c>
      <c r="AG2261" s="9">
        <f t="shared" si="722"/>
        <v>50966680.95</v>
      </c>
      <c r="AH2261" s="9">
        <f t="shared" si="723"/>
        <v>50597933.65</v>
      </c>
      <c r="AI2261" s="9">
        <f t="shared" si="724"/>
        <v>41179519.18</v>
      </c>
      <c r="AJ2261" s="12">
        <f t="shared" si="705"/>
        <v>246060078.33</v>
      </c>
      <c r="AK2261" s="16">
        <f t="shared" si="706"/>
        <v>0.271047982761722</v>
      </c>
      <c r="AL2261" s="9">
        <f t="shared" si="707"/>
        <v>187262950.59</v>
      </c>
      <c r="AM2261" s="16">
        <f t="shared" si="708"/>
        <v>0.00336814092919389</v>
      </c>
      <c r="AN2261" s="16">
        <f t="shared" si="709"/>
        <v>0.129682276617977</v>
      </c>
      <c r="AO2261" s="16">
        <f t="shared" si="710"/>
        <v>0.029790109791637</v>
      </c>
      <c r="AP2261" s="16">
        <f t="shared" si="711"/>
        <v>0.0430331647099907</v>
      </c>
      <c r="AQ2261" s="12">
        <f t="shared" si="712"/>
        <v>58797127.74</v>
      </c>
      <c r="AR2261" s="12">
        <f t="shared" si="713"/>
        <v>51729748.5</v>
      </c>
      <c r="AS2261" s="12">
        <f>AR2261-VLOOKUP(A2261,[1]选股结果!$A$2:$BJ$3005,48,FALSE)*0.08</f>
        <v>-13540517.7776</v>
      </c>
      <c r="AT2261" s="12">
        <f t="shared" si="714"/>
        <v>49378713.27</v>
      </c>
      <c r="AU2261" s="12">
        <f t="shared" si="715"/>
        <v>61148162.97</v>
      </c>
      <c r="AV2261" s="12">
        <f t="shared" si="716"/>
        <v>39546270.13</v>
      </c>
      <c r="AW2261" s="12">
        <f t="shared" si="717"/>
        <v>50966680.95</v>
      </c>
      <c r="AX2261" s="12">
        <f t="shared" si="718"/>
        <v>215533.98</v>
      </c>
      <c r="AY2261" s="21">
        <f t="shared" si="719"/>
        <v>848644158.53</v>
      </c>
    </row>
    <row r="2262" spans="1:51">
      <c r="A2262" s="5" t="s">
        <v>4571</v>
      </c>
      <c r="B2262" s="5" t="s">
        <v>4572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720"/>
        <v>901379245.63</v>
      </c>
      <c r="AF2262" s="9">
        <f t="shared" si="721"/>
        <v>871812769.33</v>
      </c>
      <c r="AG2262" s="9">
        <f t="shared" si="722"/>
        <v>40401304.8500001</v>
      </c>
      <c r="AH2262" s="9">
        <f t="shared" si="723"/>
        <v>39987332.8200001</v>
      </c>
      <c r="AI2262" s="9">
        <f t="shared" si="724"/>
        <v>38760365.5400001</v>
      </c>
      <c r="AJ2262" s="12">
        <f t="shared" si="705"/>
        <v>247188795.66</v>
      </c>
      <c r="AK2262" s="16">
        <f t="shared" si="706"/>
        <v>0.274233955195221</v>
      </c>
      <c r="AL2262" s="9">
        <f t="shared" si="707"/>
        <v>196226558.47</v>
      </c>
      <c r="AM2262" s="16">
        <f t="shared" si="708"/>
        <v>0.0108714250605482</v>
      </c>
      <c r="AN2262" s="16">
        <f t="shared" si="709"/>
        <v>0.137965706768722</v>
      </c>
      <c r="AO2262" s="16">
        <f t="shared" si="710"/>
        <v>0.0521358213513718</v>
      </c>
      <c r="AP2262" s="16">
        <f t="shared" si="711"/>
        <v>0.0100717799461366</v>
      </c>
      <c r="AQ2262" s="12">
        <f t="shared" si="712"/>
        <v>50962237.19</v>
      </c>
      <c r="AR2262" s="12">
        <f t="shared" si="713"/>
        <v>22344292.89</v>
      </c>
      <c r="AS2262" s="12">
        <f>AR2262-VLOOKUP(A2262,[1]选股结果!$A$2:$BJ$3005,48,FALSE)*0.08</f>
        <v>-79718415.45</v>
      </c>
      <c r="AT2262" s="12">
        <f t="shared" si="714"/>
        <v>49735269.91</v>
      </c>
      <c r="AU2262" s="12">
        <f t="shared" si="715"/>
        <v>23571260.17</v>
      </c>
      <c r="AV2262" s="12">
        <f t="shared" si="716"/>
        <v>29418223.12</v>
      </c>
      <c r="AW2262" s="12">
        <f t="shared" si="717"/>
        <v>40401304.8500001</v>
      </c>
      <c r="AX2262" s="12">
        <f t="shared" si="718"/>
        <v>13792175.29</v>
      </c>
      <c r="AY2262" s="21">
        <f t="shared" si="719"/>
        <v>844421792.31</v>
      </c>
    </row>
    <row r="2263" spans="1:51">
      <c r="A2263" s="5" t="s">
        <v>4573</v>
      </c>
      <c r="B2263" s="5" t="s">
        <v>4574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720"/>
        <v>901090035</v>
      </c>
      <c r="AF2263" s="9">
        <f t="shared" si="721"/>
        <v>810355442.15</v>
      </c>
      <c r="AG2263" s="9">
        <f t="shared" si="722"/>
        <v>94560682.4599999</v>
      </c>
      <c r="AH2263" s="9">
        <f t="shared" si="723"/>
        <v>94980309.3099999</v>
      </c>
      <c r="AI2263" s="9">
        <f t="shared" si="724"/>
        <v>87160710.6099999</v>
      </c>
      <c r="AJ2263" s="12">
        <f t="shared" si="705"/>
        <v>237924526.14</v>
      </c>
      <c r="AK2263" s="16">
        <f t="shared" si="706"/>
        <v>0.264040791595259</v>
      </c>
      <c r="AL2263" s="9">
        <f t="shared" si="707"/>
        <v>149391634.2</v>
      </c>
      <c r="AM2263" s="16">
        <f t="shared" si="708"/>
        <v>0.00610060814844102</v>
      </c>
      <c r="AN2263" s="16">
        <f t="shared" si="709"/>
        <v>0.0425346751837068</v>
      </c>
      <c r="AO2263" s="16">
        <f t="shared" si="710"/>
        <v>0.0698289442741424</v>
      </c>
      <c r="AP2263" s="16">
        <f t="shared" si="711"/>
        <v>0.0454182332401445</v>
      </c>
      <c r="AQ2263" s="12">
        <f t="shared" si="712"/>
        <v>88532891.94</v>
      </c>
      <c r="AR2263" s="12">
        <f t="shared" si="713"/>
        <v>81196212.33</v>
      </c>
      <c r="AS2263" s="12">
        <f>AR2263-VLOOKUP(A2263,[1]选股结果!$A$2:$BJ$3005,48,FALSE)*0.08</f>
        <v>-1519615.0316</v>
      </c>
      <c r="AT2263" s="12">
        <f t="shared" si="714"/>
        <v>80713293.24</v>
      </c>
      <c r="AU2263" s="12">
        <f t="shared" si="715"/>
        <v>89015811.03</v>
      </c>
      <c r="AV2263" s="12">
        <f t="shared" si="716"/>
        <v>87307684.83</v>
      </c>
      <c r="AW2263" s="12">
        <f t="shared" si="717"/>
        <v>94560682.4599999</v>
      </c>
      <c r="AX2263" s="12">
        <f t="shared" si="718"/>
        <v>6656218.06</v>
      </c>
      <c r="AY2263" s="21">
        <f t="shared" si="719"/>
        <v>810838361.24</v>
      </c>
    </row>
    <row r="2264" spans="1:51">
      <c r="A2264" s="5" t="s">
        <v>4575</v>
      </c>
      <c r="B2264" s="5" t="s">
        <v>4576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720"/>
        <v>899145006.37</v>
      </c>
      <c r="AF2264" s="9">
        <f t="shared" si="721"/>
        <v>841365628.24</v>
      </c>
      <c r="AG2264" s="9">
        <f t="shared" si="722"/>
        <v>62944471.5600001</v>
      </c>
      <c r="AH2264" s="9">
        <f t="shared" si="723"/>
        <v>68643690.1000001</v>
      </c>
      <c r="AI2264" s="9">
        <f t="shared" si="724"/>
        <v>61564758.5000001</v>
      </c>
      <c r="AJ2264" s="12">
        <f t="shared" si="705"/>
        <v>150682522.54</v>
      </c>
      <c r="AK2264" s="16">
        <f t="shared" si="706"/>
        <v>0.167584228875752</v>
      </c>
      <c r="AL2264" s="9">
        <f t="shared" si="707"/>
        <v>87614252.08</v>
      </c>
      <c r="AM2264" s="16">
        <f t="shared" si="708"/>
        <v>0.00293814847581201</v>
      </c>
      <c r="AN2264" s="16">
        <f t="shared" si="709"/>
        <v>0.0166329545224053</v>
      </c>
      <c r="AO2264" s="16">
        <f t="shared" si="710"/>
        <v>0.0509591271211989</v>
      </c>
      <c r="AP2264" s="16">
        <f t="shared" si="711"/>
        <v>0.0313679614413538</v>
      </c>
      <c r="AQ2264" s="12">
        <f t="shared" si="712"/>
        <v>63068270.46</v>
      </c>
      <c r="AR2264" s="12">
        <f t="shared" si="713"/>
        <v>54707444.55</v>
      </c>
      <c r="AS2264" s="12">
        <f>AR2264-VLOOKUP(A2264,[1]选股结果!$A$2:$BJ$3005,48,FALSE)*0.08</f>
        <v>-35405236.6084</v>
      </c>
      <c r="AT2264" s="12">
        <f t="shared" si="714"/>
        <v>55989338.86</v>
      </c>
      <c r="AU2264" s="12">
        <f t="shared" si="715"/>
        <v>61786376.15</v>
      </c>
      <c r="AV2264" s="12">
        <f t="shared" si="716"/>
        <v>55482313.5699999</v>
      </c>
      <c r="AW2264" s="12">
        <f t="shared" si="717"/>
        <v>62944471.5600001</v>
      </c>
      <c r="AX2264" s="12">
        <f t="shared" si="718"/>
        <v>8744052.3</v>
      </c>
      <c r="AY2264" s="21">
        <f t="shared" si="719"/>
        <v>840083733.93</v>
      </c>
    </row>
    <row r="2265" spans="1:51">
      <c r="A2265" s="5" t="s">
        <v>4577</v>
      </c>
      <c r="B2265" s="5" t="s">
        <v>4578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720"/>
        <v>899100448.02</v>
      </c>
      <c r="AF2265" s="9">
        <f t="shared" si="721"/>
        <v>821961633.37</v>
      </c>
      <c r="AG2265" s="9">
        <f t="shared" si="722"/>
        <v>68670061.4299999</v>
      </c>
      <c r="AH2265" s="9">
        <f t="shared" si="723"/>
        <v>66875630.7999999</v>
      </c>
      <c r="AI2265" s="9">
        <f t="shared" si="724"/>
        <v>47083513.8199999</v>
      </c>
      <c r="AJ2265" s="12">
        <f t="shared" si="705"/>
        <v>176649514.93</v>
      </c>
      <c r="AK2265" s="16">
        <f t="shared" si="706"/>
        <v>0.196473614621167</v>
      </c>
      <c r="AL2265" s="9">
        <f t="shared" si="707"/>
        <v>102206297.36</v>
      </c>
      <c r="AM2265" s="16">
        <f t="shared" si="708"/>
        <v>0.00267322879806477</v>
      </c>
      <c r="AN2265" s="16">
        <f t="shared" si="709"/>
        <v>0.0459099329790144</v>
      </c>
      <c r="AO2265" s="16">
        <f t="shared" si="710"/>
        <v>0.0620918397415348</v>
      </c>
      <c r="AP2265" s="16">
        <f t="shared" si="711"/>
        <v>0</v>
      </c>
      <c r="AQ2265" s="12">
        <f t="shared" si="712"/>
        <v>74443217.5699999</v>
      </c>
      <c r="AR2265" s="12">
        <f t="shared" si="713"/>
        <v>54648343.7599999</v>
      </c>
      <c r="AS2265" s="12">
        <f>AR2265-VLOOKUP(A2265,[1]选股结果!$A$2:$BJ$3005,48,FALSE)*0.08</f>
        <v>-7025027.15600011</v>
      </c>
      <c r="AT2265" s="12">
        <f t="shared" si="714"/>
        <v>54651100.5899999</v>
      </c>
      <c r="AU2265" s="12">
        <f t="shared" si="715"/>
        <v>74440460.7399999</v>
      </c>
      <c r="AV2265" s="12">
        <f t="shared" si="716"/>
        <v>66041692.3999999</v>
      </c>
      <c r="AW2265" s="12">
        <f t="shared" si="717"/>
        <v>68670061.4299999</v>
      </c>
      <c r="AX2265" s="12">
        <f t="shared" si="718"/>
        <v>0</v>
      </c>
      <c r="AY2265" s="21">
        <f t="shared" si="719"/>
        <v>821958876.54</v>
      </c>
    </row>
    <row r="2266" spans="1:51">
      <c r="A2266" s="5" t="s">
        <v>4579</v>
      </c>
      <c r="B2266" s="5" t="s">
        <v>4580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720"/>
        <v>897916613.15</v>
      </c>
      <c r="AF2266" s="9">
        <f t="shared" si="721"/>
        <v>676382768.71</v>
      </c>
      <c r="AG2266" s="9">
        <f t="shared" si="722"/>
        <v>196675767.25</v>
      </c>
      <c r="AH2266" s="9">
        <f t="shared" si="723"/>
        <v>193912061.58</v>
      </c>
      <c r="AI2266" s="9">
        <f t="shared" si="724"/>
        <v>164905506.62</v>
      </c>
      <c r="AJ2266" s="12">
        <f t="shared" si="705"/>
        <v>332929793.55</v>
      </c>
      <c r="AK2266" s="16">
        <f t="shared" si="706"/>
        <v>0.370780302618572</v>
      </c>
      <c r="AL2266" s="9">
        <f t="shared" si="707"/>
        <v>117845658.17</v>
      </c>
      <c r="AM2266" s="16">
        <f t="shared" si="708"/>
        <v>0.00381123558678195</v>
      </c>
      <c r="AN2266" s="16">
        <f t="shared" si="709"/>
        <v>0.0205210314523069</v>
      </c>
      <c r="AO2266" s="16">
        <f t="shared" si="710"/>
        <v>0.0509385410294878</v>
      </c>
      <c r="AP2266" s="16">
        <f t="shared" si="711"/>
        <v>0.0439392873260149</v>
      </c>
      <c r="AQ2266" s="12">
        <f t="shared" si="712"/>
        <v>215084135.38</v>
      </c>
      <c r="AR2266" s="12">
        <f t="shared" si="713"/>
        <v>181722356.42</v>
      </c>
      <c r="AS2266" s="12">
        <f>AR2266-VLOOKUP(A2266,[1]选股结果!$A$2:$BJ$3005,48,FALSE)*0.08</f>
        <v>57628240.6008</v>
      </c>
      <c r="AT2266" s="12">
        <f t="shared" si="714"/>
        <v>186077580.42</v>
      </c>
      <c r="AU2266" s="12">
        <f t="shared" si="715"/>
        <v>210728911.38</v>
      </c>
      <c r="AV2266" s="12">
        <f t="shared" si="716"/>
        <v>192989472.95</v>
      </c>
      <c r="AW2266" s="12">
        <f t="shared" si="717"/>
        <v>196675767.25</v>
      </c>
      <c r="AX2266" s="12">
        <f t="shared" si="718"/>
        <v>0</v>
      </c>
      <c r="AY2266" s="21">
        <f t="shared" si="719"/>
        <v>672027544.71</v>
      </c>
    </row>
    <row r="2267" spans="1:51">
      <c r="A2267" s="5" t="s">
        <v>4581</v>
      </c>
      <c r="B2267" s="5" t="s">
        <v>4582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720"/>
        <v>897134391.25</v>
      </c>
      <c r="AF2267" s="9">
        <f t="shared" si="721"/>
        <v>889202414.71</v>
      </c>
      <c r="AG2267" s="9">
        <f t="shared" si="722"/>
        <v>19382505.33</v>
      </c>
      <c r="AH2267" s="9">
        <f t="shared" si="723"/>
        <v>19365888.11</v>
      </c>
      <c r="AI2267" s="9">
        <f t="shared" si="724"/>
        <v>14138326.25</v>
      </c>
      <c r="AJ2267" s="12">
        <f t="shared" si="705"/>
        <v>108688846.69</v>
      </c>
      <c r="AK2267" s="16">
        <f t="shared" si="706"/>
        <v>0.121151131591958</v>
      </c>
      <c r="AL2267" s="9">
        <f t="shared" si="707"/>
        <v>97908009.36</v>
      </c>
      <c r="AM2267" s="16">
        <f t="shared" si="708"/>
        <v>0.00275459350806601</v>
      </c>
      <c r="AN2267" s="16">
        <f t="shared" si="709"/>
        <v>0.0295340629769888</v>
      </c>
      <c r="AO2267" s="16">
        <f t="shared" si="710"/>
        <v>0.0365379672652249</v>
      </c>
      <c r="AP2267" s="16">
        <f t="shared" si="711"/>
        <v>0.0402890149932149</v>
      </c>
      <c r="AQ2267" s="12">
        <f t="shared" si="712"/>
        <v>10780837.3300001</v>
      </c>
      <c r="AR2267" s="12">
        <f t="shared" si="713"/>
        <v>2687797.46000006</v>
      </c>
      <c r="AS2267" s="12">
        <f>AR2267-VLOOKUP(A2267,[1]选股结果!$A$2:$BJ$3005,48,FALSE)*0.08</f>
        <v>-94805786.3</v>
      </c>
      <c r="AT2267" s="12">
        <f t="shared" si="714"/>
        <v>5553275.47000006</v>
      </c>
      <c r="AU2267" s="12">
        <f t="shared" si="715"/>
        <v>7915359.32000006</v>
      </c>
      <c r="AV2267" s="12">
        <f t="shared" si="716"/>
        <v>7219077.33000007</v>
      </c>
      <c r="AW2267" s="12">
        <f t="shared" si="717"/>
        <v>19382505.33</v>
      </c>
      <c r="AX2267" s="12">
        <f t="shared" si="718"/>
        <v>12782237.41</v>
      </c>
      <c r="AY2267" s="21">
        <f t="shared" si="719"/>
        <v>886336936.7</v>
      </c>
    </row>
    <row r="2268" spans="1:51">
      <c r="A2268" s="5" t="s">
        <v>4583</v>
      </c>
      <c r="B2268" s="5" t="s">
        <v>4584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720"/>
        <v>896971697.12</v>
      </c>
      <c r="AF2268" s="9">
        <f t="shared" si="721"/>
        <v>889712704.75</v>
      </c>
      <c r="AG2268" s="9">
        <f t="shared" si="722"/>
        <v>3189413.62</v>
      </c>
      <c r="AH2268" s="9">
        <f t="shared" si="723"/>
        <v>2800254.13</v>
      </c>
      <c r="AI2268" s="9">
        <f t="shared" si="724"/>
        <v>2006215.5</v>
      </c>
      <c r="AJ2268" s="12">
        <f t="shared" si="705"/>
        <v>92615356.27</v>
      </c>
      <c r="AK2268" s="16">
        <f t="shared" si="706"/>
        <v>0.10325337640794</v>
      </c>
      <c r="AL2268" s="9">
        <f t="shared" si="707"/>
        <v>88268728.7</v>
      </c>
      <c r="AM2268" s="16">
        <f t="shared" si="708"/>
        <v>0.0021172391571525</v>
      </c>
      <c r="AN2268" s="16">
        <f t="shared" si="709"/>
        <v>0.0149565741294569</v>
      </c>
      <c r="AO2268" s="16">
        <f t="shared" si="710"/>
        <v>0.0411591288203834</v>
      </c>
      <c r="AP2268" s="16">
        <f t="shared" si="711"/>
        <v>0.0363609116817392</v>
      </c>
      <c r="AQ2268" s="12">
        <f t="shared" si="712"/>
        <v>4346627.56999998</v>
      </c>
      <c r="AR2268" s="12">
        <f t="shared" si="713"/>
        <v>3044234.60999998</v>
      </c>
      <c r="AS2268" s="12">
        <f>AR2268-VLOOKUP(A2268,[1]选股结果!$A$2:$BJ$3005,48,FALSE)*0.08</f>
        <v>-63881159.0276</v>
      </c>
      <c r="AT2268" s="12">
        <f t="shared" si="714"/>
        <v>3552588.93999998</v>
      </c>
      <c r="AU2268" s="12">
        <f t="shared" si="715"/>
        <v>3838273.23999998</v>
      </c>
      <c r="AV2268" s="12">
        <f t="shared" si="716"/>
        <v>-972435.300000024</v>
      </c>
      <c r="AW2268" s="12">
        <f t="shared" si="717"/>
        <v>3189413.62</v>
      </c>
      <c r="AX2268" s="12">
        <f t="shared" si="718"/>
        <v>1093337.44</v>
      </c>
      <c r="AY2268" s="21">
        <f t="shared" si="719"/>
        <v>889204350.42</v>
      </c>
    </row>
    <row r="2269" spans="1:51">
      <c r="A2269" s="5" t="s">
        <v>4585</v>
      </c>
      <c r="B2269" s="5" t="s">
        <v>4586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720"/>
        <v>896615642.91</v>
      </c>
      <c r="AF2269" s="9">
        <f t="shared" si="721"/>
        <v>910407117.14</v>
      </c>
      <c r="AG2269" s="9">
        <f t="shared" si="722"/>
        <v>-37883241.17</v>
      </c>
      <c r="AH2269" s="9">
        <f t="shared" si="723"/>
        <v>-35233568.07</v>
      </c>
      <c r="AI2269" s="9">
        <f t="shared" si="724"/>
        <v>-35392347.77</v>
      </c>
      <c r="AJ2269" s="12">
        <f t="shared" si="705"/>
        <v>217585039.12</v>
      </c>
      <c r="AK2269" s="16">
        <f t="shared" si="706"/>
        <v>0.242673703989615</v>
      </c>
      <c r="AL2269" s="9">
        <f t="shared" si="707"/>
        <v>182363500.26</v>
      </c>
      <c r="AM2269" s="16">
        <f t="shared" si="708"/>
        <v>0.0162609028241809</v>
      </c>
      <c r="AN2269" s="16">
        <f t="shared" si="709"/>
        <v>0.0502491593095286</v>
      </c>
      <c r="AO2269" s="16">
        <f t="shared" si="710"/>
        <v>0.139836073831009</v>
      </c>
      <c r="AP2269" s="16">
        <f t="shared" si="711"/>
        <v>0</v>
      </c>
      <c r="AQ2269" s="12">
        <f t="shared" si="712"/>
        <v>35221538.86</v>
      </c>
      <c r="AR2269" s="12">
        <f t="shared" si="713"/>
        <v>-11300580.83</v>
      </c>
      <c r="AS2269" s="12">
        <f>AR2269-VLOOKUP(A2269,[1]选股结果!$A$2:$BJ$3005,48,FALSE)*0.08</f>
        <v>-87874386.546</v>
      </c>
      <c r="AT2269" s="12">
        <f t="shared" si="714"/>
        <v>35062759.16</v>
      </c>
      <c r="AU2269" s="12">
        <f t="shared" si="715"/>
        <v>-11141801.13</v>
      </c>
      <c r="AV2269" s="12">
        <f t="shared" si="716"/>
        <v>-38492942.46</v>
      </c>
      <c r="AW2269" s="12">
        <f t="shared" si="717"/>
        <v>-37883241.17</v>
      </c>
      <c r="AX2269" s="12">
        <f t="shared" si="718"/>
        <v>0</v>
      </c>
      <c r="AY2269" s="21">
        <f t="shared" si="719"/>
        <v>864043777.15</v>
      </c>
    </row>
    <row r="2270" spans="1:51">
      <c r="A2270" s="5" t="s">
        <v>4587</v>
      </c>
      <c r="B2270" s="5" t="s">
        <v>4588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720"/>
        <v>893055276.43</v>
      </c>
      <c r="AF2270" s="9">
        <f t="shared" si="721"/>
        <v>944051418.78</v>
      </c>
      <c r="AG2270" s="9">
        <f t="shared" si="722"/>
        <v>2849362903.19</v>
      </c>
      <c r="AH2270" s="9">
        <f t="shared" si="723"/>
        <v>2849150069.91</v>
      </c>
      <c r="AI2270" s="9">
        <f t="shared" si="724"/>
        <v>2814347207.22</v>
      </c>
      <c r="AJ2270" s="12">
        <f t="shared" ref="AJ2270:AJ2333" si="725">C2270-G2270</f>
        <v>418403424.05</v>
      </c>
      <c r="AK2270" s="16">
        <f t="shared" ref="AK2270:AK2333" si="726">AJ2270/C2270</f>
        <v>0.468507868541545</v>
      </c>
      <c r="AL2270" s="9">
        <f t="shared" ref="AL2270:AL2333" si="727">O2270+P2270+Q2270+R2270+Y2270-AB2270+AC2270</f>
        <v>174170733.05</v>
      </c>
      <c r="AM2270" s="16">
        <f t="shared" ref="AM2270:AM2333" si="728">O2270/C2270</f>
        <v>0.0326867453901529</v>
      </c>
      <c r="AN2270" s="16">
        <f t="shared" ref="AN2270:AN2333" si="729">P2270/C2270</f>
        <v>0.00909456847113385</v>
      </c>
      <c r="AO2270" s="16">
        <f t="shared" ref="AO2270:AO2333" si="730">Q2270/C2270</f>
        <v>0.137492880620839</v>
      </c>
      <c r="AP2270" s="16">
        <f t="shared" ref="AP2270:AP2333" si="731">R2270/C2270</f>
        <v>0.0155154275728487</v>
      </c>
      <c r="AQ2270" s="12">
        <f t="shared" ref="AQ2270:AQ2333" si="732">C2270-G2270-AL2270</f>
        <v>244232691</v>
      </c>
      <c r="AR2270" s="12">
        <f t="shared" ref="AR2270:AR2333" si="733">AQ2270-S2270-AD2270</f>
        <v>-86011838.3200001</v>
      </c>
      <c r="AS2270" s="12">
        <f>AR2270-VLOOKUP(A2270,[1]选股结果!$A$2:$BJ$3005,48,FALSE)*0.08</f>
        <v>-2591053261.1296</v>
      </c>
      <c r="AT2270" s="12">
        <f t="shared" si="714"/>
        <v>209429828.31</v>
      </c>
      <c r="AU2270" s="12">
        <f t="shared" si="715"/>
        <v>-51208975.6300001</v>
      </c>
      <c r="AV2270" s="12">
        <f t="shared" si="716"/>
        <v>-53764068.7</v>
      </c>
      <c r="AW2270" s="12">
        <f t="shared" si="717"/>
        <v>2849362903.19</v>
      </c>
      <c r="AX2270" s="12">
        <f t="shared" si="718"/>
        <v>74896825.1300001</v>
      </c>
      <c r="AY2270" s="21">
        <f t="shared" si="719"/>
        <v>648609752.15</v>
      </c>
    </row>
    <row r="2271" spans="1:51">
      <c r="A2271" s="5" t="s">
        <v>4589</v>
      </c>
      <c r="B2271" s="5" t="s">
        <v>4590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720"/>
        <v>892414421.91</v>
      </c>
      <c r="AF2271" s="9">
        <f t="shared" si="721"/>
        <v>872021480.33</v>
      </c>
      <c r="AG2271" s="9">
        <f t="shared" si="722"/>
        <v>22577103.41</v>
      </c>
      <c r="AH2271" s="9">
        <f t="shared" si="723"/>
        <v>20983862.11</v>
      </c>
      <c r="AI2271" s="9">
        <f t="shared" si="724"/>
        <v>12949940.19</v>
      </c>
      <c r="AJ2271" s="12">
        <f t="shared" si="725"/>
        <v>74170213.05</v>
      </c>
      <c r="AK2271" s="16">
        <f t="shared" si="726"/>
        <v>0.083111849415495</v>
      </c>
      <c r="AL2271" s="9">
        <f t="shared" si="727"/>
        <v>51369363.8</v>
      </c>
      <c r="AM2271" s="16">
        <f t="shared" si="728"/>
        <v>0.00742580195624441</v>
      </c>
      <c r="AN2271" s="16">
        <f t="shared" si="729"/>
        <v>0.00859318586939352</v>
      </c>
      <c r="AO2271" s="16">
        <f t="shared" si="730"/>
        <v>0.0398099260699564</v>
      </c>
      <c r="AP2271" s="16">
        <f t="shared" si="731"/>
        <v>0</v>
      </c>
      <c r="AQ2271" s="12">
        <f t="shared" si="732"/>
        <v>22800849.25</v>
      </c>
      <c r="AR2271" s="12">
        <f t="shared" si="733"/>
        <v>10812183.78</v>
      </c>
      <c r="AS2271" s="12">
        <f>AR2271-VLOOKUP(A2271,[1]选股结果!$A$2:$BJ$3005,48,FALSE)*0.08</f>
        <v>-60806113.56</v>
      </c>
      <c r="AT2271" s="12">
        <f t="shared" si="714"/>
        <v>14766927.33</v>
      </c>
      <c r="AU2271" s="12">
        <f t="shared" si="715"/>
        <v>18846105.7</v>
      </c>
      <c r="AV2271" s="12">
        <f t="shared" si="716"/>
        <v>24432000.52</v>
      </c>
      <c r="AW2271" s="12">
        <f t="shared" si="717"/>
        <v>22577103.41</v>
      </c>
      <c r="AX2271" s="12">
        <f t="shared" si="718"/>
        <v>2099846.44</v>
      </c>
      <c r="AY2271" s="21">
        <f t="shared" si="719"/>
        <v>868066736.78</v>
      </c>
    </row>
    <row r="2272" spans="1:51">
      <c r="A2272" s="5" t="s">
        <v>4591</v>
      </c>
      <c r="B2272" s="5" t="s">
        <v>4592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720"/>
        <v>888180382.39</v>
      </c>
      <c r="AF2272" s="9">
        <f t="shared" si="721"/>
        <v>817865976.56</v>
      </c>
      <c r="AG2272" s="9">
        <f t="shared" si="722"/>
        <v>70399475.3099999</v>
      </c>
      <c r="AH2272" s="9">
        <f t="shared" si="723"/>
        <v>71871017.4499999</v>
      </c>
      <c r="AI2272" s="9">
        <f t="shared" si="724"/>
        <v>55355863.0199999</v>
      </c>
      <c r="AJ2272" s="12">
        <f t="shared" si="725"/>
        <v>193976681.41</v>
      </c>
      <c r="AK2272" s="16">
        <f t="shared" si="726"/>
        <v>0.218397844915274</v>
      </c>
      <c r="AL2272" s="9">
        <f t="shared" si="727"/>
        <v>117729259.7</v>
      </c>
      <c r="AM2272" s="16">
        <f t="shared" si="728"/>
        <v>0.00888756713896192</v>
      </c>
      <c r="AN2272" s="16">
        <f t="shared" si="729"/>
        <v>0.0343729297283607</v>
      </c>
      <c r="AO2272" s="16">
        <f t="shared" si="730"/>
        <v>0.0843914106369976</v>
      </c>
      <c r="AP2272" s="16">
        <f t="shared" si="731"/>
        <v>0.00655596761136655</v>
      </c>
      <c r="AQ2272" s="12">
        <f t="shared" si="732"/>
        <v>76247421.71</v>
      </c>
      <c r="AR2272" s="12">
        <f t="shared" si="733"/>
        <v>55270793.54</v>
      </c>
      <c r="AS2272" s="12">
        <f>AR2272-VLOOKUP(A2272,[1]选股结果!$A$2:$BJ$3005,48,FALSE)*0.08</f>
        <v>-19019313.0432</v>
      </c>
      <c r="AT2272" s="12">
        <f t="shared" si="714"/>
        <v>59732267.28</v>
      </c>
      <c r="AU2272" s="12">
        <f t="shared" si="715"/>
        <v>71785947.97</v>
      </c>
      <c r="AV2272" s="12">
        <f t="shared" si="716"/>
        <v>69870544.7</v>
      </c>
      <c r="AW2272" s="12">
        <f t="shared" si="717"/>
        <v>70399475.3099999</v>
      </c>
      <c r="AX2272" s="12">
        <f t="shared" si="718"/>
        <v>0</v>
      </c>
      <c r="AY2272" s="21">
        <f t="shared" si="719"/>
        <v>813404502.82</v>
      </c>
    </row>
    <row r="2273" spans="1:51">
      <c r="A2273" s="5" t="s">
        <v>4593</v>
      </c>
      <c r="B2273" s="5" t="s">
        <v>4594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720"/>
        <v>887403731.67</v>
      </c>
      <c r="AF2273" s="9">
        <f t="shared" si="721"/>
        <v>962457995.5</v>
      </c>
      <c r="AG2273" s="9">
        <f t="shared" si="722"/>
        <v>-362728891.18</v>
      </c>
      <c r="AH2273" s="9">
        <f t="shared" si="723"/>
        <v>-349162846.63</v>
      </c>
      <c r="AI2273" s="9">
        <f t="shared" si="724"/>
        <v>-351301115.69</v>
      </c>
      <c r="AJ2273" s="12">
        <f t="shared" si="725"/>
        <v>134521499.61</v>
      </c>
      <c r="AK2273" s="16">
        <f t="shared" si="726"/>
        <v>0.151589963856524</v>
      </c>
      <c r="AL2273" s="9">
        <f t="shared" si="727"/>
        <v>423392985.02</v>
      </c>
      <c r="AM2273" s="16">
        <f t="shared" si="728"/>
        <v>0.00521405231336196</v>
      </c>
      <c r="AN2273" s="16">
        <f t="shared" si="729"/>
        <v>0.0773797274446614</v>
      </c>
      <c r="AO2273" s="16">
        <f t="shared" si="730"/>
        <v>0.111797202095712</v>
      </c>
      <c r="AP2273" s="16">
        <f t="shared" si="731"/>
        <v>0.0172964838914018</v>
      </c>
      <c r="AQ2273" s="12">
        <f t="shared" si="732"/>
        <v>-288871485.41</v>
      </c>
      <c r="AR2273" s="12">
        <f t="shared" si="733"/>
        <v>-312733270.86</v>
      </c>
      <c r="AS2273" s="12">
        <f>AR2273-VLOOKUP(A2273,[1]选股结果!$A$2:$BJ$3005,48,FALSE)*0.08</f>
        <v>-571794749.4104</v>
      </c>
      <c r="AT2273" s="12">
        <f t="shared" si="714"/>
        <v>-291009754.47</v>
      </c>
      <c r="AU2273" s="12">
        <f t="shared" si="715"/>
        <v>-310595001.8</v>
      </c>
      <c r="AV2273" s="12">
        <f t="shared" si="716"/>
        <v>-352020322.95</v>
      </c>
      <c r="AW2273" s="12">
        <f t="shared" si="717"/>
        <v>-362728891.18</v>
      </c>
      <c r="AX2273" s="12">
        <f t="shared" si="718"/>
        <v>11014948.16</v>
      </c>
      <c r="AY2273" s="21">
        <f t="shared" si="719"/>
        <v>940734479.11</v>
      </c>
    </row>
    <row r="2274" spans="1:51">
      <c r="A2274" s="5" t="s">
        <v>4595</v>
      </c>
      <c r="B2274" s="5" t="s">
        <v>4596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720"/>
        <v>886184927.37</v>
      </c>
      <c r="AF2274" s="9">
        <f t="shared" si="721"/>
        <v>811099819.31</v>
      </c>
      <c r="AG2274" s="9">
        <f t="shared" si="722"/>
        <v>71770511.8600001</v>
      </c>
      <c r="AH2274" s="9">
        <f t="shared" si="723"/>
        <v>72086113.8200001</v>
      </c>
      <c r="AI2274" s="9">
        <f t="shared" si="724"/>
        <v>56951736.8300001</v>
      </c>
      <c r="AJ2274" s="12">
        <f t="shared" si="725"/>
        <v>204774076.69</v>
      </c>
      <c r="AK2274" s="16">
        <f t="shared" si="726"/>
        <v>0.231073752628274</v>
      </c>
      <c r="AL2274" s="9">
        <f t="shared" si="727"/>
        <v>109229116.16</v>
      </c>
      <c r="AM2274" s="16">
        <f t="shared" si="728"/>
        <v>0.0058577193875389</v>
      </c>
      <c r="AN2274" s="16">
        <f t="shared" si="729"/>
        <v>0.0107225887808772</v>
      </c>
      <c r="AO2274" s="16">
        <f t="shared" si="730"/>
        <v>0.0815909427895419</v>
      </c>
      <c r="AP2274" s="16">
        <f t="shared" si="731"/>
        <v>0.0237559900533157</v>
      </c>
      <c r="AQ2274" s="12">
        <f t="shared" si="732"/>
        <v>95544960.5300001</v>
      </c>
      <c r="AR2274" s="12">
        <f t="shared" si="733"/>
        <v>58771698.1300001</v>
      </c>
      <c r="AS2274" s="12">
        <f>AR2274-VLOOKUP(A2274,[1]选股结果!$A$2:$BJ$3005,48,FALSE)*0.08</f>
        <v>-12136783.1667999</v>
      </c>
      <c r="AT2274" s="12">
        <f t="shared" si="714"/>
        <v>80410583.5400001</v>
      </c>
      <c r="AU2274" s="12">
        <f t="shared" si="715"/>
        <v>73906075.1200001</v>
      </c>
      <c r="AV2274" s="12">
        <f t="shared" si="716"/>
        <v>69570668.25</v>
      </c>
      <c r="AW2274" s="12">
        <f t="shared" si="717"/>
        <v>71770511.8600001</v>
      </c>
      <c r="AX2274" s="12">
        <f t="shared" si="718"/>
        <v>507566.04</v>
      </c>
      <c r="AY2274" s="21">
        <f t="shared" si="719"/>
        <v>789460933.9</v>
      </c>
    </row>
    <row r="2275" spans="1:51">
      <c r="A2275" s="5" t="s">
        <v>4597</v>
      </c>
      <c r="B2275" s="5" t="s">
        <v>4598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720"/>
        <v>884190192.76</v>
      </c>
      <c r="AF2275" s="9">
        <f t="shared" si="721"/>
        <v>843733689.29</v>
      </c>
      <c r="AG2275" s="9">
        <f t="shared" si="722"/>
        <v>42065680.01</v>
      </c>
      <c r="AH2275" s="9">
        <f t="shared" si="723"/>
        <v>46003006.83</v>
      </c>
      <c r="AI2275" s="9">
        <f t="shared" si="724"/>
        <v>40226531.39</v>
      </c>
      <c r="AJ2275" s="12">
        <f t="shared" si="725"/>
        <v>305486151.24</v>
      </c>
      <c r="AK2275" s="16">
        <f t="shared" si="726"/>
        <v>0.345498235268167</v>
      </c>
      <c r="AL2275" s="9">
        <f t="shared" si="727"/>
        <v>259199934.71</v>
      </c>
      <c r="AM2275" s="16">
        <f t="shared" si="728"/>
        <v>0.00159556367120093</v>
      </c>
      <c r="AN2275" s="16">
        <f t="shared" si="729"/>
        <v>0.21069043094506</v>
      </c>
      <c r="AO2275" s="16">
        <f t="shared" si="730"/>
        <v>0.0588873210383289</v>
      </c>
      <c r="AP2275" s="16">
        <f t="shared" si="731"/>
        <v>0.0263146198188103</v>
      </c>
      <c r="AQ2275" s="12">
        <f t="shared" si="732"/>
        <v>46286216.53</v>
      </c>
      <c r="AR2275" s="12">
        <f t="shared" si="733"/>
        <v>38516008.33</v>
      </c>
      <c r="AS2275" s="12">
        <f>AR2275-VLOOKUP(A2275,[1]选股结果!$A$2:$BJ$3005,48,FALSE)*0.08</f>
        <v>-48331247.9444</v>
      </c>
      <c r="AT2275" s="12">
        <f t="shared" si="714"/>
        <v>40509741.09</v>
      </c>
      <c r="AU2275" s="12">
        <f t="shared" si="715"/>
        <v>44292483.77</v>
      </c>
      <c r="AV2275" s="12">
        <f t="shared" si="716"/>
        <v>40232240.11</v>
      </c>
      <c r="AW2275" s="12">
        <f t="shared" si="717"/>
        <v>42065680.01</v>
      </c>
      <c r="AX2275" s="12">
        <f t="shared" si="718"/>
        <v>2049301.29</v>
      </c>
      <c r="AY2275" s="21">
        <f t="shared" si="719"/>
        <v>841739956.53</v>
      </c>
    </row>
    <row r="2276" spans="1:51">
      <c r="A2276" s="5" t="s">
        <v>4599</v>
      </c>
      <c r="B2276" s="5" t="s">
        <v>4600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720"/>
        <v>882353392.85</v>
      </c>
      <c r="AF2276" s="9">
        <f t="shared" si="721"/>
        <v>1047290373.1</v>
      </c>
      <c r="AG2276" s="9">
        <f t="shared" si="722"/>
        <v>-191840501.85</v>
      </c>
      <c r="AH2276" s="9">
        <f t="shared" si="723"/>
        <v>-189880466.81</v>
      </c>
      <c r="AI2276" s="9">
        <f t="shared" si="724"/>
        <v>-162621465.59</v>
      </c>
      <c r="AJ2276" s="12">
        <f t="shared" si="725"/>
        <v>134278418.33</v>
      </c>
      <c r="AK2276" s="16">
        <f t="shared" si="726"/>
        <v>0.152182129539142</v>
      </c>
      <c r="AL2276" s="9">
        <f t="shared" si="727"/>
        <v>223032569.66</v>
      </c>
      <c r="AM2276" s="16">
        <f t="shared" si="728"/>
        <v>0.0118801487759248</v>
      </c>
      <c r="AN2276" s="16">
        <f t="shared" si="729"/>
        <v>0.0511567105037171</v>
      </c>
      <c r="AO2276" s="16">
        <f t="shared" si="730"/>
        <v>0.140258609818752</v>
      </c>
      <c r="AP2276" s="16">
        <f t="shared" si="731"/>
        <v>0.0467391983916935</v>
      </c>
      <c r="AQ2276" s="12">
        <f t="shared" si="732"/>
        <v>-88754151.33</v>
      </c>
      <c r="AR2276" s="12">
        <f t="shared" si="733"/>
        <v>-140091611.5</v>
      </c>
      <c r="AS2276" s="12">
        <f>AR2276-VLOOKUP(A2276,[1]选股结果!$A$2:$BJ$3005,48,FALSE)*0.08</f>
        <v>-345506856.732</v>
      </c>
      <c r="AT2276" s="12">
        <f t="shared" si="714"/>
        <v>-61495150.11</v>
      </c>
      <c r="AU2276" s="12">
        <f t="shared" si="715"/>
        <v>-167350612.72</v>
      </c>
      <c r="AV2276" s="12">
        <f t="shared" si="716"/>
        <v>-167797035.66</v>
      </c>
      <c r="AW2276" s="12">
        <f t="shared" si="717"/>
        <v>-191840501.85</v>
      </c>
      <c r="AX2276" s="12">
        <f t="shared" si="718"/>
        <v>0</v>
      </c>
      <c r="AY2276" s="21">
        <f t="shared" si="719"/>
        <v>968693911.71</v>
      </c>
    </row>
    <row r="2277" spans="1:51">
      <c r="A2277" s="5" t="s">
        <v>4601</v>
      </c>
      <c r="B2277" s="5" t="s">
        <v>4602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720"/>
        <v>880109334.87</v>
      </c>
      <c r="AF2277" s="9">
        <f t="shared" si="721"/>
        <v>819041512.46</v>
      </c>
      <c r="AG2277" s="9">
        <f t="shared" si="722"/>
        <v>65583798.72</v>
      </c>
      <c r="AH2277" s="9">
        <f t="shared" si="723"/>
        <v>65853183.56</v>
      </c>
      <c r="AI2277" s="9">
        <f t="shared" si="724"/>
        <v>52791368.7</v>
      </c>
      <c r="AJ2277" s="12">
        <f t="shared" si="725"/>
        <v>145261045.79</v>
      </c>
      <c r="AK2277" s="16">
        <f t="shared" si="726"/>
        <v>0.165048863856735</v>
      </c>
      <c r="AL2277" s="9">
        <f t="shared" si="727"/>
        <v>72386196.74</v>
      </c>
      <c r="AM2277" s="16">
        <f t="shared" si="728"/>
        <v>0.00709566278026404</v>
      </c>
      <c r="AN2277" s="16">
        <f t="shared" si="729"/>
        <v>0.00425881033355208</v>
      </c>
      <c r="AO2277" s="16">
        <f t="shared" si="730"/>
        <v>0.0362160238928815</v>
      </c>
      <c r="AP2277" s="16">
        <f t="shared" si="731"/>
        <v>0.0445928242265457</v>
      </c>
      <c r="AQ2277" s="12">
        <f t="shared" si="732"/>
        <v>72874849.05</v>
      </c>
      <c r="AR2277" s="12">
        <f t="shared" si="733"/>
        <v>56733610.16</v>
      </c>
      <c r="AS2277" s="12">
        <f>AR2277-VLOOKUP(A2277,[1]选股结果!$A$2:$BJ$3005,48,FALSE)*0.08</f>
        <v>-147553028.476</v>
      </c>
      <c r="AT2277" s="12">
        <f t="shared" si="714"/>
        <v>59813034.19</v>
      </c>
      <c r="AU2277" s="12">
        <f t="shared" si="715"/>
        <v>69795425.02</v>
      </c>
      <c r="AV2277" s="12">
        <f t="shared" si="716"/>
        <v>64971254.42</v>
      </c>
      <c r="AW2277" s="12">
        <f t="shared" si="717"/>
        <v>65583798.72</v>
      </c>
      <c r="AX2277" s="12">
        <f t="shared" si="718"/>
        <v>-4368</v>
      </c>
      <c r="AY2277" s="21">
        <f t="shared" si="719"/>
        <v>815962088.43</v>
      </c>
    </row>
    <row r="2278" spans="1:51">
      <c r="A2278" s="5" t="s">
        <v>4603</v>
      </c>
      <c r="B2278" s="5" t="s">
        <v>4604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720"/>
        <v>879387861.81</v>
      </c>
      <c r="AF2278" s="9">
        <f t="shared" si="721"/>
        <v>762437498.54</v>
      </c>
      <c r="AG2278" s="9">
        <f t="shared" si="722"/>
        <v>135371236.94</v>
      </c>
      <c r="AH2278" s="9">
        <f t="shared" si="723"/>
        <v>135099464.67</v>
      </c>
      <c r="AI2278" s="9">
        <f t="shared" si="724"/>
        <v>112842281.95</v>
      </c>
      <c r="AJ2278" s="12">
        <f t="shared" si="725"/>
        <v>388865827.45</v>
      </c>
      <c r="AK2278" s="16">
        <f t="shared" si="726"/>
        <v>0.442200585586452</v>
      </c>
      <c r="AL2278" s="9">
        <f t="shared" si="727"/>
        <v>265632550.05</v>
      </c>
      <c r="AM2278" s="16">
        <f t="shared" si="728"/>
        <v>0.00732395421827138</v>
      </c>
      <c r="AN2278" s="16">
        <f t="shared" si="729"/>
        <v>0.117369309666797</v>
      </c>
      <c r="AO2278" s="16">
        <f t="shared" si="730"/>
        <v>0.0991155466037487</v>
      </c>
      <c r="AP2278" s="16">
        <f t="shared" si="731"/>
        <v>0.077517600947656</v>
      </c>
      <c r="AQ2278" s="12">
        <f t="shared" si="732"/>
        <v>123233277.4</v>
      </c>
      <c r="AR2278" s="12">
        <f t="shared" si="733"/>
        <v>94043419.16</v>
      </c>
      <c r="AS2278" s="12">
        <f>AR2278-VLOOKUP(A2278,[1]选股结果!$A$2:$BJ$3005,48,FALSE)*0.08</f>
        <v>-106683273.9</v>
      </c>
      <c r="AT2278" s="12">
        <f t="shared" si="714"/>
        <v>100976094.68</v>
      </c>
      <c r="AU2278" s="12">
        <f t="shared" si="715"/>
        <v>116300601.88</v>
      </c>
      <c r="AV2278" s="12">
        <f t="shared" si="716"/>
        <v>100494218.66</v>
      </c>
      <c r="AW2278" s="12">
        <f t="shared" si="717"/>
        <v>135371236.94</v>
      </c>
      <c r="AX2278" s="12">
        <f t="shared" si="718"/>
        <v>26144969.4</v>
      </c>
      <c r="AY2278" s="21">
        <f t="shared" si="719"/>
        <v>755504823.02</v>
      </c>
    </row>
    <row r="2279" spans="1:51">
      <c r="A2279" s="5" t="s">
        <v>4605</v>
      </c>
      <c r="B2279" s="5" t="s">
        <v>4606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720"/>
        <v>878536698.5</v>
      </c>
      <c r="AF2279" s="9">
        <f t="shared" si="721"/>
        <v>713391237.01</v>
      </c>
      <c r="AG2279" s="9">
        <f t="shared" si="722"/>
        <v>166351193.74</v>
      </c>
      <c r="AH2279" s="9">
        <f t="shared" si="723"/>
        <v>169323279.51</v>
      </c>
      <c r="AI2279" s="9">
        <f t="shared" si="724"/>
        <v>141108004.88</v>
      </c>
      <c r="AJ2279" s="12">
        <f t="shared" si="725"/>
        <v>352904576.4</v>
      </c>
      <c r="AK2279" s="16">
        <f t="shared" si="726"/>
        <v>0.401695884762178</v>
      </c>
      <c r="AL2279" s="9">
        <f t="shared" si="727"/>
        <v>186750757.96</v>
      </c>
      <c r="AM2279" s="16">
        <f t="shared" si="728"/>
        <v>0.0130289872802621</v>
      </c>
      <c r="AN2279" s="16">
        <f t="shared" si="729"/>
        <v>0.066346125050347</v>
      </c>
      <c r="AO2279" s="16">
        <f t="shared" si="730"/>
        <v>0.0704743633199519</v>
      </c>
      <c r="AP2279" s="16">
        <f t="shared" si="731"/>
        <v>0.0644906125113907</v>
      </c>
      <c r="AQ2279" s="12">
        <f t="shared" si="732"/>
        <v>166153818.44</v>
      </c>
      <c r="AR2279" s="12">
        <f t="shared" si="733"/>
        <v>138485062.31</v>
      </c>
      <c r="AS2279" s="12">
        <f>AR2279-VLOOKUP(A2279,[1]选股结果!$A$2:$BJ$3005,48,FALSE)*0.08</f>
        <v>16480325.6244</v>
      </c>
      <c r="AT2279" s="12">
        <f t="shared" si="714"/>
        <v>137938543.81</v>
      </c>
      <c r="AU2279" s="12">
        <f t="shared" si="715"/>
        <v>166700336.94</v>
      </c>
      <c r="AV2279" s="12">
        <f t="shared" si="716"/>
        <v>160207433.67</v>
      </c>
      <c r="AW2279" s="12">
        <f t="shared" si="717"/>
        <v>166351193.74</v>
      </c>
      <c r="AX2279" s="12">
        <f t="shared" si="718"/>
        <v>5597241.57</v>
      </c>
      <c r="AY2279" s="21">
        <f t="shared" si="719"/>
        <v>713937755.51</v>
      </c>
    </row>
    <row r="2280" spans="1:51">
      <c r="A2280" s="5" t="s">
        <v>4607</v>
      </c>
      <c r="B2280" s="5" t="s">
        <v>4608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720"/>
        <v>878307008.46</v>
      </c>
      <c r="AF2280" s="9">
        <f t="shared" si="721"/>
        <v>971246219.95</v>
      </c>
      <c r="AG2280" s="9">
        <f t="shared" si="722"/>
        <v>-169323167.62</v>
      </c>
      <c r="AH2280" s="9">
        <f t="shared" si="723"/>
        <v>-164412548.41</v>
      </c>
      <c r="AI2280" s="9">
        <f t="shared" si="724"/>
        <v>-168829603.16</v>
      </c>
      <c r="AJ2280" s="12">
        <f t="shared" si="725"/>
        <v>195083209.79</v>
      </c>
      <c r="AK2280" s="16">
        <f t="shared" si="726"/>
        <v>0.222112778232356</v>
      </c>
      <c r="AL2280" s="9">
        <f t="shared" si="727"/>
        <v>274613315.87</v>
      </c>
      <c r="AM2280" s="16">
        <f t="shared" si="728"/>
        <v>0.00880380809388947</v>
      </c>
      <c r="AN2280" s="16">
        <f t="shared" si="729"/>
        <v>0.076552481845603</v>
      </c>
      <c r="AO2280" s="16">
        <f t="shared" si="730"/>
        <v>0.156511587925306</v>
      </c>
      <c r="AP2280" s="16">
        <f t="shared" si="731"/>
        <v>0.0761420576015427</v>
      </c>
      <c r="AQ2280" s="12">
        <f t="shared" si="732"/>
        <v>-79530106.0799999</v>
      </c>
      <c r="AR2280" s="12">
        <f t="shared" si="733"/>
        <v>-92659227.0299999</v>
      </c>
      <c r="AS2280" s="12">
        <f>AR2280-VLOOKUP(A2280,[1]选股结果!$A$2:$BJ$3005,48,FALSE)*0.08</f>
        <v>-248237235.6428</v>
      </c>
      <c r="AT2280" s="12">
        <f t="shared" si="714"/>
        <v>-83947160.8299999</v>
      </c>
      <c r="AU2280" s="12">
        <f t="shared" si="715"/>
        <v>-88242172.2799999</v>
      </c>
      <c r="AV2280" s="12">
        <f t="shared" si="716"/>
        <v>-182606359.01</v>
      </c>
      <c r="AW2280" s="12">
        <f t="shared" si="717"/>
        <v>-169323167.62</v>
      </c>
      <c r="AX2280" s="12">
        <f t="shared" si="718"/>
        <v>2034643.9</v>
      </c>
      <c r="AY2280" s="21">
        <f t="shared" si="719"/>
        <v>962534153.75</v>
      </c>
    </row>
    <row r="2281" spans="1:51">
      <c r="A2281" s="5" t="s">
        <v>4609</v>
      </c>
      <c r="B2281" s="5" t="s">
        <v>4610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720"/>
        <v>877721381.28</v>
      </c>
      <c r="AF2281" s="9">
        <f t="shared" si="721"/>
        <v>860118212.83</v>
      </c>
      <c r="AG2281" s="9">
        <f t="shared" si="722"/>
        <v>26855003.1399999</v>
      </c>
      <c r="AH2281" s="9">
        <f t="shared" si="723"/>
        <v>28202123.3499999</v>
      </c>
      <c r="AI2281" s="9">
        <f t="shared" si="724"/>
        <v>22809863.3499999</v>
      </c>
      <c r="AJ2281" s="12">
        <f t="shared" si="725"/>
        <v>287513194.98</v>
      </c>
      <c r="AK2281" s="16">
        <f t="shared" si="726"/>
        <v>0.327567723781222</v>
      </c>
      <c r="AL2281" s="9">
        <f t="shared" si="727"/>
        <v>291905093.16</v>
      </c>
      <c r="AM2281" s="16">
        <f t="shared" si="728"/>
        <v>0.005249456921376</v>
      </c>
      <c r="AN2281" s="16">
        <f t="shared" si="729"/>
        <v>0.26447775346599</v>
      </c>
      <c r="AO2281" s="16">
        <f t="shared" si="730"/>
        <v>0.0627270508321324</v>
      </c>
      <c r="AP2281" s="16">
        <f t="shared" si="731"/>
        <v>0</v>
      </c>
      <c r="AQ2281" s="12">
        <f t="shared" si="732"/>
        <v>-4391898.17999995</v>
      </c>
      <c r="AR2281" s="12">
        <f t="shared" si="733"/>
        <v>12108028.6600001</v>
      </c>
      <c r="AS2281" s="12">
        <f>AR2281-VLOOKUP(A2281,[1]选股结果!$A$2:$BJ$3005,48,FALSE)*0.08</f>
        <v>-182138333.812</v>
      </c>
      <c r="AT2281" s="12">
        <f t="shared" si="714"/>
        <v>-9784158.17999995</v>
      </c>
      <c r="AU2281" s="12">
        <f t="shared" si="715"/>
        <v>17500288.6600001</v>
      </c>
      <c r="AV2281" s="12">
        <f t="shared" si="716"/>
        <v>-21431854.02</v>
      </c>
      <c r="AW2281" s="12">
        <f t="shared" si="717"/>
        <v>26855003.1399999</v>
      </c>
      <c r="AX2281" s="12">
        <f t="shared" si="718"/>
        <v>20014937.4</v>
      </c>
      <c r="AY2281" s="21">
        <f t="shared" si="719"/>
        <v>882010399.67</v>
      </c>
    </row>
    <row r="2282" spans="1:51">
      <c r="A2282" s="5" t="s">
        <v>4611</v>
      </c>
      <c r="B2282" s="5" t="s">
        <v>4612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720"/>
        <v>876253120.39</v>
      </c>
      <c r="AF2282" s="9">
        <f t="shared" si="721"/>
        <v>848489442.99</v>
      </c>
      <c r="AG2282" s="9">
        <f t="shared" si="722"/>
        <v>20974166.08</v>
      </c>
      <c r="AH2282" s="9">
        <f t="shared" si="723"/>
        <v>20915125.6</v>
      </c>
      <c r="AI2282" s="9">
        <f t="shared" si="724"/>
        <v>19238765.31</v>
      </c>
      <c r="AJ2282" s="12">
        <f t="shared" si="725"/>
        <v>131549530.38</v>
      </c>
      <c r="AK2282" s="16">
        <f t="shared" si="726"/>
        <v>0.15012731745988</v>
      </c>
      <c r="AL2282" s="9">
        <f t="shared" si="727"/>
        <v>104360078.75</v>
      </c>
      <c r="AM2282" s="16">
        <f t="shared" si="728"/>
        <v>0.000736860485829282</v>
      </c>
      <c r="AN2282" s="16">
        <f t="shared" si="729"/>
        <v>0</v>
      </c>
      <c r="AO2282" s="16">
        <f t="shared" si="730"/>
        <v>0.0796463809668808</v>
      </c>
      <c r="AP2282" s="16">
        <f t="shared" si="731"/>
        <v>0.0343930047365614</v>
      </c>
      <c r="AQ2282" s="12">
        <f t="shared" si="732"/>
        <v>27189451.63</v>
      </c>
      <c r="AR2282" s="12">
        <f t="shared" si="733"/>
        <v>22300282.23</v>
      </c>
      <c r="AS2282" s="12">
        <f>AR2282-VLOOKUP(A2282,[1]选股结果!$A$2:$BJ$3005,48,FALSE)*0.08</f>
        <v>-50459537.7068</v>
      </c>
      <c r="AT2282" s="12">
        <f t="shared" si="714"/>
        <v>25513091.34</v>
      </c>
      <c r="AU2282" s="12">
        <f t="shared" si="715"/>
        <v>23976642.52</v>
      </c>
      <c r="AV2282" s="12">
        <f t="shared" si="716"/>
        <v>8643040.26000001</v>
      </c>
      <c r="AW2282" s="12">
        <f t="shared" si="717"/>
        <v>20974166.08</v>
      </c>
      <c r="AX2282" s="12">
        <f t="shared" si="718"/>
        <v>2786090.59</v>
      </c>
      <c r="AY2282" s="21">
        <f t="shared" si="719"/>
        <v>845276633.88</v>
      </c>
    </row>
    <row r="2283" spans="1:51">
      <c r="A2283" s="5" t="s">
        <v>4613</v>
      </c>
      <c r="B2283" s="5" t="s">
        <v>4614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720"/>
        <v>876014751.25</v>
      </c>
      <c r="AF2283" s="9">
        <f t="shared" si="721"/>
        <v>850197771.84</v>
      </c>
      <c r="AG2283" s="9">
        <f t="shared" si="722"/>
        <v>39280684.7700001</v>
      </c>
      <c r="AH2283" s="9">
        <f t="shared" si="723"/>
        <v>39378527.1000001</v>
      </c>
      <c r="AI2283" s="9">
        <f t="shared" si="724"/>
        <v>39367196.4800001</v>
      </c>
      <c r="AJ2283" s="12">
        <f t="shared" si="725"/>
        <v>160179271.15</v>
      </c>
      <c r="AK2283" s="16">
        <f t="shared" si="726"/>
        <v>0.182849970187645</v>
      </c>
      <c r="AL2283" s="9">
        <f t="shared" si="727"/>
        <v>134118116.03</v>
      </c>
      <c r="AM2283" s="16">
        <f t="shared" si="728"/>
        <v>0.00467779611490874</v>
      </c>
      <c r="AN2283" s="16">
        <f t="shared" si="729"/>
        <v>0.0270798704886535</v>
      </c>
      <c r="AO2283" s="16">
        <f t="shared" si="730"/>
        <v>0.0516285294573685</v>
      </c>
      <c r="AP2283" s="16">
        <f t="shared" si="731"/>
        <v>0.0671388997229514</v>
      </c>
      <c r="AQ2283" s="12">
        <f t="shared" si="732"/>
        <v>26061155.12</v>
      </c>
      <c r="AR2283" s="12">
        <f t="shared" si="733"/>
        <v>23549737.1</v>
      </c>
      <c r="AS2283" s="12">
        <f>AR2283-VLOOKUP(A2283,[1]选股结果!$A$2:$BJ$3005,48,FALSE)*0.08</f>
        <v>-66950555.6544</v>
      </c>
      <c r="AT2283" s="12">
        <f t="shared" si="714"/>
        <v>26049824.5</v>
      </c>
      <c r="AU2283" s="12">
        <f t="shared" si="715"/>
        <v>23561067.72</v>
      </c>
      <c r="AV2283" s="12">
        <f t="shared" si="716"/>
        <v>28167756.84</v>
      </c>
      <c r="AW2283" s="12">
        <f t="shared" si="717"/>
        <v>39280684.7700001</v>
      </c>
      <c r="AX2283" s="12">
        <f t="shared" si="718"/>
        <v>13111833.63</v>
      </c>
      <c r="AY2283" s="21">
        <f t="shared" si="719"/>
        <v>847697684.44</v>
      </c>
    </row>
    <row r="2284" spans="1:51">
      <c r="A2284" s="5" t="s">
        <v>4615</v>
      </c>
      <c r="B2284" s="5" t="s">
        <v>4616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720"/>
        <v>872321540.34</v>
      </c>
      <c r="AF2284" s="9">
        <f t="shared" si="721"/>
        <v>936987902.8</v>
      </c>
      <c r="AG2284" s="9">
        <f t="shared" si="722"/>
        <v>-42084101.13</v>
      </c>
      <c r="AH2284" s="9">
        <f t="shared" si="723"/>
        <v>-42052744.79</v>
      </c>
      <c r="AI2284" s="9">
        <f t="shared" si="724"/>
        <v>-45690707.4</v>
      </c>
      <c r="AJ2284" s="12">
        <f t="shared" si="725"/>
        <v>372761886.7</v>
      </c>
      <c r="AK2284" s="16">
        <f t="shared" si="726"/>
        <v>0.427321657739543</v>
      </c>
      <c r="AL2284" s="9">
        <f t="shared" si="727"/>
        <v>465122905.72</v>
      </c>
      <c r="AM2284" s="16">
        <f t="shared" si="728"/>
        <v>0.00285126068196203</v>
      </c>
      <c r="AN2284" s="16">
        <f t="shared" si="729"/>
        <v>0.0902110899603926</v>
      </c>
      <c r="AO2284" s="16">
        <f t="shared" si="730"/>
        <v>0.22487975291031</v>
      </c>
      <c r="AP2284" s="16">
        <f t="shared" si="731"/>
        <v>0.215465167186794</v>
      </c>
      <c r="AQ2284" s="12">
        <f t="shared" si="732"/>
        <v>-92361019.0199999</v>
      </c>
      <c r="AR2284" s="12">
        <f t="shared" si="733"/>
        <v>-68124578.7499999</v>
      </c>
      <c r="AS2284" s="12">
        <f>AR2284-VLOOKUP(A2284,[1]选股结果!$A$2:$BJ$3005,48,FALSE)*0.08</f>
        <v>-235983606.7852</v>
      </c>
      <c r="AT2284" s="12">
        <f t="shared" si="714"/>
        <v>-95998981.6299999</v>
      </c>
      <c r="AU2284" s="12">
        <f t="shared" si="715"/>
        <v>-64486616.1399999</v>
      </c>
      <c r="AV2284" s="12">
        <f t="shared" si="716"/>
        <v>-93249947.9599999</v>
      </c>
      <c r="AW2284" s="12">
        <f t="shared" si="717"/>
        <v>-42084101.13</v>
      </c>
      <c r="AX2284" s="12">
        <f t="shared" si="718"/>
        <v>13973622.66</v>
      </c>
      <c r="AY2284" s="21">
        <f t="shared" si="719"/>
        <v>964862305.68</v>
      </c>
    </row>
    <row r="2285" spans="1:51">
      <c r="A2285" s="5" t="s">
        <v>4617</v>
      </c>
      <c r="B2285" s="5" t="s">
        <v>4618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720"/>
        <v>870246488.05</v>
      </c>
      <c r="AF2285" s="9">
        <f t="shared" si="721"/>
        <v>804036603.6</v>
      </c>
      <c r="AG2285" s="9">
        <f t="shared" si="722"/>
        <v>58030245.59</v>
      </c>
      <c r="AH2285" s="9">
        <f t="shared" si="723"/>
        <v>58492387.65</v>
      </c>
      <c r="AI2285" s="9">
        <f t="shared" si="724"/>
        <v>43660263.1</v>
      </c>
      <c r="AJ2285" s="12">
        <f t="shared" si="725"/>
        <v>185885477.46</v>
      </c>
      <c r="AK2285" s="16">
        <f t="shared" si="726"/>
        <v>0.213600951009319</v>
      </c>
      <c r="AL2285" s="9">
        <f t="shared" si="727"/>
        <v>118490607.68</v>
      </c>
      <c r="AM2285" s="16">
        <f t="shared" si="728"/>
        <v>0.00645229065225183</v>
      </c>
      <c r="AN2285" s="16">
        <f t="shared" si="729"/>
        <v>0.0280145791390993</v>
      </c>
      <c r="AO2285" s="16">
        <f t="shared" si="730"/>
        <v>0.067102652595416</v>
      </c>
      <c r="AP2285" s="16">
        <f t="shared" si="731"/>
        <v>0.0352288750727352</v>
      </c>
      <c r="AQ2285" s="12">
        <f t="shared" si="732"/>
        <v>67394869.7799999</v>
      </c>
      <c r="AR2285" s="12">
        <f t="shared" si="733"/>
        <v>51935477.1799999</v>
      </c>
      <c r="AS2285" s="12">
        <f>AR2285-VLOOKUP(A2285,[1]选股结果!$A$2:$BJ$3005,48,FALSE)*0.08</f>
        <v>-2032372.7848001</v>
      </c>
      <c r="AT2285" s="12">
        <f t="shared" si="714"/>
        <v>52562745.2299999</v>
      </c>
      <c r="AU2285" s="12">
        <f t="shared" si="715"/>
        <v>66767601.7299999</v>
      </c>
      <c r="AV2285" s="12">
        <f t="shared" si="716"/>
        <v>56036034.4399999</v>
      </c>
      <c r="AW2285" s="12">
        <f t="shared" si="717"/>
        <v>58030245.59</v>
      </c>
      <c r="AX2285" s="12">
        <f t="shared" si="718"/>
        <v>2150498.62</v>
      </c>
      <c r="AY2285" s="21">
        <f t="shared" si="719"/>
        <v>803409335.55</v>
      </c>
    </row>
    <row r="2286" spans="1:51">
      <c r="A2286" s="5" t="s">
        <v>4619</v>
      </c>
      <c r="B2286" s="5" t="s">
        <v>4620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720"/>
        <v>869512046.2</v>
      </c>
      <c r="AF2286" s="9">
        <f t="shared" si="721"/>
        <v>827139653.12</v>
      </c>
      <c r="AG2286" s="9">
        <f t="shared" si="722"/>
        <v>22031881.36</v>
      </c>
      <c r="AH2286" s="9">
        <f t="shared" si="723"/>
        <v>19361708.28</v>
      </c>
      <c r="AI2286" s="9">
        <f t="shared" si="724"/>
        <v>10637204.7</v>
      </c>
      <c r="AJ2286" s="12">
        <f t="shared" si="725"/>
        <v>236296574.73</v>
      </c>
      <c r="AK2286" s="16">
        <f t="shared" si="726"/>
        <v>0.271757678070913</v>
      </c>
      <c r="AL2286" s="9">
        <f t="shared" si="727"/>
        <v>161892866.98</v>
      </c>
      <c r="AM2286" s="16">
        <f t="shared" si="728"/>
        <v>0.00774317358732873</v>
      </c>
      <c r="AN2286" s="16">
        <f t="shared" si="729"/>
        <v>0.0439758866333231</v>
      </c>
      <c r="AO2286" s="16">
        <f t="shared" si="730"/>
        <v>0.0960596327158739</v>
      </c>
      <c r="AP2286" s="16">
        <f t="shared" si="731"/>
        <v>0.0353386020979085</v>
      </c>
      <c r="AQ2286" s="12">
        <f t="shared" si="732"/>
        <v>74403707.75</v>
      </c>
      <c r="AR2286" s="12">
        <f t="shared" si="733"/>
        <v>30977716.42</v>
      </c>
      <c r="AS2286" s="12">
        <f>AR2286-VLOOKUP(A2286,[1]选股结果!$A$2:$BJ$3005,48,FALSE)*0.08</f>
        <v>-99448072.1312</v>
      </c>
      <c r="AT2286" s="12">
        <f t="shared" si="714"/>
        <v>65679204.17</v>
      </c>
      <c r="AU2286" s="12">
        <f t="shared" si="715"/>
        <v>39702220</v>
      </c>
      <c r="AV2286" s="12">
        <f t="shared" si="716"/>
        <v>22957961.29</v>
      </c>
      <c r="AW2286" s="12">
        <f t="shared" si="717"/>
        <v>22031881.36</v>
      </c>
      <c r="AX2286" s="12">
        <f t="shared" si="718"/>
        <v>-1178911.49</v>
      </c>
      <c r="AY2286" s="21">
        <f t="shared" si="719"/>
        <v>792438165.37</v>
      </c>
    </row>
    <row r="2287" spans="1:51">
      <c r="A2287" s="5" t="s">
        <v>4621</v>
      </c>
      <c r="B2287" s="5" t="s">
        <v>4622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720"/>
        <v>869188652.37</v>
      </c>
      <c r="AF2287" s="9">
        <f t="shared" si="721"/>
        <v>750314146.59</v>
      </c>
      <c r="AG2287" s="9">
        <f t="shared" si="722"/>
        <v>132696616.16</v>
      </c>
      <c r="AH2287" s="9">
        <f t="shared" si="723"/>
        <v>132118531.13</v>
      </c>
      <c r="AI2287" s="9">
        <f t="shared" si="724"/>
        <v>116113647.62</v>
      </c>
      <c r="AJ2287" s="12">
        <f t="shared" si="725"/>
        <v>287650512.91</v>
      </c>
      <c r="AK2287" s="16">
        <f t="shared" si="726"/>
        <v>0.330941403946852</v>
      </c>
      <c r="AL2287" s="9">
        <f t="shared" si="727"/>
        <v>166598566.82</v>
      </c>
      <c r="AM2287" s="16">
        <f t="shared" si="728"/>
        <v>0.00520210706579177</v>
      </c>
      <c r="AN2287" s="16">
        <f t="shared" si="729"/>
        <v>0.0495951895626564</v>
      </c>
      <c r="AO2287" s="16">
        <f t="shared" si="730"/>
        <v>0.0656407203596498</v>
      </c>
      <c r="AP2287" s="16">
        <f t="shared" si="731"/>
        <v>0.0702662990634644</v>
      </c>
      <c r="AQ2287" s="12">
        <f t="shared" si="732"/>
        <v>121051946.09</v>
      </c>
      <c r="AR2287" s="12">
        <f t="shared" si="733"/>
        <v>102029082.92</v>
      </c>
      <c r="AS2287" s="12">
        <f>AR2287-VLOOKUP(A2287,[1]选股结果!$A$2:$BJ$3005,48,FALSE)*0.08</f>
        <v>9193431.6216</v>
      </c>
      <c r="AT2287" s="12">
        <f t="shared" si="714"/>
        <v>105047062.58</v>
      </c>
      <c r="AU2287" s="12">
        <f t="shared" si="715"/>
        <v>118033966.43</v>
      </c>
      <c r="AV2287" s="12">
        <f t="shared" si="716"/>
        <v>120384777.83</v>
      </c>
      <c r="AW2287" s="12">
        <f t="shared" si="717"/>
        <v>132696616.16</v>
      </c>
      <c r="AX2287" s="12">
        <f t="shared" si="718"/>
        <v>14771347.56</v>
      </c>
      <c r="AY2287" s="21">
        <f t="shared" si="719"/>
        <v>747296166.93</v>
      </c>
    </row>
    <row r="2288" spans="1:51">
      <c r="A2288" s="5" t="s">
        <v>4623</v>
      </c>
      <c r="B2288" s="5" t="s">
        <v>4624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720"/>
        <v>868948312.68</v>
      </c>
      <c r="AF2288" s="9">
        <f t="shared" si="721"/>
        <v>793551968.63</v>
      </c>
      <c r="AG2288" s="9">
        <f t="shared" si="722"/>
        <v>69616529.6099998</v>
      </c>
      <c r="AH2288" s="9">
        <f t="shared" si="723"/>
        <v>73542024.7299998</v>
      </c>
      <c r="AI2288" s="9">
        <f t="shared" si="724"/>
        <v>66746985.2799998</v>
      </c>
      <c r="AJ2288" s="12">
        <f t="shared" si="725"/>
        <v>177251869.19</v>
      </c>
      <c r="AK2288" s="16">
        <f t="shared" si="726"/>
        <v>0.203984364321189</v>
      </c>
      <c r="AL2288" s="9">
        <f t="shared" si="727"/>
        <v>91669327.08</v>
      </c>
      <c r="AM2288" s="16">
        <f t="shared" si="728"/>
        <v>0.00421032545505075</v>
      </c>
      <c r="AN2288" s="16">
        <f t="shared" si="729"/>
        <v>0.0208844995555944</v>
      </c>
      <c r="AO2288" s="16">
        <f t="shared" si="730"/>
        <v>0.0418924733367951</v>
      </c>
      <c r="AP2288" s="16">
        <f t="shared" si="731"/>
        <v>0.0430247942074869</v>
      </c>
      <c r="AQ2288" s="12">
        <f t="shared" si="732"/>
        <v>85582542.1099999</v>
      </c>
      <c r="AR2288" s="12">
        <f t="shared" si="733"/>
        <v>72526799.7199999</v>
      </c>
      <c r="AS2288" s="12">
        <f>AR2288-VLOOKUP(A2288,[1]选股结果!$A$2:$BJ$3005,48,FALSE)*0.08</f>
        <v>11214846.2815999</v>
      </c>
      <c r="AT2288" s="12">
        <f t="shared" si="714"/>
        <v>78787502.6599999</v>
      </c>
      <c r="AU2288" s="12">
        <f t="shared" si="715"/>
        <v>79321839.1699999</v>
      </c>
      <c r="AV2288" s="12">
        <f t="shared" si="716"/>
        <v>69383833.5899999</v>
      </c>
      <c r="AW2288" s="12">
        <f t="shared" si="717"/>
        <v>69616529.6099998</v>
      </c>
      <c r="AX2288" s="12">
        <f t="shared" si="718"/>
        <v>6493398.96</v>
      </c>
      <c r="AY2288" s="21">
        <f t="shared" si="719"/>
        <v>787291265.69</v>
      </c>
    </row>
    <row r="2289" spans="1:51">
      <c r="A2289" s="5" t="s">
        <v>4625</v>
      </c>
      <c r="B2289" s="5" t="s">
        <v>4626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720"/>
        <v>868594322.31</v>
      </c>
      <c r="AF2289" s="9">
        <f t="shared" si="721"/>
        <v>1289659552.71</v>
      </c>
      <c r="AG2289" s="9">
        <f t="shared" si="722"/>
        <v>2052475395.56</v>
      </c>
      <c r="AH2289" s="9">
        <f t="shared" si="723"/>
        <v>2028120388.09</v>
      </c>
      <c r="AI2289" s="9">
        <f t="shared" si="724"/>
        <v>686120597.9</v>
      </c>
      <c r="AJ2289" s="12">
        <f t="shared" si="725"/>
        <v>10324579.67</v>
      </c>
      <c r="AK2289" s="16">
        <f t="shared" si="726"/>
        <v>0.0118865382892926</v>
      </c>
      <c r="AL2289" s="9">
        <f t="shared" si="727"/>
        <v>123073072.72</v>
      </c>
      <c r="AM2289" s="16">
        <f t="shared" si="728"/>
        <v>0.072416718892103</v>
      </c>
      <c r="AN2289" s="16">
        <f t="shared" si="729"/>
        <v>0</v>
      </c>
      <c r="AO2289" s="16">
        <f t="shared" si="730"/>
        <v>0.0365329022593758</v>
      </c>
      <c r="AP2289" s="16">
        <f t="shared" si="731"/>
        <v>0</v>
      </c>
      <c r="AQ2289" s="12">
        <f t="shared" si="732"/>
        <v>-112748493.05</v>
      </c>
      <c r="AR2289" s="12">
        <f t="shared" si="733"/>
        <v>-1791505070.96</v>
      </c>
      <c r="AS2289" s="12">
        <f>AR2289-VLOOKUP(A2289,[1]选股结果!$A$2:$BJ$3005,48,FALSE)*0.08</f>
        <v>-5675097666.2944</v>
      </c>
      <c r="AT2289" s="12">
        <f t="shared" si="714"/>
        <v>-1454748283.24</v>
      </c>
      <c r="AU2289" s="12">
        <f t="shared" si="715"/>
        <v>-449505280.77</v>
      </c>
      <c r="AV2289" s="12">
        <f t="shared" si="716"/>
        <v>-745627396.64</v>
      </c>
      <c r="AW2289" s="12">
        <f t="shared" si="717"/>
        <v>2052475395.56</v>
      </c>
      <c r="AX2289" s="12">
        <f t="shared" si="718"/>
        <v>2720025148.71</v>
      </c>
      <c r="AY2289" s="21">
        <f t="shared" si="719"/>
        <v>952902764.99</v>
      </c>
    </row>
    <row r="2290" spans="1:51">
      <c r="A2290" s="5" t="s">
        <v>4627</v>
      </c>
      <c r="B2290" s="5" t="s">
        <v>4628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720"/>
        <v>867963174.35</v>
      </c>
      <c r="AF2290" s="9">
        <f t="shared" si="721"/>
        <v>789605746.55</v>
      </c>
      <c r="AG2290" s="9">
        <f t="shared" si="722"/>
        <v>92993990.5700002</v>
      </c>
      <c r="AH2290" s="9">
        <f t="shared" si="723"/>
        <v>93944079.3200002</v>
      </c>
      <c r="AI2290" s="9">
        <f t="shared" si="724"/>
        <v>83446904.2600002</v>
      </c>
      <c r="AJ2290" s="12">
        <f t="shared" si="725"/>
        <v>209262237.18</v>
      </c>
      <c r="AK2290" s="16">
        <f t="shared" si="726"/>
        <v>0.241095755400812</v>
      </c>
      <c r="AL2290" s="9">
        <f t="shared" si="727"/>
        <v>113771976.6</v>
      </c>
      <c r="AM2290" s="16">
        <f t="shared" si="728"/>
        <v>0.00369123674215707</v>
      </c>
      <c r="AN2290" s="16">
        <f t="shared" si="729"/>
        <v>0.0380205422479051</v>
      </c>
      <c r="AO2290" s="16">
        <f t="shared" si="730"/>
        <v>0.0539701797084659</v>
      </c>
      <c r="AP2290" s="16">
        <f t="shared" si="731"/>
        <v>0.0396641506545271</v>
      </c>
      <c r="AQ2290" s="12">
        <f t="shared" si="732"/>
        <v>95490260.5800001</v>
      </c>
      <c r="AR2290" s="12">
        <f t="shared" si="733"/>
        <v>71563714.8500001</v>
      </c>
      <c r="AS2290" s="12">
        <f>AR2290-VLOOKUP(A2290,[1]选股结果!$A$2:$BJ$3005,48,FALSE)*0.08</f>
        <v>-36286359.8035999</v>
      </c>
      <c r="AT2290" s="12">
        <f t="shared" si="714"/>
        <v>84993085.5200001</v>
      </c>
      <c r="AU2290" s="12">
        <f t="shared" si="715"/>
        <v>82060889.9100001</v>
      </c>
      <c r="AV2290" s="12">
        <f t="shared" si="716"/>
        <v>78995716.7200001</v>
      </c>
      <c r="AW2290" s="12">
        <f t="shared" si="717"/>
        <v>92993990.5700002</v>
      </c>
      <c r="AX2290" s="12">
        <f t="shared" si="718"/>
        <v>6502486.71</v>
      </c>
      <c r="AY2290" s="21">
        <f t="shared" si="719"/>
        <v>776176375.88</v>
      </c>
    </row>
    <row r="2291" spans="1:51">
      <c r="A2291" s="5" t="s">
        <v>4629</v>
      </c>
      <c r="B2291" s="5" t="s">
        <v>4630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720"/>
        <v>866107941.76</v>
      </c>
      <c r="AF2291" s="9">
        <f t="shared" si="721"/>
        <v>843730600.86</v>
      </c>
      <c r="AG2291" s="9">
        <f t="shared" si="722"/>
        <v>26537802.7</v>
      </c>
      <c r="AH2291" s="9">
        <f t="shared" si="723"/>
        <v>26537351.54</v>
      </c>
      <c r="AI2291" s="9">
        <f t="shared" si="724"/>
        <v>24438879.47</v>
      </c>
      <c r="AJ2291" s="12">
        <f t="shared" si="725"/>
        <v>202407078.18</v>
      </c>
      <c r="AK2291" s="16">
        <f t="shared" si="726"/>
        <v>0.233697289241677</v>
      </c>
      <c r="AL2291" s="9">
        <f t="shared" si="727"/>
        <v>184499165.29</v>
      </c>
      <c r="AM2291" s="16">
        <f t="shared" si="728"/>
        <v>0.00670114182096748</v>
      </c>
      <c r="AN2291" s="16">
        <f t="shared" si="729"/>
        <v>0.0622708801288708</v>
      </c>
      <c r="AO2291" s="16">
        <f t="shared" si="730"/>
        <v>0.0683363467372531</v>
      </c>
      <c r="AP2291" s="16">
        <f t="shared" si="731"/>
        <v>0.0658674572179459</v>
      </c>
      <c r="AQ2291" s="12">
        <f t="shared" si="732"/>
        <v>17907912.89</v>
      </c>
      <c r="AR2291" s="12">
        <f t="shared" si="733"/>
        <v>11751899.93</v>
      </c>
      <c r="AS2291" s="12">
        <f>AR2291-VLOOKUP(A2291,[1]选股结果!$A$2:$BJ$3005,48,FALSE)*0.08</f>
        <v>-99054457.5756</v>
      </c>
      <c r="AT2291" s="12">
        <f t="shared" si="714"/>
        <v>15809440.82</v>
      </c>
      <c r="AU2291" s="12">
        <f t="shared" si="715"/>
        <v>13850372</v>
      </c>
      <c r="AV2291" s="12">
        <f t="shared" si="716"/>
        <v>24445257.6399999</v>
      </c>
      <c r="AW2291" s="12">
        <f t="shared" si="717"/>
        <v>26537802.7</v>
      </c>
      <c r="AX2291" s="12">
        <f t="shared" si="718"/>
        <v>1950840.27</v>
      </c>
      <c r="AY2291" s="21">
        <f t="shared" si="719"/>
        <v>839673059.97</v>
      </c>
    </row>
    <row r="2292" spans="1:51">
      <c r="A2292" s="5" t="s">
        <v>4631</v>
      </c>
      <c r="B2292" s="5" t="s">
        <v>4632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720"/>
        <v>866006503.7</v>
      </c>
      <c r="AF2292" s="9">
        <f t="shared" si="721"/>
        <v>779472216.19</v>
      </c>
      <c r="AG2292" s="9">
        <f t="shared" si="722"/>
        <v>80166396.0200002</v>
      </c>
      <c r="AH2292" s="9">
        <f t="shared" si="723"/>
        <v>80125771.1800002</v>
      </c>
      <c r="AI2292" s="9">
        <f t="shared" si="724"/>
        <v>65491183.7900002</v>
      </c>
      <c r="AJ2292" s="12">
        <f t="shared" si="725"/>
        <v>216800165.31</v>
      </c>
      <c r="AK2292" s="16">
        <f t="shared" si="726"/>
        <v>0.250344731111977</v>
      </c>
      <c r="AL2292" s="9">
        <f t="shared" si="727"/>
        <v>114575936.65</v>
      </c>
      <c r="AM2292" s="16">
        <f t="shared" si="728"/>
        <v>0.00658314825078374</v>
      </c>
      <c r="AN2292" s="16">
        <f t="shared" si="729"/>
        <v>0.0319496559111118</v>
      </c>
      <c r="AO2292" s="16">
        <f t="shared" si="730"/>
        <v>0.0523057013503581</v>
      </c>
      <c r="AP2292" s="16">
        <f t="shared" si="731"/>
        <v>0.0307730657288827</v>
      </c>
      <c r="AQ2292" s="12">
        <f t="shared" si="732"/>
        <v>102224228.66</v>
      </c>
      <c r="AR2292" s="12">
        <f t="shared" si="733"/>
        <v>62640175.09</v>
      </c>
      <c r="AS2292" s="12">
        <f>AR2292-VLOOKUP(A2292,[1]选股结果!$A$2:$BJ$3005,48,FALSE)*0.08</f>
        <v>-7206805.2764</v>
      </c>
      <c r="AT2292" s="12">
        <f t="shared" si="714"/>
        <v>87589641.2700001</v>
      </c>
      <c r="AU2292" s="12">
        <f t="shared" si="715"/>
        <v>77274762.48</v>
      </c>
      <c r="AV2292" s="12">
        <f t="shared" si="716"/>
        <v>80002129.8700001</v>
      </c>
      <c r="AW2292" s="12">
        <f t="shared" si="717"/>
        <v>80166396.0200002</v>
      </c>
      <c r="AX2292" s="12">
        <f t="shared" si="718"/>
        <v>2037708.94</v>
      </c>
      <c r="AY2292" s="21">
        <f t="shared" si="719"/>
        <v>754522750.01</v>
      </c>
    </row>
    <row r="2293" spans="1:51">
      <c r="A2293" s="5" t="s">
        <v>4633</v>
      </c>
      <c r="B2293" s="5" t="s">
        <v>4634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720"/>
        <v>864951504.66</v>
      </c>
      <c r="AF2293" s="9">
        <f t="shared" si="721"/>
        <v>724258630.65</v>
      </c>
      <c r="AG2293" s="9">
        <f t="shared" si="722"/>
        <v>143378689.81</v>
      </c>
      <c r="AH2293" s="9">
        <f t="shared" si="723"/>
        <v>142361693.28</v>
      </c>
      <c r="AI2293" s="9">
        <f t="shared" si="724"/>
        <v>125852844.49</v>
      </c>
      <c r="AJ2293" s="12">
        <f t="shared" si="725"/>
        <v>275529144.95</v>
      </c>
      <c r="AK2293" s="16">
        <f t="shared" si="726"/>
        <v>0.318548662515255</v>
      </c>
      <c r="AL2293" s="9">
        <f t="shared" si="727"/>
        <v>135202039.83</v>
      </c>
      <c r="AM2293" s="16">
        <f t="shared" si="728"/>
        <v>0.00885145887226301</v>
      </c>
      <c r="AN2293" s="16">
        <f t="shared" si="729"/>
        <v>0.0667171797252192</v>
      </c>
      <c r="AO2293" s="16">
        <f t="shared" si="730"/>
        <v>0.0264459181431121</v>
      </c>
      <c r="AP2293" s="16">
        <f t="shared" si="731"/>
        <v>0.0531213584836311</v>
      </c>
      <c r="AQ2293" s="12">
        <f t="shared" si="732"/>
        <v>140327105.12</v>
      </c>
      <c r="AR2293" s="12">
        <f t="shared" si="733"/>
        <v>123167028.69</v>
      </c>
      <c r="AS2293" s="12">
        <f>AR2293-VLOOKUP(A2293,[1]选股结果!$A$2:$BJ$3005,48,FALSE)*0.08</f>
        <v>17271726.5588</v>
      </c>
      <c r="AT2293" s="12">
        <f t="shared" si="714"/>
        <v>123818256.33</v>
      </c>
      <c r="AU2293" s="12">
        <f t="shared" si="715"/>
        <v>139675877.48</v>
      </c>
      <c r="AV2293" s="12">
        <f t="shared" si="716"/>
        <v>133557747.51</v>
      </c>
      <c r="AW2293" s="12">
        <f t="shared" si="717"/>
        <v>143378689.81</v>
      </c>
      <c r="AX2293" s="12">
        <f t="shared" si="718"/>
        <v>10187925.94</v>
      </c>
      <c r="AY2293" s="21">
        <f t="shared" si="719"/>
        <v>723607403.01</v>
      </c>
    </row>
    <row r="2294" spans="1:51">
      <c r="A2294" s="5" t="s">
        <v>4635</v>
      </c>
      <c r="B2294" s="5" t="s">
        <v>4636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720"/>
        <v>864069315.31</v>
      </c>
      <c r="AF2294" s="9">
        <f t="shared" si="721"/>
        <v>809186101.28</v>
      </c>
      <c r="AG2294" s="9">
        <f t="shared" si="722"/>
        <v>50523235.3499999</v>
      </c>
      <c r="AH2294" s="9">
        <f t="shared" si="723"/>
        <v>47953305.4299999</v>
      </c>
      <c r="AI2294" s="9">
        <f t="shared" si="724"/>
        <v>34500443.9199999</v>
      </c>
      <c r="AJ2294" s="12">
        <f t="shared" si="725"/>
        <v>388695288.37</v>
      </c>
      <c r="AK2294" s="16">
        <f t="shared" si="726"/>
        <v>0.449842716878042</v>
      </c>
      <c r="AL2294" s="9">
        <f t="shared" si="727"/>
        <v>353758820.41</v>
      </c>
      <c r="AM2294" s="16">
        <f t="shared" si="728"/>
        <v>0.00546211779121765</v>
      </c>
      <c r="AN2294" s="16">
        <f t="shared" si="729"/>
        <v>0.216361038943882</v>
      </c>
      <c r="AO2294" s="16">
        <f t="shared" si="730"/>
        <v>0.0989353411413876</v>
      </c>
      <c r="AP2294" s="16">
        <f t="shared" si="731"/>
        <v>0.0856775186183298</v>
      </c>
      <c r="AQ2294" s="12">
        <f t="shared" si="732"/>
        <v>34936467.96</v>
      </c>
      <c r="AR2294" s="12">
        <f t="shared" si="733"/>
        <v>38860422.6</v>
      </c>
      <c r="AS2294" s="12">
        <f>AR2294-VLOOKUP(A2294,[1]选股结果!$A$2:$BJ$3005,48,FALSE)*0.08</f>
        <v>-140269324.7208</v>
      </c>
      <c r="AT2294" s="12">
        <f t="shared" si="714"/>
        <v>21483606.45</v>
      </c>
      <c r="AU2294" s="12">
        <f t="shared" si="715"/>
        <v>52313284.11</v>
      </c>
      <c r="AV2294" s="12">
        <f t="shared" si="716"/>
        <v>31814164.15</v>
      </c>
      <c r="AW2294" s="12">
        <f t="shared" si="717"/>
        <v>50523235.3499999</v>
      </c>
      <c r="AX2294" s="12">
        <f t="shared" si="718"/>
        <v>1332255.05</v>
      </c>
      <c r="AY2294" s="21">
        <f t="shared" si="719"/>
        <v>826562917.43</v>
      </c>
    </row>
    <row r="2295" spans="1:51">
      <c r="A2295" s="5" t="s">
        <v>4637</v>
      </c>
      <c r="B2295" s="5" t="s">
        <v>4638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720"/>
        <v>862668335.7</v>
      </c>
      <c r="AF2295" s="9">
        <f t="shared" si="721"/>
        <v>695999832.24</v>
      </c>
      <c r="AG2295" s="9">
        <f t="shared" si="722"/>
        <v>122491690.67</v>
      </c>
      <c r="AH2295" s="9">
        <f t="shared" si="723"/>
        <v>118518808.56</v>
      </c>
      <c r="AI2295" s="9">
        <f t="shared" si="724"/>
        <v>94432127.02</v>
      </c>
      <c r="AJ2295" s="12">
        <f t="shared" si="725"/>
        <v>428596141.82</v>
      </c>
      <c r="AK2295" s="16">
        <f t="shared" si="726"/>
        <v>0.496826096523204</v>
      </c>
      <c r="AL2295" s="9">
        <f t="shared" si="727"/>
        <v>292990939.45</v>
      </c>
      <c r="AM2295" s="16">
        <f t="shared" si="728"/>
        <v>0.0107587411359765</v>
      </c>
      <c r="AN2295" s="16">
        <f t="shared" si="729"/>
        <v>0.154429535149101</v>
      </c>
      <c r="AO2295" s="16">
        <f t="shared" si="730"/>
        <v>0.0741333850721513</v>
      </c>
      <c r="AP2295" s="16">
        <f t="shared" si="731"/>
        <v>0.0661403290567073</v>
      </c>
      <c r="AQ2295" s="12">
        <f t="shared" si="732"/>
        <v>135605202.37</v>
      </c>
      <c r="AR2295" s="12">
        <f t="shared" si="733"/>
        <v>113103269.36</v>
      </c>
      <c r="AS2295" s="12">
        <f>AR2295-VLOOKUP(A2295,[1]选股结果!$A$2:$BJ$3005,48,FALSE)*0.08</f>
        <v>16774072.7224</v>
      </c>
      <c r="AT2295" s="12">
        <f t="shared" si="714"/>
        <v>111518520.83</v>
      </c>
      <c r="AU2295" s="12">
        <f t="shared" si="715"/>
        <v>137189950.9</v>
      </c>
      <c r="AV2295" s="12">
        <f t="shared" si="716"/>
        <v>121732644.75</v>
      </c>
      <c r="AW2295" s="12">
        <f t="shared" si="717"/>
        <v>122491690.67</v>
      </c>
      <c r="AX2295" s="12">
        <f t="shared" si="718"/>
        <v>-832224.01</v>
      </c>
      <c r="AY2295" s="21">
        <f t="shared" si="719"/>
        <v>697584580.77</v>
      </c>
    </row>
    <row r="2296" spans="1:51">
      <c r="A2296" s="5" t="s">
        <v>4639</v>
      </c>
      <c r="B2296" s="5" t="s">
        <v>4640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720"/>
        <v>862495370.85</v>
      </c>
      <c r="AF2296" s="9">
        <f t="shared" si="721"/>
        <v>773609326.59</v>
      </c>
      <c r="AG2296" s="9">
        <f t="shared" si="722"/>
        <v>89851144.9500001</v>
      </c>
      <c r="AH2296" s="9">
        <f t="shared" si="723"/>
        <v>87895079.9700001</v>
      </c>
      <c r="AI2296" s="9">
        <f t="shared" si="724"/>
        <v>78685489.5800001</v>
      </c>
      <c r="AJ2296" s="12">
        <f t="shared" si="725"/>
        <v>528285029.32</v>
      </c>
      <c r="AK2296" s="16">
        <f t="shared" si="726"/>
        <v>0.612507669228843</v>
      </c>
      <c r="AL2296" s="9">
        <f t="shared" si="727"/>
        <v>439008748.18</v>
      </c>
      <c r="AM2296" s="16">
        <f t="shared" si="728"/>
        <v>0.00887226015191082</v>
      </c>
      <c r="AN2296" s="16">
        <f t="shared" si="729"/>
        <v>0.360113284844536</v>
      </c>
      <c r="AO2296" s="16">
        <f t="shared" si="730"/>
        <v>0.0679662535257768</v>
      </c>
      <c r="AP2296" s="16">
        <f t="shared" si="731"/>
        <v>0.0706952592103875</v>
      </c>
      <c r="AQ2296" s="12">
        <f t="shared" si="732"/>
        <v>89276281.14</v>
      </c>
      <c r="AR2296" s="12">
        <f t="shared" si="733"/>
        <v>78510943.01</v>
      </c>
      <c r="AS2296" s="12">
        <f>AR2296-VLOOKUP(A2296,[1]选股结果!$A$2:$BJ$3005,48,FALSE)*0.08</f>
        <v>-7337849.27319999</v>
      </c>
      <c r="AT2296" s="12">
        <f t="shared" si="714"/>
        <v>80066690.75</v>
      </c>
      <c r="AU2296" s="12">
        <f t="shared" si="715"/>
        <v>87720533.4</v>
      </c>
      <c r="AV2296" s="12">
        <f t="shared" si="716"/>
        <v>89773684.61</v>
      </c>
      <c r="AW2296" s="12">
        <f t="shared" si="717"/>
        <v>89851144.9500001</v>
      </c>
      <c r="AX2296" s="12">
        <f t="shared" si="718"/>
        <v>380156.84</v>
      </c>
      <c r="AY2296" s="21">
        <f t="shared" si="719"/>
        <v>772053578.85</v>
      </c>
    </row>
    <row r="2297" spans="1:51">
      <c r="A2297" s="5" t="s">
        <v>4641</v>
      </c>
      <c r="B2297" s="5" t="s">
        <v>4642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720"/>
        <v>861836444.84</v>
      </c>
      <c r="AF2297" s="9">
        <f t="shared" si="721"/>
        <v>765684916.01</v>
      </c>
      <c r="AG2297" s="9">
        <f t="shared" si="722"/>
        <v>95832052.62</v>
      </c>
      <c r="AH2297" s="9">
        <f t="shared" si="723"/>
        <v>96386183.42</v>
      </c>
      <c r="AI2297" s="9">
        <f t="shared" si="724"/>
        <v>84447961.47</v>
      </c>
      <c r="AJ2297" s="12">
        <f t="shared" si="725"/>
        <v>196848621.54</v>
      </c>
      <c r="AK2297" s="16">
        <f t="shared" si="726"/>
        <v>0.228406007565096</v>
      </c>
      <c r="AL2297" s="9">
        <f t="shared" si="727"/>
        <v>101082203.87</v>
      </c>
      <c r="AM2297" s="16">
        <f t="shared" si="728"/>
        <v>0.00493245699395921</v>
      </c>
      <c r="AN2297" s="16">
        <f t="shared" si="729"/>
        <v>0.0122910196516075</v>
      </c>
      <c r="AO2297" s="16">
        <f t="shared" si="730"/>
        <v>0.0680126169077034</v>
      </c>
      <c r="AP2297" s="16">
        <f t="shared" si="731"/>
        <v>0.0324357206838587</v>
      </c>
      <c r="AQ2297" s="12">
        <f t="shared" si="732"/>
        <v>95766417.6700001</v>
      </c>
      <c r="AR2297" s="12">
        <f t="shared" si="733"/>
        <v>84544961.0500001</v>
      </c>
      <c r="AS2297" s="12">
        <f>AR2297-VLOOKUP(A2297,[1]选股结果!$A$2:$BJ$3005,48,FALSE)*0.08</f>
        <v>6056301.88920011</v>
      </c>
      <c r="AT2297" s="12">
        <f t="shared" si="714"/>
        <v>83828195.7200001</v>
      </c>
      <c r="AU2297" s="12">
        <f t="shared" si="715"/>
        <v>96483183.0000001</v>
      </c>
      <c r="AV2297" s="12">
        <f t="shared" si="716"/>
        <v>91703764.7000001</v>
      </c>
      <c r="AW2297" s="12">
        <f t="shared" si="717"/>
        <v>95832052.62</v>
      </c>
      <c r="AX2297" s="12">
        <f t="shared" si="718"/>
        <v>176850.83</v>
      </c>
      <c r="AY2297" s="21">
        <f t="shared" si="719"/>
        <v>766401681.34</v>
      </c>
    </row>
    <row r="2298" spans="1:51">
      <c r="A2298" s="5" t="s">
        <v>4643</v>
      </c>
      <c r="B2298" s="5" t="s">
        <v>4644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720"/>
        <v>860420572.56</v>
      </c>
      <c r="AF2298" s="9">
        <f t="shared" si="721"/>
        <v>691245862.36</v>
      </c>
      <c r="AG2298" s="9">
        <f t="shared" si="722"/>
        <v>162054675.28</v>
      </c>
      <c r="AH2298" s="9">
        <f t="shared" si="723"/>
        <v>161820567.09</v>
      </c>
      <c r="AI2298" s="9">
        <f t="shared" si="724"/>
        <v>138179524.78</v>
      </c>
      <c r="AJ2298" s="12">
        <f t="shared" si="725"/>
        <v>247843218.28</v>
      </c>
      <c r="AK2298" s="16">
        <f t="shared" si="726"/>
        <v>0.288048921869214</v>
      </c>
      <c r="AL2298" s="9">
        <f t="shared" si="727"/>
        <v>71802582.03</v>
      </c>
      <c r="AM2298" s="16">
        <f t="shared" si="728"/>
        <v>0.00678909592156765</v>
      </c>
      <c r="AN2298" s="16">
        <f t="shared" si="729"/>
        <v>0.0176543837216779</v>
      </c>
      <c r="AO2298" s="16">
        <f t="shared" si="730"/>
        <v>0.0238298508123714</v>
      </c>
      <c r="AP2298" s="16">
        <f t="shared" si="731"/>
        <v>0.0347772680411048</v>
      </c>
      <c r="AQ2298" s="12">
        <f t="shared" si="732"/>
        <v>176040636.25</v>
      </c>
      <c r="AR2298" s="12">
        <f t="shared" si="733"/>
        <v>145189529.37</v>
      </c>
      <c r="AS2298" s="12">
        <f>AR2298-VLOOKUP(A2298,[1]选股结果!$A$2:$BJ$3005,48,FALSE)*0.08</f>
        <v>62650076.594</v>
      </c>
      <c r="AT2298" s="12">
        <f t="shared" si="714"/>
        <v>152399593.94</v>
      </c>
      <c r="AU2298" s="12">
        <f t="shared" si="715"/>
        <v>168830571.68</v>
      </c>
      <c r="AV2298" s="12">
        <f t="shared" si="716"/>
        <v>169239789.85</v>
      </c>
      <c r="AW2298" s="12">
        <f t="shared" si="717"/>
        <v>162054675.28</v>
      </c>
      <c r="AX2298" s="12">
        <f t="shared" si="718"/>
        <v>24950</v>
      </c>
      <c r="AY2298" s="21">
        <f t="shared" si="719"/>
        <v>684035797.79</v>
      </c>
    </row>
    <row r="2299" spans="1:51">
      <c r="A2299" s="5" t="s">
        <v>4645</v>
      </c>
      <c r="B2299" s="5" t="s">
        <v>4646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720"/>
        <v>859985463.28</v>
      </c>
      <c r="AF2299" s="9">
        <f t="shared" si="721"/>
        <v>746785316.71</v>
      </c>
      <c r="AG2299" s="9">
        <f t="shared" si="722"/>
        <v>117009375.73</v>
      </c>
      <c r="AH2299" s="9">
        <f t="shared" si="723"/>
        <v>118057648.86</v>
      </c>
      <c r="AI2299" s="9">
        <f t="shared" si="724"/>
        <v>92448898.83</v>
      </c>
      <c r="AJ2299" s="12">
        <f t="shared" si="725"/>
        <v>277601454.18</v>
      </c>
      <c r="AK2299" s="16">
        <f t="shared" si="726"/>
        <v>0.322797844885916</v>
      </c>
      <c r="AL2299" s="9">
        <f t="shared" si="727"/>
        <v>169040428.54</v>
      </c>
      <c r="AM2299" s="16">
        <f t="shared" si="728"/>
        <v>0.0294830814503486</v>
      </c>
      <c r="AN2299" s="16">
        <f t="shared" si="729"/>
        <v>0.0978639624081623</v>
      </c>
      <c r="AO2299" s="16">
        <f t="shared" si="730"/>
        <v>0.0374582868379389</v>
      </c>
      <c r="AP2299" s="16">
        <f t="shared" si="731"/>
        <v>0.0331041440879924</v>
      </c>
      <c r="AQ2299" s="12">
        <f t="shared" si="732"/>
        <v>108561025.64</v>
      </c>
      <c r="AR2299" s="12">
        <f t="shared" si="733"/>
        <v>88750239.36</v>
      </c>
      <c r="AS2299" s="12">
        <f>AR2299-VLOOKUP(A2299,[1]选股结果!$A$2:$BJ$3005,48,FALSE)*0.08</f>
        <v>2405459.3928</v>
      </c>
      <c r="AT2299" s="12">
        <f t="shared" si="714"/>
        <v>82952275.61</v>
      </c>
      <c r="AU2299" s="12">
        <f t="shared" si="715"/>
        <v>114358989.39</v>
      </c>
      <c r="AV2299" s="12">
        <f t="shared" si="716"/>
        <v>108223981.76</v>
      </c>
      <c r="AW2299" s="12">
        <f t="shared" si="717"/>
        <v>117009375.73</v>
      </c>
      <c r="AX2299" s="12">
        <f t="shared" si="718"/>
        <v>2987430.22</v>
      </c>
      <c r="AY2299" s="21">
        <f t="shared" si="719"/>
        <v>752583280.46</v>
      </c>
    </row>
    <row r="2300" spans="1:51">
      <c r="A2300" s="5" t="s">
        <v>4647</v>
      </c>
      <c r="B2300" s="5" t="s">
        <v>4648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720"/>
        <v>856804399.15</v>
      </c>
      <c r="AF2300" s="9">
        <f t="shared" si="721"/>
        <v>689993916.62</v>
      </c>
      <c r="AG2300" s="9">
        <f t="shared" si="722"/>
        <v>252557562.23</v>
      </c>
      <c r="AH2300" s="9">
        <f t="shared" si="723"/>
        <v>251314929.48</v>
      </c>
      <c r="AI2300" s="9">
        <f t="shared" si="724"/>
        <v>218022376.05</v>
      </c>
      <c r="AJ2300" s="12">
        <f t="shared" si="725"/>
        <v>425893278.84</v>
      </c>
      <c r="AK2300" s="16">
        <f t="shared" si="726"/>
        <v>0.497071769545664</v>
      </c>
      <c r="AL2300" s="9">
        <f t="shared" si="727"/>
        <v>255817152.13</v>
      </c>
      <c r="AM2300" s="16">
        <f t="shared" si="728"/>
        <v>0.00746832018643704</v>
      </c>
      <c r="AN2300" s="16">
        <f t="shared" si="729"/>
        <v>0.0135513743644625</v>
      </c>
      <c r="AO2300" s="16">
        <f t="shared" si="730"/>
        <v>0.228216556012065</v>
      </c>
      <c r="AP2300" s="16">
        <f t="shared" si="731"/>
        <v>0.0408726832223805</v>
      </c>
      <c r="AQ2300" s="12">
        <f t="shared" si="732"/>
        <v>170076126.71</v>
      </c>
      <c r="AR2300" s="12">
        <f t="shared" si="733"/>
        <v>126267387.67</v>
      </c>
      <c r="AS2300" s="12">
        <f>AR2300-VLOOKUP(A2300,[1]选股结果!$A$2:$BJ$3005,48,FALSE)*0.08</f>
        <v>-418958083.254</v>
      </c>
      <c r="AT2300" s="12">
        <f t="shared" si="714"/>
        <v>136783573.28</v>
      </c>
      <c r="AU2300" s="12">
        <f t="shared" si="715"/>
        <v>159559941.1</v>
      </c>
      <c r="AV2300" s="12">
        <f t="shared" si="716"/>
        <v>168758287.6</v>
      </c>
      <c r="AW2300" s="12">
        <f t="shared" si="717"/>
        <v>252557562.23</v>
      </c>
      <c r="AX2300" s="12">
        <f t="shared" si="718"/>
        <v>92064785.21</v>
      </c>
      <c r="AY2300" s="21">
        <f t="shared" si="719"/>
        <v>679477731.01</v>
      </c>
    </row>
    <row r="2301" spans="1:51">
      <c r="A2301" s="5" t="s">
        <v>4649</v>
      </c>
      <c r="B2301" s="5" t="s">
        <v>4650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720"/>
        <v>855529741.06</v>
      </c>
      <c r="AF2301" s="9">
        <f t="shared" si="721"/>
        <v>768446540.13</v>
      </c>
      <c r="AG2301" s="9">
        <f t="shared" si="722"/>
        <v>100499521.31</v>
      </c>
      <c r="AH2301" s="9">
        <f t="shared" si="723"/>
        <v>99771349.5</v>
      </c>
      <c r="AI2301" s="9">
        <f t="shared" si="724"/>
        <v>73433216.47</v>
      </c>
      <c r="AJ2301" s="12">
        <f t="shared" si="725"/>
        <v>295559244.33</v>
      </c>
      <c r="AK2301" s="16">
        <f t="shared" si="726"/>
        <v>0.345469280780119</v>
      </c>
      <c r="AL2301" s="9">
        <f t="shared" si="727"/>
        <v>218303283.31</v>
      </c>
      <c r="AM2301" s="16">
        <f t="shared" si="728"/>
        <v>0.0120082857169538</v>
      </c>
      <c r="AN2301" s="16">
        <f t="shared" si="729"/>
        <v>0.182367750578361</v>
      </c>
      <c r="AO2301" s="16">
        <f t="shared" si="730"/>
        <v>0.0488709419010925</v>
      </c>
      <c r="AP2301" s="16">
        <f t="shared" si="731"/>
        <v>0.0106836323173001</v>
      </c>
      <c r="AQ2301" s="12">
        <f t="shared" si="732"/>
        <v>77255961.0199999</v>
      </c>
      <c r="AR2301" s="12">
        <f t="shared" si="733"/>
        <v>59686974.0499999</v>
      </c>
      <c r="AS2301" s="12">
        <f>AR2301-VLOOKUP(A2301,[1]选股结果!$A$2:$BJ$3005,48,FALSE)*0.08</f>
        <v>-49776492.9628001</v>
      </c>
      <c r="AT2301" s="12">
        <f t="shared" si="714"/>
        <v>50917827.9899999</v>
      </c>
      <c r="AU2301" s="12">
        <f t="shared" si="715"/>
        <v>86025107.0799999</v>
      </c>
      <c r="AV2301" s="12">
        <f t="shared" si="716"/>
        <v>77578854.9499999</v>
      </c>
      <c r="AW2301" s="12">
        <f t="shared" si="717"/>
        <v>100499521.31</v>
      </c>
      <c r="AX2301" s="12">
        <f t="shared" si="718"/>
        <v>13921524.49</v>
      </c>
      <c r="AY2301" s="21">
        <f t="shared" si="719"/>
        <v>777215686.19</v>
      </c>
    </row>
    <row r="2302" spans="1:51">
      <c r="A2302" s="5" t="s">
        <v>4651</v>
      </c>
      <c r="B2302" s="5" t="s">
        <v>4652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720"/>
        <v>854858938.22</v>
      </c>
      <c r="AF2302" s="9">
        <f t="shared" si="721"/>
        <v>742729363.08</v>
      </c>
      <c r="AG2302" s="9">
        <f t="shared" si="722"/>
        <v>112996686.06</v>
      </c>
      <c r="AH2302" s="9">
        <f t="shared" si="723"/>
        <v>113889041.42</v>
      </c>
      <c r="AI2302" s="9">
        <f t="shared" si="724"/>
        <v>91216138.2</v>
      </c>
      <c r="AJ2302" s="12">
        <f t="shared" si="725"/>
        <v>317434309.48</v>
      </c>
      <c r="AK2302" s="16">
        <f t="shared" si="726"/>
        <v>0.371329461841934</v>
      </c>
      <c r="AL2302" s="9">
        <f t="shared" si="727"/>
        <v>94326450.84</v>
      </c>
      <c r="AM2302" s="16">
        <f t="shared" si="728"/>
        <v>0.00097334487925289</v>
      </c>
      <c r="AN2302" s="16">
        <f t="shared" si="729"/>
        <v>0.00357935552077311</v>
      </c>
      <c r="AO2302" s="16">
        <f t="shared" si="730"/>
        <v>0.0576995103106778</v>
      </c>
      <c r="AP2302" s="16">
        <f t="shared" si="731"/>
        <v>0.0491331909536526</v>
      </c>
      <c r="AQ2302" s="12">
        <f t="shared" si="732"/>
        <v>223107858.64</v>
      </c>
      <c r="AR2302" s="12">
        <f t="shared" si="733"/>
        <v>90349027.28</v>
      </c>
      <c r="AS2302" s="12">
        <f>AR2302-VLOOKUP(A2302,[1]选股结果!$A$2:$BJ$3005,48,FALSE)*0.08</f>
        <v>-148153262.6984</v>
      </c>
      <c r="AT2302" s="12">
        <f t="shared" si="714"/>
        <v>200434955.42</v>
      </c>
      <c r="AU2302" s="12">
        <f t="shared" si="715"/>
        <v>113021930.5</v>
      </c>
      <c r="AV2302" s="12">
        <f t="shared" si="716"/>
        <v>111028461.3</v>
      </c>
      <c r="AW2302" s="12">
        <f t="shared" si="717"/>
        <v>112996686.06</v>
      </c>
      <c r="AX2302" s="12">
        <f t="shared" si="718"/>
        <v>0</v>
      </c>
      <c r="AY2302" s="21">
        <f t="shared" si="719"/>
        <v>632643434.94</v>
      </c>
    </row>
    <row r="2303" spans="1:51">
      <c r="A2303" s="5" t="s">
        <v>4653</v>
      </c>
      <c r="B2303" s="5" t="s">
        <v>4654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720"/>
        <v>852504491.69</v>
      </c>
      <c r="AF2303" s="9">
        <f t="shared" si="721"/>
        <v>868410799.35</v>
      </c>
      <c r="AG2303" s="9">
        <f t="shared" si="722"/>
        <v>-19069091.1999998</v>
      </c>
      <c r="AH2303" s="9">
        <f t="shared" si="723"/>
        <v>-18316015.4899998</v>
      </c>
      <c r="AI2303" s="9">
        <f t="shared" si="724"/>
        <v>-21239239.0599998</v>
      </c>
      <c r="AJ2303" s="12">
        <f t="shared" si="725"/>
        <v>103536559.28</v>
      </c>
      <c r="AK2303" s="16">
        <f t="shared" si="726"/>
        <v>0.121449869518869</v>
      </c>
      <c r="AL2303" s="9">
        <f t="shared" si="727"/>
        <v>117458636.04</v>
      </c>
      <c r="AM2303" s="16">
        <f t="shared" si="728"/>
        <v>0.00497186440812476</v>
      </c>
      <c r="AN2303" s="16">
        <f t="shared" si="729"/>
        <v>0.0410227396112266</v>
      </c>
      <c r="AO2303" s="16">
        <f t="shared" si="730"/>
        <v>0.0662147690249667</v>
      </c>
      <c r="AP2303" s="16">
        <f t="shared" si="731"/>
        <v>0.017747981116212</v>
      </c>
      <c r="AQ2303" s="12">
        <f t="shared" si="732"/>
        <v>-13922076.7599999</v>
      </c>
      <c r="AR2303" s="12">
        <f t="shared" si="733"/>
        <v>-25498939.1199999</v>
      </c>
      <c r="AS2303" s="12">
        <f>AR2303-VLOOKUP(A2303,[1]选股结果!$A$2:$BJ$3005,48,FALSE)*0.08</f>
        <v>-80872960.3487999</v>
      </c>
      <c r="AT2303" s="12">
        <f t="shared" si="714"/>
        <v>-16845300.3299999</v>
      </c>
      <c r="AU2303" s="12">
        <f t="shared" si="715"/>
        <v>-22575715.5499999</v>
      </c>
      <c r="AV2303" s="12">
        <f t="shared" si="716"/>
        <v>-21222316.1999999</v>
      </c>
      <c r="AW2303" s="12">
        <f t="shared" si="717"/>
        <v>-19069091.1999998</v>
      </c>
      <c r="AX2303" s="12">
        <f t="shared" si="718"/>
        <v>0</v>
      </c>
      <c r="AY2303" s="21">
        <f t="shared" si="719"/>
        <v>859757160.56</v>
      </c>
    </row>
    <row r="2304" spans="1:51">
      <c r="A2304" s="5" t="s">
        <v>4655</v>
      </c>
      <c r="B2304" s="5" t="s">
        <v>4656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720"/>
        <v>849847952.3</v>
      </c>
      <c r="AF2304" s="9">
        <f t="shared" si="721"/>
        <v>825669489.71</v>
      </c>
      <c r="AG2304" s="9">
        <f t="shared" si="722"/>
        <v>21359164.96</v>
      </c>
      <c r="AH2304" s="9">
        <f t="shared" si="723"/>
        <v>22391534.7</v>
      </c>
      <c r="AI2304" s="9">
        <f t="shared" si="724"/>
        <v>12284877.4</v>
      </c>
      <c r="AJ2304" s="12">
        <f t="shared" si="725"/>
        <v>133391218.91</v>
      </c>
      <c r="AK2304" s="16">
        <f t="shared" si="726"/>
        <v>0.156958922533136</v>
      </c>
      <c r="AL2304" s="9">
        <f t="shared" si="727"/>
        <v>90661114.32</v>
      </c>
      <c r="AM2304" s="16">
        <f t="shared" si="728"/>
        <v>0.00849144285218277</v>
      </c>
      <c r="AN2304" s="16">
        <f t="shared" si="729"/>
        <v>0.0266610367756722</v>
      </c>
      <c r="AO2304" s="16">
        <f t="shared" si="730"/>
        <v>0.0552322830489451</v>
      </c>
      <c r="AP2304" s="16">
        <f t="shared" si="731"/>
        <v>0.0237648118293878</v>
      </c>
      <c r="AQ2304" s="12">
        <f t="shared" si="732"/>
        <v>42730104.59</v>
      </c>
      <c r="AR2304" s="12">
        <f t="shared" si="733"/>
        <v>20420473.12</v>
      </c>
      <c r="AS2304" s="12">
        <f>AR2304-VLOOKUP(A2304,[1]选股结果!$A$2:$BJ$3005,48,FALSE)*0.08</f>
        <v>-62742564.084</v>
      </c>
      <c r="AT2304" s="12">
        <f t="shared" si="714"/>
        <v>32623447.29</v>
      </c>
      <c r="AU2304" s="12">
        <f t="shared" si="715"/>
        <v>30527130.42</v>
      </c>
      <c r="AV2304" s="12">
        <f t="shared" si="716"/>
        <v>24570914.02</v>
      </c>
      <c r="AW2304" s="12">
        <f t="shared" si="717"/>
        <v>21359164.96</v>
      </c>
      <c r="AX2304" s="12">
        <f t="shared" si="718"/>
        <v>0</v>
      </c>
      <c r="AY2304" s="21">
        <f t="shared" si="719"/>
        <v>813466515.54</v>
      </c>
    </row>
    <row r="2305" spans="1:51">
      <c r="A2305" s="5" t="s">
        <v>4657</v>
      </c>
      <c r="B2305" s="5" t="s">
        <v>4658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720"/>
        <v>849242513.54</v>
      </c>
      <c r="AF2305" s="9">
        <f t="shared" si="721"/>
        <v>778686609.84</v>
      </c>
      <c r="AG2305" s="9">
        <f t="shared" si="722"/>
        <v>70717278.28</v>
      </c>
      <c r="AH2305" s="9">
        <f t="shared" si="723"/>
        <v>70671115.21</v>
      </c>
      <c r="AI2305" s="9">
        <f t="shared" si="724"/>
        <v>58738970.39</v>
      </c>
      <c r="AJ2305" s="12">
        <f t="shared" si="725"/>
        <v>124325066.5</v>
      </c>
      <c r="AK2305" s="16">
        <f t="shared" si="726"/>
        <v>0.146395245784106</v>
      </c>
      <c r="AL2305" s="9">
        <f t="shared" si="727"/>
        <v>48160578.68</v>
      </c>
      <c r="AM2305" s="16">
        <f t="shared" si="728"/>
        <v>0.00369664303181653</v>
      </c>
      <c r="AN2305" s="16">
        <f t="shared" si="729"/>
        <v>0.00189327389334033</v>
      </c>
      <c r="AO2305" s="16">
        <f t="shared" si="730"/>
        <v>0.0145181476591483</v>
      </c>
      <c r="AP2305" s="16">
        <f t="shared" si="731"/>
        <v>0.0365476195611327</v>
      </c>
      <c r="AQ2305" s="12">
        <f t="shared" si="732"/>
        <v>76164487.82</v>
      </c>
      <c r="AR2305" s="12">
        <f t="shared" si="733"/>
        <v>58577595.81</v>
      </c>
      <c r="AS2305" s="12">
        <f>AR2305-VLOOKUP(A2305,[1]选股结果!$A$2:$BJ$3005,48,FALSE)*0.08</f>
        <v>-2939820.5932</v>
      </c>
      <c r="AT2305" s="12">
        <f t="shared" si="714"/>
        <v>64232343</v>
      </c>
      <c r="AU2305" s="12">
        <f t="shared" si="715"/>
        <v>70509740.63</v>
      </c>
      <c r="AV2305" s="12">
        <f t="shared" si="716"/>
        <v>65087761.41</v>
      </c>
      <c r="AW2305" s="12">
        <f t="shared" si="717"/>
        <v>70717278.28</v>
      </c>
      <c r="AX2305" s="12">
        <f t="shared" si="718"/>
        <v>952644.78</v>
      </c>
      <c r="AY2305" s="21">
        <f t="shared" si="719"/>
        <v>773031862.65</v>
      </c>
    </row>
    <row r="2306" spans="1:51">
      <c r="A2306" s="5" t="s">
        <v>4659</v>
      </c>
      <c r="B2306" s="5" t="s">
        <v>4660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720"/>
        <v>848560795.48</v>
      </c>
      <c r="AF2306" s="9">
        <f t="shared" si="721"/>
        <v>710791858.56</v>
      </c>
      <c r="AG2306" s="9">
        <f t="shared" si="722"/>
        <v>136271518.48</v>
      </c>
      <c r="AH2306" s="9">
        <f t="shared" si="723"/>
        <v>136080136.52</v>
      </c>
      <c r="AI2306" s="9">
        <f t="shared" si="724"/>
        <v>106992305.72</v>
      </c>
      <c r="AJ2306" s="12">
        <f t="shared" si="725"/>
        <v>217484913.03</v>
      </c>
      <c r="AK2306" s="16">
        <f t="shared" si="726"/>
        <v>0.256298563624987</v>
      </c>
      <c r="AL2306" s="9">
        <f t="shared" si="727"/>
        <v>80451262.44</v>
      </c>
      <c r="AM2306" s="16">
        <f t="shared" si="728"/>
        <v>0.00732046697548191</v>
      </c>
      <c r="AN2306" s="16">
        <f t="shared" si="729"/>
        <v>0.0159514765613739</v>
      </c>
      <c r="AO2306" s="16">
        <f t="shared" si="730"/>
        <v>0.0514580640451344</v>
      </c>
      <c r="AP2306" s="16">
        <f t="shared" si="731"/>
        <v>0.0191071520230069</v>
      </c>
      <c r="AQ2306" s="12">
        <f t="shared" si="732"/>
        <v>137033650.59</v>
      </c>
      <c r="AR2306" s="12">
        <f t="shared" si="733"/>
        <v>107856378.48</v>
      </c>
      <c r="AS2306" s="12">
        <f>AR2306-VLOOKUP(A2306,[1]选股结果!$A$2:$BJ$3005,48,FALSE)*0.08</f>
        <v>-890960.556800008</v>
      </c>
      <c r="AT2306" s="12">
        <f t="shared" si="714"/>
        <v>107945819.79</v>
      </c>
      <c r="AU2306" s="12">
        <f t="shared" si="715"/>
        <v>136944209.28</v>
      </c>
      <c r="AV2306" s="12">
        <f t="shared" si="716"/>
        <v>135735306.07</v>
      </c>
      <c r="AW2306" s="12">
        <f t="shared" si="717"/>
        <v>136271518.48</v>
      </c>
      <c r="AX2306" s="12">
        <f t="shared" si="718"/>
        <v>-338470.98</v>
      </c>
      <c r="AY2306" s="21">
        <f t="shared" si="719"/>
        <v>710702417.25</v>
      </c>
    </row>
    <row r="2307" spans="1:51">
      <c r="A2307" s="5" t="s">
        <v>4661</v>
      </c>
      <c r="B2307" s="5" t="s">
        <v>4662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720"/>
        <v>848442390.89</v>
      </c>
      <c r="AF2307" s="9">
        <f t="shared" si="721"/>
        <v>838293211.95</v>
      </c>
      <c r="AG2307" s="9">
        <f t="shared" si="722"/>
        <v>3456449.73000006</v>
      </c>
      <c r="AH2307" s="9">
        <f t="shared" si="723"/>
        <v>3286104.17000006</v>
      </c>
      <c r="AI2307" s="9">
        <f t="shared" si="724"/>
        <v>6069311.69000006</v>
      </c>
      <c r="AJ2307" s="12">
        <f t="shared" si="725"/>
        <v>212657137.52</v>
      </c>
      <c r="AK2307" s="16">
        <f t="shared" si="726"/>
        <v>0.250644168423653</v>
      </c>
      <c r="AL2307" s="9">
        <f t="shared" si="727"/>
        <v>210807882.95</v>
      </c>
      <c r="AM2307" s="16">
        <f t="shared" si="728"/>
        <v>0.00429601900981933</v>
      </c>
      <c r="AN2307" s="16">
        <f t="shared" si="729"/>
        <v>0.102137651430992</v>
      </c>
      <c r="AO2307" s="16">
        <f t="shared" si="730"/>
        <v>0.0666870241132678</v>
      </c>
      <c r="AP2307" s="16">
        <f t="shared" si="731"/>
        <v>0.072508718129309</v>
      </c>
      <c r="AQ2307" s="12">
        <f t="shared" si="732"/>
        <v>1849254.56999996</v>
      </c>
      <c r="AR2307" s="12">
        <f t="shared" si="733"/>
        <v>10526909.68</v>
      </c>
      <c r="AS2307" s="12">
        <f>AR2307-VLOOKUP(A2307,[1]选股结果!$A$2:$BJ$3005,48,FALSE)*0.08</f>
        <v>-97172888.22</v>
      </c>
      <c r="AT2307" s="12">
        <f t="shared" ref="AT2307:AT2370" si="734">AQ2307-AD2307</f>
        <v>4632462.08999996</v>
      </c>
      <c r="AU2307" s="12">
        <f t="shared" ref="AU2307:AU2370" si="735">AQ2307-S2307</f>
        <v>7743702.15999996</v>
      </c>
      <c r="AV2307" s="12">
        <f t="shared" ref="AV2307:AV2370" si="736">AJ2307-O2307-P2307-Q2307-R2307-X2307-Y2307+Z2307-H2307</f>
        <v>-6610405.44000001</v>
      </c>
      <c r="AW2307" s="12">
        <f t="shared" ref="AW2307:AW2370" si="737">AG2307</f>
        <v>3456449.73000006</v>
      </c>
      <c r="AX2307" s="12">
        <f t="shared" ref="AX2307:AX2370" si="738">T2307-U2307+V2307+W2307+AA2307</f>
        <v>4172407.58</v>
      </c>
      <c r="AY2307" s="21">
        <f t="shared" ref="AY2307:AY2370" si="739">AF2307-S2307</f>
        <v>844187659.54</v>
      </c>
    </row>
    <row r="2308" spans="1:51">
      <c r="A2308" s="5" t="s">
        <v>4663</v>
      </c>
      <c r="B2308" s="5" t="s">
        <v>4664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720"/>
        <v>846939220.64</v>
      </c>
      <c r="AF2308" s="9">
        <f t="shared" si="721"/>
        <v>858911595</v>
      </c>
      <c r="AG2308" s="9">
        <f t="shared" si="722"/>
        <v>-6463642.2099999</v>
      </c>
      <c r="AH2308" s="9">
        <f t="shared" si="723"/>
        <v>-6978441.0499999</v>
      </c>
      <c r="AI2308" s="9">
        <f t="shared" si="724"/>
        <v>-12971753.7599999</v>
      </c>
      <c r="AJ2308" s="12">
        <f t="shared" si="725"/>
        <v>155523362.67</v>
      </c>
      <c r="AK2308" s="16">
        <f t="shared" si="726"/>
        <v>0.183629897966559</v>
      </c>
      <c r="AL2308" s="9">
        <f t="shared" si="727"/>
        <v>159298901.86</v>
      </c>
      <c r="AM2308" s="16">
        <f t="shared" si="728"/>
        <v>0.00579301533148089</v>
      </c>
      <c r="AN2308" s="16">
        <f t="shared" si="729"/>
        <v>0.0209014443759295</v>
      </c>
      <c r="AO2308" s="16">
        <f t="shared" si="730"/>
        <v>0.0869806748048961</v>
      </c>
      <c r="AP2308" s="16">
        <f t="shared" si="731"/>
        <v>0.0752614631210876</v>
      </c>
      <c r="AQ2308" s="12">
        <f t="shared" si="732"/>
        <v>-3775539.19000006</v>
      </c>
      <c r="AR2308" s="12">
        <f t="shared" si="733"/>
        <v>-17246774.1800001</v>
      </c>
      <c r="AS2308" s="12">
        <f>AR2308-VLOOKUP(A2308,[1]选股结果!$A$2:$BJ$3005,48,FALSE)*0.08</f>
        <v>-102036315.392</v>
      </c>
      <c r="AT2308" s="12">
        <f t="shared" si="734"/>
        <v>-9768851.90000006</v>
      </c>
      <c r="AU2308" s="12">
        <f t="shared" si="735"/>
        <v>-11253461.4700001</v>
      </c>
      <c r="AV2308" s="12">
        <f t="shared" si="736"/>
        <v>-12690435.07</v>
      </c>
      <c r="AW2308" s="12">
        <f t="shared" si="737"/>
        <v>-6463642.2099999</v>
      </c>
      <c r="AX2308" s="12">
        <f t="shared" si="738"/>
        <v>4163917.2</v>
      </c>
      <c r="AY2308" s="21">
        <f t="shared" si="739"/>
        <v>851433672.72</v>
      </c>
    </row>
    <row r="2309" spans="1:51">
      <c r="A2309" s="5" t="s">
        <v>4665</v>
      </c>
      <c r="B2309" s="5" t="s">
        <v>4666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720"/>
        <v>846736619.4</v>
      </c>
      <c r="AF2309" s="9">
        <f t="shared" si="721"/>
        <v>566861305.28</v>
      </c>
      <c r="AG2309" s="9">
        <f t="shared" si="722"/>
        <v>288418538.75</v>
      </c>
      <c r="AH2309" s="9">
        <f t="shared" si="723"/>
        <v>290709422.05</v>
      </c>
      <c r="AI2309" s="9">
        <f t="shared" si="724"/>
        <v>251409813.6</v>
      </c>
      <c r="AJ2309" s="12">
        <f t="shared" si="725"/>
        <v>401192862.91</v>
      </c>
      <c r="AK2309" s="16">
        <f t="shared" si="726"/>
        <v>0.473810691209135</v>
      </c>
      <c r="AL2309" s="9">
        <f t="shared" si="727"/>
        <v>127279117.99</v>
      </c>
      <c r="AM2309" s="16">
        <f t="shared" si="728"/>
        <v>0.00706622891099211</v>
      </c>
      <c r="AN2309" s="16">
        <f t="shared" si="729"/>
        <v>0.0381983145631743</v>
      </c>
      <c r="AO2309" s="16">
        <f t="shared" si="730"/>
        <v>0.0598879969499049</v>
      </c>
      <c r="AP2309" s="16">
        <f t="shared" si="731"/>
        <v>0.0426095707606998</v>
      </c>
      <c r="AQ2309" s="12">
        <f t="shared" si="732"/>
        <v>273913744.92</v>
      </c>
      <c r="AR2309" s="12">
        <f t="shared" si="733"/>
        <v>238412178.18</v>
      </c>
      <c r="AS2309" s="12">
        <f>AR2309-VLOOKUP(A2309,[1]选股结果!$A$2:$BJ$3005,48,FALSE)*0.08</f>
        <v>132614357.7704</v>
      </c>
      <c r="AT2309" s="12">
        <f t="shared" si="734"/>
        <v>234614136.47</v>
      </c>
      <c r="AU2309" s="12">
        <f t="shared" si="735"/>
        <v>277711786.63</v>
      </c>
      <c r="AV2309" s="12">
        <f t="shared" si="736"/>
        <v>280906237.35</v>
      </c>
      <c r="AW2309" s="12">
        <f t="shared" si="737"/>
        <v>288418538.75</v>
      </c>
      <c r="AX2309" s="12">
        <f t="shared" si="738"/>
        <v>3714259.69</v>
      </c>
      <c r="AY2309" s="21">
        <f t="shared" si="739"/>
        <v>570659346.99</v>
      </c>
    </row>
    <row r="2310" spans="1:51">
      <c r="A2310" s="5" t="s">
        <v>4667</v>
      </c>
      <c r="B2310" s="5" t="s">
        <v>4668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720"/>
        <v>846406447.31</v>
      </c>
      <c r="AF2310" s="9">
        <f t="shared" si="721"/>
        <v>534853460.43</v>
      </c>
      <c r="AG2310" s="9">
        <f t="shared" si="722"/>
        <v>740087928.3</v>
      </c>
      <c r="AH2310" s="9">
        <f t="shared" si="723"/>
        <v>738244790.07</v>
      </c>
      <c r="AI2310" s="9">
        <f t="shared" si="724"/>
        <v>637922843.26</v>
      </c>
      <c r="AJ2310" s="12">
        <f t="shared" si="725"/>
        <v>408561760.04</v>
      </c>
      <c r="AK2310" s="16">
        <f t="shared" si="726"/>
        <v>0.482701616154352</v>
      </c>
      <c r="AL2310" s="9">
        <f t="shared" si="727"/>
        <v>123808032.61</v>
      </c>
      <c r="AM2310" s="16">
        <f t="shared" si="728"/>
        <v>0.00962391325809052</v>
      </c>
      <c r="AN2310" s="16">
        <f t="shared" si="729"/>
        <v>0.0141881483750108</v>
      </c>
      <c r="AO2310" s="16">
        <f t="shared" si="730"/>
        <v>0.109512319931622</v>
      </c>
      <c r="AP2310" s="16">
        <f t="shared" si="731"/>
        <v>0.0107729309824839</v>
      </c>
      <c r="AQ2310" s="12">
        <f t="shared" si="732"/>
        <v>284753727.43</v>
      </c>
      <c r="AR2310" s="12">
        <f t="shared" si="733"/>
        <v>209387901.84</v>
      </c>
      <c r="AS2310" s="12">
        <f>AR2310-VLOOKUP(A2310,[1]选股结果!$A$2:$BJ$3005,48,FALSE)*0.08</f>
        <v>-236580895.6736</v>
      </c>
      <c r="AT2310" s="12">
        <f t="shared" si="734"/>
        <v>184431780.62</v>
      </c>
      <c r="AU2310" s="12">
        <f t="shared" si="735"/>
        <v>309709848.65</v>
      </c>
      <c r="AV2310" s="12">
        <f t="shared" si="736"/>
        <v>280224830.06</v>
      </c>
      <c r="AW2310" s="12">
        <f t="shared" si="737"/>
        <v>740087928.3</v>
      </c>
      <c r="AX2310" s="12">
        <f t="shared" si="738"/>
        <v>201055729.44</v>
      </c>
      <c r="AY2310" s="21">
        <f t="shared" si="739"/>
        <v>559809581.65</v>
      </c>
    </row>
    <row r="2311" spans="1:51">
      <c r="A2311" s="5" t="s">
        <v>4669</v>
      </c>
      <c r="B2311" s="5" t="s">
        <v>4670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720"/>
        <v>845591641.26</v>
      </c>
      <c r="AF2311" s="9">
        <f t="shared" si="721"/>
        <v>745128854.61</v>
      </c>
      <c r="AG2311" s="9">
        <f t="shared" si="722"/>
        <v>104934107.84</v>
      </c>
      <c r="AH2311" s="9">
        <f t="shared" si="723"/>
        <v>104898209.07</v>
      </c>
      <c r="AI2311" s="9">
        <f t="shared" si="724"/>
        <v>91462199.01</v>
      </c>
      <c r="AJ2311" s="12">
        <f t="shared" si="725"/>
        <v>288797886.16</v>
      </c>
      <c r="AK2311" s="16">
        <f t="shared" si="726"/>
        <v>0.341533515787441</v>
      </c>
      <c r="AL2311" s="9">
        <f t="shared" si="727"/>
        <v>166015834.64</v>
      </c>
      <c r="AM2311" s="16">
        <f t="shared" si="728"/>
        <v>0.00393576346738827</v>
      </c>
      <c r="AN2311" s="16">
        <f t="shared" si="729"/>
        <v>0.0377504676872567</v>
      </c>
      <c r="AO2311" s="16">
        <f t="shared" si="730"/>
        <v>0.118109880546101</v>
      </c>
      <c r="AP2311" s="16">
        <f t="shared" si="731"/>
        <v>0.0364924131274755</v>
      </c>
      <c r="AQ2311" s="12">
        <f t="shared" si="732"/>
        <v>122782051.52</v>
      </c>
      <c r="AR2311" s="12">
        <f t="shared" si="733"/>
        <v>86990877.82</v>
      </c>
      <c r="AS2311" s="12">
        <f>AR2311-VLOOKUP(A2311,[1]选股结果!$A$2:$BJ$3005,48,FALSE)*0.08</f>
        <v>-59764687.5304</v>
      </c>
      <c r="AT2311" s="12">
        <f t="shared" si="734"/>
        <v>109346041.46</v>
      </c>
      <c r="AU2311" s="12">
        <f t="shared" si="735"/>
        <v>100426887.88</v>
      </c>
      <c r="AV2311" s="12">
        <f t="shared" si="736"/>
        <v>78021258.7799999</v>
      </c>
      <c r="AW2311" s="12">
        <f t="shared" si="737"/>
        <v>104934107.84</v>
      </c>
      <c r="AX2311" s="12">
        <f t="shared" si="738"/>
        <v>0</v>
      </c>
      <c r="AY2311" s="21">
        <f t="shared" si="739"/>
        <v>722773690.97</v>
      </c>
    </row>
    <row r="2312" spans="1:51">
      <c r="A2312" s="5" t="s">
        <v>4671</v>
      </c>
      <c r="B2312" s="5" t="s">
        <v>4672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720"/>
        <v>844046131.28</v>
      </c>
      <c r="AF2312" s="9">
        <f t="shared" si="721"/>
        <v>761613420.2</v>
      </c>
      <c r="AG2312" s="9">
        <f t="shared" si="722"/>
        <v>82833149.4399999</v>
      </c>
      <c r="AH2312" s="9">
        <f t="shared" si="723"/>
        <v>106352962.85</v>
      </c>
      <c r="AI2312" s="9">
        <f t="shared" si="724"/>
        <v>81177375.1599999</v>
      </c>
      <c r="AJ2312" s="12">
        <f t="shared" si="725"/>
        <v>339875470.01</v>
      </c>
      <c r="AK2312" s="16">
        <f t="shared" si="726"/>
        <v>0.402674045190607</v>
      </c>
      <c r="AL2312" s="9">
        <f t="shared" si="727"/>
        <v>235706593.12</v>
      </c>
      <c r="AM2312" s="16">
        <f t="shared" si="728"/>
        <v>0.02025244605301</v>
      </c>
      <c r="AN2312" s="16">
        <f t="shared" si="729"/>
        <v>0.102948860221923</v>
      </c>
      <c r="AO2312" s="16">
        <f t="shared" si="730"/>
        <v>0.183922199091867</v>
      </c>
      <c r="AP2312" s="16">
        <f t="shared" si="731"/>
        <v>0</v>
      </c>
      <c r="AQ2312" s="12">
        <f t="shared" si="732"/>
        <v>104168876.89</v>
      </c>
      <c r="AR2312" s="12">
        <f t="shared" si="733"/>
        <v>80776936.8</v>
      </c>
      <c r="AS2312" s="12">
        <f>AR2312-VLOOKUP(A2312,[1]选股结果!$A$2:$BJ$3005,48,FALSE)*0.08</f>
        <v>-270079686.8312</v>
      </c>
      <c r="AT2312" s="12">
        <f t="shared" si="734"/>
        <v>78993289.2</v>
      </c>
      <c r="AU2312" s="12">
        <f t="shared" si="735"/>
        <v>105952524.49</v>
      </c>
      <c r="AV2312" s="12">
        <f t="shared" si="736"/>
        <v>56614207.43</v>
      </c>
      <c r="AW2312" s="12">
        <f t="shared" si="737"/>
        <v>82833149.4399999</v>
      </c>
      <c r="AX2312" s="12">
        <f t="shared" si="738"/>
        <v>400438.36</v>
      </c>
      <c r="AY2312" s="21">
        <f t="shared" si="739"/>
        <v>763397067.8</v>
      </c>
    </row>
    <row r="2313" spans="1:51">
      <c r="A2313" s="5" t="s">
        <v>4673</v>
      </c>
      <c r="B2313" s="5" t="s">
        <v>4674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720"/>
        <v>843403789.2</v>
      </c>
      <c r="AF2313" s="9">
        <f t="shared" si="721"/>
        <v>924540829.22</v>
      </c>
      <c r="AG2313" s="9">
        <f t="shared" si="722"/>
        <v>-164819351.91</v>
      </c>
      <c r="AH2313" s="9">
        <f t="shared" si="723"/>
        <v>-165174454.42</v>
      </c>
      <c r="AI2313" s="9">
        <f t="shared" si="724"/>
        <v>-167256979.28</v>
      </c>
      <c r="AJ2313" s="12">
        <f t="shared" si="725"/>
        <v>121822796.67</v>
      </c>
      <c r="AK2313" s="16">
        <f t="shared" si="726"/>
        <v>0.144441841772555</v>
      </c>
      <c r="AL2313" s="9">
        <f t="shared" si="727"/>
        <v>138662344.45</v>
      </c>
      <c r="AM2313" s="16">
        <f t="shared" si="728"/>
        <v>0.00496858198132459</v>
      </c>
      <c r="AN2313" s="16">
        <f t="shared" si="729"/>
        <v>0.0257886824893577</v>
      </c>
      <c r="AO2313" s="16">
        <f t="shared" si="730"/>
        <v>0.100544308332353</v>
      </c>
      <c r="AP2313" s="16">
        <f t="shared" si="731"/>
        <v>0.0308694270329228</v>
      </c>
      <c r="AQ2313" s="12">
        <f t="shared" si="732"/>
        <v>-16839547.7799999</v>
      </c>
      <c r="AR2313" s="12">
        <f t="shared" si="733"/>
        <v>-85106273.5699999</v>
      </c>
      <c r="AS2313" s="12">
        <f>AR2313-VLOOKUP(A2313,[1]选股结果!$A$2:$BJ$3005,48,FALSE)*0.08</f>
        <v>-187684292.6764</v>
      </c>
      <c r="AT2313" s="12">
        <f t="shared" si="734"/>
        <v>-18922072.6399999</v>
      </c>
      <c r="AU2313" s="12">
        <f t="shared" si="735"/>
        <v>-83023748.7099999</v>
      </c>
      <c r="AV2313" s="12">
        <f t="shared" si="736"/>
        <v>-163038884.27</v>
      </c>
      <c r="AW2313" s="12">
        <f t="shared" si="737"/>
        <v>-164819351.91</v>
      </c>
      <c r="AX2313" s="12">
        <f t="shared" si="738"/>
        <v>1072976.75</v>
      </c>
      <c r="AY2313" s="21">
        <f t="shared" si="739"/>
        <v>858356628.29</v>
      </c>
    </row>
    <row r="2314" spans="1:51">
      <c r="A2314" s="5" t="s">
        <v>4675</v>
      </c>
      <c r="B2314" s="5" t="s">
        <v>4676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720"/>
        <v>843236983.56</v>
      </c>
      <c r="AF2314" s="9">
        <f t="shared" si="721"/>
        <v>767537450.44</v>
      </c>
      <c r="AG2314" s="9">
        <f t="shared" si="722"/>
        <v>80149491.5700001</v>
      </c>
      <c r="AH2314" s="9">
        <f t="shared" si="723"/>
        <v>80077467.5400001</v>
      </c>
      <c r="AI2314" s="9">
        <f t="shared" si="724"/>
        <v>72616492.8200001</v>
      </c>
      <c r="AJ2314" s="12">
        <f t="shared" si="725"/>
        <v>178467428.52</v>
      </c>
      <c r="AK2314" s="16">
        <f t="shared" si="726"/>
        <v>0.211645636991088</v>
      </c>
      <c r="AL2314" s="9">
        <f t="shared" si="727"/>
        <v>101706868.3</v>
      </c>
      <c r="AM2314" s="16">
        <f t="shared" si="728"/>
        <v>0.00491853267925942</v>
      </c>
      <c r="AN2314" s="16">
        <f t="shared" si="729"/>
        <v>0.0123806312857922</v>
      </c>
      <c r="AO2314" s="16">
        <f t="shared" si="730"/>
        <v>0.0636600854404774</v>
      </c>
      <c r="AP2314" s="16">
        <f t="shared" si="731"/>
        <v>0.0395701465430635</v>
      </c>
      <c r="AQ2314" s="12">
        <f t="shared" si="732"/>
        <v>76760560.22</v>
      </c>
      <c r="AR2314" s="12">
        <f t="shared" si="733"/>
        <v>68166534.37</v>
      </c>
      <c r="AS2314" s="12">
        <f>AR2314-VLOOKUP(A2314,[1]选股结果!$A$2:$BJ$3005,48,FALSE)*0.08</f>
        <v>-23185766.3892</v>
      </c>
      <c r="AT2314" s="12">
        <f t="shared" si="734"/>
        <v>69299585.5</v>
      </c>
      <c r="AU2314" s="12">
        <f t="shared" si="735"/>
        <v>75627509.09</v>
      </c>
      <c r="AV2314" s="12">
        <f t="shared" si="736"/>
        <v>77144034.75</v>
      </c>
      <c r="AW2314" s="12">
        <f t="shared" si="737"/>
        <v>80149491.5700001</v>
      </c>
      <c r="AX2314" s="12">
        <f t="shared" si="738"/>
        <v>3033203.85</v>
      </c>
      <c r="AY2314" s="21">
        <f t="shared" si="739"/>
        <v>766404399.31</v>
      </c>
    </row>
    <row r="2315" spans="1:51">
      <c r="A2315" s="5" t="s">
        <v>4677</v>
      </c>
      <c r="B2315" s="5" t="s">
        <v>4678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40">C2315</f>
        <v>842834423.5</v>
      </c>
      <c r="AF2315" s="9">
        <f t="shared" ref="AF2315:AF2378" si="741">(G2315+O2315+P2315+Q2315+R2315)+S2315</f>
        <v>840646516.8</v>
      </c>
      <c r="AG2315" s="9">
        <f t="shared" ref="AG2315:AG2378" si="742">AE2315-AF2315+T2315+V2315+W2315-X2315-Y2315+Z2315+AA2315</f>
        <v>18531169.82</v>
      </c>
      <c r="AH2315" s="9">
        <f t="shared" ref="AH2315:AH2378" si="743">AG2315+AB2315-AC2315</f>
        <v>30836605.04</v>
      </c>
      <c r="AI2315" s="9">
        <f t="shared" ref="AI2315:AI2378" si="744">AH2315-AD2315</f>
        <v>29487465.65</v>
      </c>
      <c r="AJ2315" s="12">
        <f t="shared" si="725"/>
        <v>93204742.2</v>
      </c>
      <c r="AK2315" s="16">
        <f t="shared" si="726"/>
        <v>0.110584878359563</v>
      </c>
      <c r="AL2315" s="9">
        <f t="shared" si="727"/>
        <v>79775872.06</v>
      </c>
      <c r="AM2315" s="16">
        <f t="shared" si="728"/>
        <v>0.00597638728266774</v>
      </c>
      <c r="AN2315" s="16">
        <f t="shared" si="729"/>
        <v>0.0250791175830516</v>
      </c>
      <c r="AO2315" s="16">
        <f t="shared" si="730"/>
        <v>0.0513477088895859</v>
      </c>
      <c r="AP2315" s="16">
        <f t="shared" si="731"/>
        <v>0.0258355846923948</v>
      </c>
      <c r="AQ2315" s="12">
        <f t="shared" si="732"/>
        <v>13428870.1400001</v>
      </c>
      <c r="AR2315" s="12">
        <f t="shared" si="733"/>
        <v>12290280.5400001</v>
      </c>
      <c r="AS2315" s="12">
        <f>AR2315-VLOOKUP(A2315,[1]选股结果!$A$2:$BJ$3005,48,FALSE)*0.08</f>
        <v>-94505799.9415999</v>
      </c>
      <c r="AT2315" s="12">
        <f t="shared" si="734"/>
        <v>12079730.7500001</v>
      </c>
      <c r="AU2315" s="12">
        <f t="shared" si="735"/>
        <v>13639419.9300001</v>
      </c>
      <c r="AV2315" s="12">
        <f t="shared" si="736"/>
        <v>-3475551.38999995</v>
      </c>
      <c r="AW2315" s="12">
        <f t="shared" si="737"/>
        <v>18531169.82</v>
      </c>
      <c r="AX2315" s="12">
        <f t="shared" si="738"/>
        <v>17671857.99</v>
      </c>
      <c r="AY2315" s="21">
        <f t="shared" si="739"/>
        <v>840857066.59</v>
      </c>
    </row>
    <row r="2316" spans="1:51">
      <c r="A2316" s="5" t="s">
        <v>4679</v>
      </c>
      <c r="B2316" s="5" t="s">
        <v>4680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40"/>
        <v>840121381.56</v>
      </c>
      <c r="AF2316" s="9">
        <f t="shared" si="741"/>
        <v>1148968545.79</v>
      </c>
      <c r="AG2316" s="9">
        <f t="shared" si="742"/>
        <v>-284927512.76</v>
      </c>
      <c r="AH2316" s="9">
        <f t="shared" si="743"/>
        <v>-289317604.16</v>
      </c>
      <c r="AI2316" s="9">
        <f t="shared" si="744"/>
        <v>-250704563.02</v>
      </c>
      <c r="AJ2316" s="12">
        <f t="shared" si="725"/>
        <v>61917971.3299999</v>
      </c>
      <c r="AK2316" s="16">
        <f t="shared" si="726"/>
        <v>0.0737012206676921</v>
      </c>
      <c r="AL2316" s="9">
        <f t="shared" si="727"/>
        <v>164377747.19</v>
      </c>
      <c r="AM2316" s="16">
        <f t="shared" si="728"/>
        <v>0.0160403120379785</v>
      </c>
      <c r="AN2316" s="16">
        <f t="shared" si="729"/>
        <v>0.014973506979005</v>
      </c>
      <c r="AO2316" s="16">
        <f t="shared" si="730"/>
        <v>0.143032167740892</v>
      </c>
      <c r="AP2316" s="16">
        <f t="shared" si="731"/>
        <v>0.055450650266152</v>
      </c>
      <c r="AQ2316" s="12">
        <f t="shared" si="732"/>
        <v>-102459775.86</v>
      </c>
      <c r="AR2316" s="12">
        <f t="shared" si="733"/>
        <v>-241806838.52</v>
      </c>
      <c r="AS2316" s="12">
        <f>AR2316-VLOOKUP(A2316,[1]选股结果!$A$2:$BJ$3005,48,FALSE)*0.08</f>
        <v>-420927455.912</v>
      </c>
      <c r="AT2316" s="12">
        <f t="shared" si="734"/>
        <v>-63846734.7200001</v>
      </c>
      <c r="AU2316" s="12">
        <f t="shared" si="735"/>
        <v>-280419879.66</v>
      </c>
      <c r="AV2316" s="12">
        <f t="shared" si="736"/>
        <v>-299573328.43</v>
      </c>
      <c r="AW2316" s="12">
        <f t="shared" si="737"/>
        <v>-284927512.76</v>
      </c>
      <c r="AX2316" s="12">
        <f t="shared" si="738"/>
        <v>-8183.6</v>
      </c>
      <c r="AY2316" s="21">
        <f t="shared" si="739"/>
        <v>971008441.99</v>
      </c>
    </row>
    <row r="2317" spans="1:51">
      <c r="A2317" s="5" t="s">
        <v>4681</v>
      </c>
      <c r="B2317" s="5" t="s">
        <v>4682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40"/>
        <v>839251405.3</v>
      </c>
      <c r="AF2317" s="9">
        <f t="shared" si="741"/>
        <v>623094717.73</v>
      </c>
      <c r="AG2317" s="9">
        <f t="shared" si="742"/>
        <v>244593573.17</v>
      </c>
      <c r="AH2317" s="9">
        <f t="shared" si="743"/>
        <v>238336651.03</v>
      </c>
      <c r="AI2317" s="9">
        <f t="shared" si="744"/>
        <v>229552014.79</v>
      </c>
      <c r="AJ2317" s="12">
        <f t="shared" si="725"/>
        <v>366012734.13</v>
      </c>
      <c r="AK2317" s="16">
        <f t="shared" si="726"/>
        <v>0.436118106944563</v>
      </c>
      <c r="AL2317" s="9">
        <f t="shared" si="727"/>
        <v>159077869.89</v>
      </c>
      <c r="AM2317" s="16">
        <f t="shared" si="728"/>
        <v>0.00223679707671024</v>
      </c>
      <c r="AN2317" s="16">
        <f t="shared" si="729"/>
        <v>0.0500658463181009</v>
      </c>
      <c r="AO2317" s="16">
        <f t="shared" si="730"/>
        <v>0.118171106314143</v>
      </c>
      <c r="AP2317" s="16">
        <f t="shared" si="731"/>
        <v>0.0082441088287803</v>
      </c>
      <c r="AQ2317" s="12">
        <f t="shared" si="732"/>
        <v>206934864.24</v>
      </c>
      <c r="AR2317" s="12">
        <f t="shared" si="733"/>
        <v>198283395.37</v>
      </c>
      <c r="AS2317" s="12">
        <f>AR2317-VLOOKUP(A2317,[1]选股结果!$A$2:$BJ$3005,48,FALSE)*0.08</f>
        <v>-51498519.9764</v>
      </c>
      <c r="AT2317" s="12">
        <f t="shared" si="734"/>
        <v>198150228</v>
      </c>
      <c r="AU2317" s="12">
        <f t="shared" si="735"/>
        <v>207068031.61</v>
      </c>
      <c r="AV2317" s="12">
        <f t="shared" si="736"/>
        <v>201627633.6</v>
      </c>
      <c r="AW2317" s="12">
        <f t="shared" si="737"/>
        <v>244593573.17</v>
      </c>
      <c r="AX2317" s="12">
        <f t="shared" si="738"/>
        <v>9596990.42</v>
      </c>
      <c r="AY2317" s="21">
        <f t="shared" si="739"/>
        <v>623227885.1</v>
      </c>
    </row>
    <row r="2318" spans="1:51">
      <c r="A2318" s="5" t="s">
        <v>4683</v>
      </c>
      <c r="B2318" s="5" t="s">
        <v>4684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40"/>
        <v>838877412.63</v>
      </c>
      <c r="AF2318" s="9">
        <f t="shared" si="741"/>
        <v>862123571.71</v>
      </c>
      <c r="AG2318" s="9">
        <f t="shared" si="742"/>
        <v>-32540430.61</v>
      </c>
      <c r="AH2318" s="9">
        <f t="shared" si="743"/>
        <v>-34842750.85</v>
      </c>
      <c r="AI2318" s="9">
        <f t="shared" si="744"/>
        <v>-33243631.33</v>
      </c>
      <c r="AJ2318" s="12">
        <f t="shared" si="725"/>
        <v>161102053.41</v>
      </c>
      <c r="AK2318" s="16">
        <f t="shared" si="726"/>
        <v>0.192044810105117</v>
      </c>
      <c r="AL2318" s="9">
        <f t="shared" si="727"/>
        <v>173967661.39</v>
      </c>
      <c r="AM2318" s="16">
        <f t="shared" si="728"/>
        <v>0.00973923431122768</v>
      </c>
      <c r="AN2318" s="16">
        <f t="shared" si="729"/>
        <v>0.0723836955266573</v>
      </c>
      <c r="AO2318" s="16">
        <f t="shared" si="730"/>
        <v>0.0732482936897264</v>
      </c>
      <c r="AP2318" s="16">
        <f t="shared" si="731"/>
        <v>0.0454219236998411</v>
      </c>
      <c r="AQ2318" s="12">
        <f t="shared" si="732"/>
        <v>-12865607.98</v>
      </c>
      <c r="AR2318" s="12">
        <f t="shared" si="733"/>
        <v>-27173865.1300001</v>
      </c>
      <c r="AS2318" s="12">
        <f>AR2318-VLOOKUP(A2318,[1]选股结果!$A$2:$BJ$3005,48,FALSE)*0.08</f>
        <v>-111799529.806</v>
      </c>
      <c r="AT2318" s="12">
        <f t="shared" si="734"/>
        <v>-11266488.46</v>
      </c>
      <c r="AU2318" s="12">
        <f t="shared" si="735"/>
        <v>-28772984.6500001</v>
      </c>
      <c r="AV2318" s="12">
        <f t="shared" si="736"/>
        <v>-31428289.78</v>
      </c>
      <c r="AW2318" s="12">
        <f t="shared" si="737"/>
        <v>-32540430.61</v>
      </c>
      <c r="AX2318" s="12">
        <f t="shared" si="738"/>
        <v>120525.79</v>
      </c>
      <c r="AY2318" s="21">
        <f t="shared" si="739"/>
        <v>846216195.04</v>
      </c>
    </row>
    <row r="2319" spans="1:51">
      <c r="A2319" s="5" t="s">
        <v>4685</v>
      </c>
      <c r="B2319" s="5" t="s">
        <v>4686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3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40"/>
        <v>835659085.18</v>
      </c>
      <c r="AF2319" s="9">
        <f t="shared" si="741"/>
        <v>732113052.47</v>
      </c>
      <c r="AG2319" s="9">
        <f t="shared" si="742"/>
        <v>119607409.54</v>
      </c>
      <c r="AH2319" s="9">
        <f t="shared" si="743"/>
        <v>119619073.14</v>
      </c>
      <c r="AI2319" s="9">
        <f t="shared" si="744"/>
        <v>97716985.27</v>
      </c>
      <c r="AJ2319" s="12">
        <f t="shared" si="725"/>
        <v>486059910.76</v>
      </c>
      <c r="AK2319" s="16">
        <f t="shared" si="726"/>
        <v>0.581648568632869</v>
      </c>
      <c r="AL2319" s="9">
        <f t="shared" si="727"/>
        <v>438702679.7</v>
      </c>
      <c r="AM2319" s="16">
        <f t="shared" si="728"/>
        <v>0.0200067511219588</v>
      </c>
      <c r="AN2319" s="16">
        <f t="shared" si="729"/>
        <v>0.315954551553913</v>
      </c>
      <c r="AO2319" s="16">
        <f t="shared" si="730"/>
        <v>0.0945227941403711</v>
      </c>
      <c r="AP2319" s="16">
        <f t="shared" si="731"/>
        <v>0.0945079137780074</v>
      </c>
      <c r="AQ2319" s="12">
        <f t="shared" si="732"/>
        <v>47357231.0599999</v>
      </c>
      <c r="AR2319" s="12">
        <f t="shared" si="733"/>
        <v>81655608.4399999</v>
      </c>
      <c r="AS2319" s="12">
        <f>AR2319-VLOOKUP(A2319,[1]选股结果!$A$2:$BJ$3005,48,FALSE)*0.08</f>
        <v>-268782943.9064</v>
      </c>
      <c r="AT2319" s="12">
        <f t="shared" si="734"/>
        <v>25455143.1899999</v>
      </c>
      <c r="AU2319" s="12">
        <f t="shared" si="735"/>
        <v>103557696.31</v>
      </c>
      <c r="AV2319" s="12">
        <f t="shared" si="736"/>
        <v>47105818.27</v>
      </c>
      <c r="AW2319" s="12">
        <f t="shared" si="737"/>
        <v>119607409.54</v>
      </c>
      <c r="AX2319" s="12">
        <f t="shared" si="738"/>
        <v>8242178.6</v>
      </c>
      <c r="AY2319" s="21">
        <f t="shared" si="739"/>
        <v>788313517.72</v>
      </c>
    </row>
    <row r="2320" spans="1:51">
      <c r="A2320" s="5" t="s">
        <v>4687</v>
      </c>
      <c r="B2320" s="5" t="s">
        <v>4688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40"/>
        <v>833343974.53</v>
      </c>
      <c r="AF2320" s="9">
        <f t="shared" si="741"/>
        <v>816433334.85</v>
      </c>
      <c r="AG2320" s="9">
        <f t="shared" si="742"/>
        <v>8101668.50999995</v>
      </c>
      <c r="AH2320" s="9">
        <f t="shared" si="743"/>
        <v>8124236.74999995</v>
      </c>
      <c r="AI2320" s="9">
        <f t="shared" si="744"/>
        <v>6587398.28999995</v>
      </c>
      <c r="AJ2320" s="12">
        <f t="shared" si="725"/>
        <v>90921836.73</v>
      </c>
      <c r="AK2320" s="16">
        <f t="shared" si="726"/>
        <v>0.1091048108691</v>
      </c>
      <c r="AL2320" s="9">
        <f t="shared" si="727"/>
        <v>59565711.53</v>
      </c>
      <c r="AM2320" s="16">
        <f t="shared" si="728"/>
        <v>0.000792842583847367</v>
      </c>
      <c r="AN2320" s="16">
        <f t="shared" si="729"/>
        <v>0.0258801541250282</v>
      </c>
      <c r="AO2320" s="16">
        <f t="shared" si="730"/>
        <v>0.0332473966894958</v>
      </c>
      <c r="AP2320" s="16">
        <f t="shared" si="731"/>
        <v>0.0115846292468183</v>
      </c>
      <c r="AQ2320" s="12">
        <f t="shared" si="732"/>
        <v>31356125.2</v>
      </c>
      <c r="AR2320" s="12">
        <f t="shared" si="733"/>
        <v>15396369.46</v>
      </c>
      <c r="AS2320" s="12">
        <f>AR2320-VLOOKUP(A2320,[1]选股结果!$A$2:$BJ$3005,48,FALSE)*0.08</f>
        <v>-42100255.9264</v>
      </c>
      <c r="AT2320" s="12">
        <f t="shared" si="734"/>
        <v>29819286.74</v>
      </c>
      <c r="AU2320" s="12">
        <f t="shared" si="735"/>
        <v>16933207.92</v>
      </c>
      <c r="AV2320" s="12">
        <f t="shared" si="736"/>
        <v>5176512.79000001</v>
      </c>
      <c r="AW2320" s="12">
        <f t="shared" si="737"/>
        <v>8101668.50999995</v>
      </c>
      <c r="AX2320" s="12">
        <f t="shared" si="738"/>
        <v>1987221.24</v>
      </c>
      <c r="AY2320" s="21">
        <f t="shared" si="739"/>
        <v>802010417.57</v>
      </c>
    </row>
    <row r="2321" spans="1:51">
      <c r="A2321" s="5" t="s">
        <v>4689</v>
      </c>
      <c r="B2321" s="5" t="s">
        <v>4690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40"/>
        <v>833069163.74</v>
      </c>
      <c r="AF2321" s="9">
        <f t="shared" si="741"/>
        <v>733363199.73</v>
      </c>
      <c r="AG2321" s="9">
        <f t="shared" si="742"/>
        <v>99105393.8600001</v>
      </c>
      <c r="AH2321" s="9">
        <f t="shared" si="743"/>
        <v>100120675.2</v>
      </c>
      <c r="AI2321" s="9">
        <f t="shared" si="744"/>
        <v>68719074.1900001</v>
      </c>
      <c r="AJ2321" s="12">
        <f t="shared" si="725"/>
        <v>531210227.03</v>
      </c>
      <c r="AK2321" s="16">
        <f t="shared" si="726"/>
        <v>0.637654411123769</v>
      </c>
      <c r="AL2321" s="9">
        <f t="shared" si="727"/>
        <v>427034220.89</v>
      </c>
      <c r="AM2321" s="16">
        <f t="shared" si="728"/>
        <v>0.159482202982447</v>
      </c>
      <c r="AN2321" s="16">
        <f t="shared" si="729"/>
        <v>0.225960139197698</v>
      </c>
      <c r="AO2321" s="16">
        <f t="shared" si="730"/>
        <v>0.117302985758454</v>
      </c>
      <c r="AP2321" s="16">
        <f t="shared" si="731"/>
        <v>0.0112054203135928</v>
      </c>
      <c r="AQ2321" s="12">
        <f t="shared" si="732"/>
        <v>104176006.14</v>
      </c>
      <c r="AR2321" s="12">
        <f t="shared" si="733"/>
        <v>69426662.16</v>
      </c>
      <c r="AS2321" s="12">
        <f>AR2321-VLOOKUP(A2321,[1]选股结果!$A$2:$BJ$3005,48,FALSE)*0.08</f>
        <v>-149443932.3584</v>
      </c>
      <c r="AT2321" s="12">
        <f t="shared" si="734"/>
        <v>72774405.13</v>
      </c>
      <c r="AU2321" s="12">
        <f t="shared" si="735"/>
        <v>100828263.17</v>
      </c>
      <c r="AV2321" s="12">
        <f t="shared" si="736"/>
        <v>99208226.5400001</v>
      </c>
      <c r="AW2321" s="12">
        <f t="shared" si="737"/>
        <v>99105393.8600001</v>
      </c>
      <c r="AX2321" s="12">
        <f t="shared" si="738"/>
        <v>118913.64</v>
      </c>
      <c r="AY2321" s="21">
        <f t="shared" si="739"/>
        <v>730015456.76</v>
      </c>
    </row>
    <row r="2322" spans="1:51">
      <c r="A2322" s="5" t="s">
        <v>4691</v>
      </c>
      <c r="B2322" s="5" t="s">
        <v>4692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40"/>
        <v>832643423.75</v>
      </c>
      <c r="AF2322" s="9">
        <f t="shared" si="741"/>
        <v>738413125.75</v>
      </c>
      <c r="AG2322" s="9">
        <f t="shared" si="742"/>
        <v>96167173.3900001</v>
      </c>
      <c r="AH2322" s="9">
        <f t="shared" si="743"/>
        <v>96732645.2900001</v>
      </c>
      <c r="AI2322" s="9">
        <f t="shared" si="744"/>
        <v>81241306.2400001</v>
      </c>
      <c r="AJ2322" s="12">
        <f t="shared" si="725"/>
        <v>384855104.95</v>
      </c>
      <c r="AK2322" s="16">
        <f t="shared" si="726"/>
        <v>0.462208784664049</v>
      </c>
      <c r="AL2322" s="9">
        <f t="shared" si="727"/>
        <v>288389335.46</v>
      </c>
      <c r="AM2322" s="16">
        <f t="shared" si="728"/>
        <v>0.00812395511338475</v>
      </c>
      <c r="AN2322" s="16">
        <f t="shared" si="729"/>
        <v>0.1590261923209</v>
      </c>
      <c r="AO2322" s="16">
        <f t="shared" si="730"/>
        <v>0.0909773655916657</v>
      </c>
      <c r="AP2322" s="16">
        <f t="shared" si="731"/>
        <v>0.089041034799862</v>
      </c>
      <c r="AQ2322" s="12">
        <f t="shared" si="732"/>
        <v>96465769.49</v>
      </c>
      <c r="AR2322" s="12">
        <f t="shared" si="733"/>
        <v>79417231.77</v>
      </c>
      <c r="AS2322" s="12">
        <f>AR2322-VLOOKUP(A2322,[1]选股结果!$A$2:$BJ$3005,48,FALSE)*0.08</f>
        <v>-47834421.398</v>
      </c>
      <c r="AT2322" s="12">
        <f t="shared" si="734"/>
        <v>80974430.44</v>
      </c>
      <c r="AU2322" s="12">
        <f t="shared" si="735"/>
        <v>94908570.82</v>
      </c>
      <c r="AV2322" s="12">
        <f t="shared" si="736"/>
        <v>88302495.16</v>
      </c>
      <c r="AW2322" s="12">
        <f t="shared" si="737"/>
        <v>96167173.3900001</v>
      </c>
      <c r="AX2322" s="12">
        <f t="shared" si="738"/>
        <v>6869387.77</v>
      </c>
      <c r="AY2322" s="21">
        <f t="shared" si="739"/>
        <v>736855927.08</v>
      </c>
    </row>
    <row r="2323" spans="1:51">
      <c r="A2323" s="5" t="s">
        <v>4693</v>
      </c>
      <c r="B2323" s="5" t="s">
        <v>4694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40"/>
        <v>831099909.38</v>
      </c>
      <c r="AF2323" s="9">
        <f t="shared" si="741"/>
        <v>827969557.17</v>
      </c>
      <c r="AG2323" s="9">
        <f t="shared" si="742"/>
        <v>-7227062.90999996</v>
      </c>
      <c r="AH2323" s="9">
        <f t="shared" si="743"/>
        <v>-2888316.33999996</v>
      </c>
      <c r="AI2323" s="9">
        <f t="shared" si="744"/>
        <v>-6350591.84999996</v>
      </c>
      <c r="AJ2323" s="12">
        <f t="shared" si="725"/>
        <v>360944510.52</v>
      </c>
      <c r="AK2323" s="16">
        <f t="shared" si="726"/>
        <v>0.434297376821115</v>
      </c>
      <c r="AL2323" s="9">
        <f t="shared" si="727"/>
        <v>358383335.35</v>
      </c>
      <c r="AM2323" s="16">
        <f t="shared" si="728"/>
        <v>0.00444398177441178</v>
      </c>
      <c r="AN2323" s="16">
        <f t="shared" si="729"/>
        <v>0.0289751277893467</v>
      </c>
      <c r="AO2323" s="16">
        <f t="shared" si="730"/>
        <v>0.235757690487741</v>
      </c>
      <c r="AP2323" s="16">
        <f t="shared" si="731"/>
        <v>0.16699321291412</v>
      </c>
      <c r="AQ2323" s="12">
        <f t="shared" si="732"/>
        <v>2561175.17000002</v>
      </c>
      <c r="AR2323" s="12">
        <f t="shared" si="733"/>
        <v>3785599.60000002</v>
      </c>
      <c r="AS2323" s="12">
        <f>AR2323-VLOOKUP(A2323,[1]选股结果!$A$2:$BJ$3005,48,FALSE)*0.08</f>
        <v>-122462241.7888</v>
      </c>
      <c r="AT2323" s="12">
        <f t="shared" si="734"/>
        <v>-901100.339999983</v>
      </c>
      <c r="AU2323" s="12">
        <f t="shared" si="735"/>
        <v>7247875.11000002</v>
      </c>
      <c r="AV2323" s="12">
        <f t="shared" si="736"/>
        <v>-18622570.45</v>
      </c>
      <c r="AW2323" s="12">
        <f t="shared" si="737"/>
        <v>-7227062.90999996</v>
      </c>
      <c r="AX2323" s="12">
        <f t="shared" si="738"/>
        <v>0</v>
      </c>
      <c r="AY2323" s="21">
        <f t="shared" si="739"/>
        <v>832656257.11</v>
      </c>
    </row>
    <row r="2324" spans="1:51">
      <c r="A2324" s="5" t="s">
        <v>4695</v>
      </c>
      <c r="B2324" s="5" t="s">
        <v>4696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40"/>
        <v>830747020.1</v>
      </c>
      <c r="AF2324" s="9">
        <f t="shared" si="741"/>
        <v>832693786.28</v>
      </c>
      <c r="AG2324" s="9">
        <f t="shared" si="742"/>
        <v>8502928.65000005</v>
      </c>
      <c r="AH2324" s="9">
        <f t="shared" si="743"/>
        <v>9952556.99000005</v>
      </c>
      <c r="AI2324" s="9">
        <f t="shared" si="744"/>
        <v>9727518.65000005</v>
      </c>
      <c r="AJ2324" s="12">
        <f t="shared" si="725"/>
        <v>81617687.46</v>
      </c>
      <c r="AK2324" s="16">
        <f t="shared" si="726"/>
        <v>0.0982461393002354</v>
      </c>
      <c r="AL2324" s="9">
        <f t="shared" si="727"/>
        <v>68641227.05</v>
      </c>
      <c r="AM2324" s="16">
        <f t="shared" si="728"/>
        <v>0.0117630593231905</v>
      </c>
      <c r="AN2324" s="16">
        <f t="shared" si="729"/>
        <v>0.0108966419150205</v>
      </c>
      <c r="AO2324" s="16">
        <f t="shared" si="730"/>
        <v>0.0459189099654045</v>
      </c>
      <c r="AP2324" s="16">
        <f t="shared" si="731"/>
        <v>0.0157806212635249</v>
      </c>
      <c r="AQ2324" s="12">
        <f t="shared" si="732"/>
        <v>12976460.41</v>
      </c>
      <c r="AR2324" s="12">
        <f t="shared" si="733"/>
        <v>-731850.579999959</v>
      </c>
      <c r="AS2324" s="12">
        <f>AR2324-VLOOKUP(A2324,[1]选股结果!$A$2:$BJ$3005,48,FALSE)*0.08</f>
        <v>-172411844.0056</v>
      </c>
      <c r="AT2324" s="12">
        <f t="shared" si="734"/>
        <v>12751422.07</v>
      </c>
      <c r="AU2324" s="12">
        <f t="shared" si="735"/>
        <v>-506812.239999959</v>
      </c>
      <c r="AV2324" s="12">
        <f t="shared" si="736"/>
        <v>-2724393.24999996</v>
      </c>
      <c r="AW2324" s="12">
        <f t="shared" si="737"/>
        <v>8502928.65000005</v>
      </c>
      <c r="AX2324" s="12">
        <f t="shared" si="738"/>
        <v>9895765.83</v>
      </c>
      <c r="AY2324" s="21">
        <f t="shared" si="739"/>
        <v>819210513.63</v>
      </c>
    </row>
    <row r="2325" spans="1:51">
      <c r="A2325" s="5" t="s">
        <v>4697</v>
      </c>
      <c r="B2325" s="5" t="s">
        <v>4698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40"/>
        <v>829851997.47</v>
      </c>
      <c r="AF2325" s="9">
        <f t="shared" si="741"/>
        <v>748403516.34</v>
      </c>
      <c r="AG2325" s="9">
        <f t="shared" si="742"/>
        <v>80257174.6700001</v>
      </c>
      <c r="AH2325" s="9">
        <f t="shared" si="743"/>
        <v>77766574.6500001</v>
      </c>
      <c r="AI2325" s="9">
        <f t="shared" si="744"/>
        <v>65325429.2500001</v>
      </c>
      <c r="AJ2325" s="12">
        <f t="shared" si="725"/>
        <v>187454004.19</v>
      </c>
      <c r="AK2325" s="16">
        <f t="shared" si="726"/>
        <v>0.225888477417055</v>
      </c>
      <c r="AL2325" s="9">
        <f t="shared" si="727"/>
        <v>108330049.3</v>
      </c>
      <c r="AM2325" s="16">
        <f t="shared" si="728"/>
        <v>0.0061796728279676</v>
      </c>
      <c r="AN2325" s="16">
        <f t="shared" si="729"/>
        <v>0.0210325377696412</v>
      </c>
      <c r="AO2325" s="16">
        <f t="shared" si="730"/>
        <v>0.0649484704433075</v>
      </c>
      <c r="AP2325" s="16">
        <f t="shared" si="731"/>
        <v>0.0353794702181956</v>
      </c>
      <c r="AQ2325" s="12">
        <f t="shared" si="732"/>
        <v>79123954.8900001</v>
      </c>
      <c r="AR2325" s="12">
        <f t="shared" si="733"/>
        <v>66516735.7100001</v>
      </c>
      <c r="AS2325" s="12">
        <f>AR2325-VLOOKUP(A2325,[1]选股结果!$A$2:$BJ$3005,48,FALSE)*0.08</f>
        <v>-66711069.0587999</v>
      </c>
      <c r="AT2325" s="12">
        <f t="shared" si="734"/>
        <v>66682809.4900001</v>
      </c>
      <c r="AU2325" s="12">
        <f t="shared" si="735"/>
        <v>78957881.1100001</v>
      </c>
      <c r="AV2325" s="12">
        <f t="shared" si="736"/>
        <v>73183824.34</v>
      </c>
      <c r="AW2325" s="12">
        <f t="shared" si="737"/>
        <v>80257174.6700001</v>
      </c>
      <c r="AX2325" s="12">
        <f t="shared" si="738"/>
        <v>4013668.1</v>
      </c>
      <c r="AY2325" s="21">
        <f t="shared" si="739"/>
        <v>748237442.56</v>
      </c>
    </row>
    <row r="2326" spans="1:51">
      <c r="A2326" s="5" t="s">
        <v>4699</v>
      </c>
      <c r="B2326" s="5" t="s">
        <v>4700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40"/>
        <v>829283075.19</v>
      </c>
      <c r="AF2326" s="9">
        <f t="shared" si="741"/>
        <v>854452011.28</v>
      </c>
      <c r="AG2326" s="9">
        <f t="shared" si="742"/>
        <v>-85538307.24</v>
      </c>
      <c r="AH2326" s="9">
        <f t="shared" si="743"/>
        <v>-86025606.98</v>
      </c>
      <c r="AI2326" s="9">
        <f t="shared" si="744"/>
        <v>-83474165.86</v>
      </c>
      <c r="AJ2326" s="12">
        <f t="shared" si="725"/>
        <v>158095221.03</v>
      </c>
      <c r="AK2326" s="16">
        <f t="shared" si="726"/>
        <v>0.190640838767605</v>
      </c>
      <c r="AL2326" s="9">
        <f t="shared" si="727"/>
        <v>211013662.42</v>
      </c>
      <c r="AM2326" s="16">
        <f t="shared" si="728"/>
        <v>0.0098892682913142</v>
      </c>
      <c r="AN2326" s="16">
        <f t="shared" si="729"/>
        <v>0.0195926307386382</v>
      </c>
      <c r="AO2326" s="16">
        <f t="shared" si="730"/>
        <v>0.104439871102104</v>
      </c>
      <c r="AP2326" s="16">
        <f t="shared" si="731"/>
        <v>0.0583645373190701</v>
      </c>
      <c r="AQ2326" s="12">
        <f t="shared" si="732"/>
        <v>-52918441.3899999</v>
      </c>
      <c r="AR2326" s="12">
        <f t="shared" si="733"/>
        <v>-74171377.0299999</v>
      </c>
      <c r="AS2326" s="12">
        <f>AR2326-VLOOKUP(A2326,[1]选股结果!$A$2:$BJ$3005,48,FALSE)*0.08</f>
        <v>-157818709.4132</v>
      </c>
      <c r="AT2326" s="12">
        <f t="shared" si="734"/>
        <v>-50367000.2699999</v>
      </c>
      <c r="AU2326" s="12">
        <f t="shared" si="735"/>
        <v>-76722818.1499999</v>
      </c>
      <c r="AV2326" s="12">
        <f t="shared" si="736"/>
        <v>-72264880.4999999</v>
      </c>
      <c r="AW2326" s="12">
        <f t="shared" si="737"/>
        <v>-85538307.24</v>
      </c>
      <c r="AX2326" s="12">
        <f t="shared" si="738"/>
        <v>574763.84</v>
      </c>
      <c r="AY2326" s="21">
        <f t="shared" si="739"/>
        <v>830647634.52</v>
      </c>
    </row>
    <row r="2327" spans="1:51">
      <c r="A2327" s="5" t="s">
        <v>4701</v>
      </c>
      <c r="B2327" s="5" t="s">
        <v>4702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40"/>
        <v>828941201.08</v>
      </c>
      <c r="AF2327" s="9">
        <f t="shared" si="741"/>
        <v>569296962.27</v>
      </c>
      <c r="AG2327" s="9">
        <f t="shared" si="742"/>
        <v>275061450.23</v>
      </c>
      <c r="AH2327" s="9">
        <f t="shared" si="743"/>
        <v>273618079.87</v>
      </c>
      <c r="AI2327" s="9">
        <f t="shared" si="744"/>
        <v>205030977.35</v>
      </c>
      <c r="AJ2327" s="12">
        <f t="shared" si="725"/>
        <v>424550584.08</v>
      </c>
      <c r="AK2327" s="16">
        <f t="shared" si="726"/>
        <v>0.512160070614016</v>
      </c>
      <c r="AL2327" s="9">
        <f t="shared" si="727"/>
        <v>134614246.87</v>
      </c>
      <c r="AM2327" s="16">
        <f t="shared" si="728"/>
        <v>0.0145947086889127</v>
      </c>
      <c r="AN2327" s="16">
        <f t="shared" si="729"/>
        <v>0.0706833742413358</v>
      </c>
      <c r="AO2327" s="16">
        <f t="shared" si="730"/>
        <v>0.0978331361673665</v>
      </c>
      <c r="AP2327" s="16">
        <f t="shared" si="731"/>
        <v>0.00520172254000904</v>
      </c>
      <c r="AQ2327" s="12">
        <f t="shared" si="732"/>
        <v>289936337.21</v>
      </c>
      <c r="AR2327" s="12">
        <f t="shared" si="733"/>
        <v>212543245.44</v>
      </c>
      <c r="AS2327" s="12">
        <f>AR2327-VLOOKUP(A2327,[1]选股结果!$A$2:$BJ$3005,48,FALSE)*0.08</f>
        <v>-44332620.5856</v>
      </c>
      <c r="AT2327" s="12">
        <f t="shared" si="734"/>
        <v>221349234.69</v>
      </c>
      <c r="AU2327" s="12">
        <f t="shared" si="735"/>
        <v>281130347.96</v>
      </c>
      <c r="AV2327" s="12">
        <f t="shared" si="736"/>
        <v>237090367.1</v>
      </c>
      <c r="AW2327" s="12">
        <f t="shared" si="737"/>
        <v>275061450.23</v>
      </c>
      <c r="AX2327" s="12">
        <f t="shared" si="738"/>
        <v>6288648.91</v>
      </c>
      <c r="AY2327" s="21">
        <f t="shared" si="739"/>
        <v>560490973.02</v>
      </c>
    </row>
    <row r="2328" spans="1:51">
      <c r="A2328" s="5" t="s">
        <v>4703</v>
      </c>
      <c r="B2328" s="5" t="s">
        <v>4704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40"/>
        <v>827047303.99</v>
      </c>
      <c r="AF2328" s="9">
        <f t="shared" si="741"/>
        <v>1289500524.95</v>
      </c>
      <c r="AG2328" s="9">
        <f t="shared" si="742"/>
        <v>-286122007.74</v>
      </c>
      <c r="AH2328" s="9">
        <f t="shared" si="743"/>
        <v>-287639890.04</v>
      </c>
      <c r="AI2328" s="9">
        <f t="shared" si="744"/>
        <v>-296939836.19</v>
      </c>
      <c r="AJ2328" s="12">
        <f t="shared" si="725"/>
        <v>212839975.51</v>
      </c>
      <c r="AK2328" s="16">
        <f t="shared" si="726"/>
        <v>0.257349216282039</v>
      </c>
      <c r="AL2328" s="9">
        <f t="shared" si="727"/>
        <v>771972725.46</v>
      </c>
      <c r="AM2328" s="16">
        <f t="shared" si="728"/>
        <v>0.00828660909350219</v>
      </c>
      <c r="AN2328" s="16">
        <f t="shared" si="729"/>
        <v>0.281760053186532</v>
      </c>
      <c r="AO2328" s="16">
        <f t="shared" si="730"/>
        <v>0.276448087475737</v>
      </c>
      <c r="AP2328" s="16">
        <f t="shared" si="731"/>
        <v>0.132037509369984</v>
      </c>
      <c r="AQ2328" s="12">
        <f t="shared" si="732"/>
        <v>-559132749.95</v>
      </c>
      <c r="AR2328" s="12">
        <f t="shared" si="733"/>
        <v>-666006670.91</v>
      </c>
      <c r="AS2328" s="12">
        <f>AR2328-VLOOKUP(A2328,[1]选股结果!$A$2:$BJ$3005,48,FALSE)*0.08</f>
        <v>-1086856956.9188</v>
      </c>
      <c r="AT2328" s="12">
        <f t="shared" si="734"/>
        <v>-568432696.1</v>
      </c>
      <c r="AU2328" s="12">
        <f t="shared" si="735"/>
        <v>-656706724.76</v>
      </c>
      <c r="AV2328" s="12">
        <f t="shared" si="736"/>
        <v>-704212670.17</v>
      </c>
      <c r="AW2328" s="12">
        <f t="shared" si="737"/>
        <v>-286122007.74</v>
      </c>
      <c r="AX2328" s="12">
        <f t="shared" si="738"/>
        <v>391257542.17</v>
      </c>
      <c r="AY2328" s="21">
        <f t="shared" si="739"/>
        <v>1191926550.14</v>
      </c>
    </row>
    <row r="2329" spans="1:51">
      <c r="A2329" s="5" t="s">
        <v>4705</v>
      </c>
      <c r="B2329" s="5" t="s">
        <v>4706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40"/>
        <v>826725102.12</v>
      </c>
      <c r="AF2329" s="9">
        <f t="shared" si="741"/>
        <v>658316228.7</v>
      </c>
      <c r="AG2329" s="9">
        <f t="shared" si="742"/>
        <v>173073865.73</v>
      </c>
      <c r="AH2329" s="9">
        <f t="shared" si="743"/>
        <v>172033251.15</v>
      </c>
      <c r="AI2329" s="9">
        <f t="shared" si="744"/>
        <v>145029329.96</v>
      </c>
      <c r="AJ2329" s="12">
        <f t="shared" si="725"/>
        <v>261441432.83</v>
      </c>
      <c r="AK2329" s="16">
        <f t="shared" si="726"/>
        <v>0.316237443570513</v>
      </c>
      <c r="AL2329" s="9">
        <f t="shared" si="727"/>
        <v>100954274.98</v>
      </c>
      <c r="AM2329" s="16">
        <f t="shared" si="728"/>
        <v>0.0112525734444794</v>
      </c>
      <c r="AN2329" s="16">
        <f t="shared" si="729"/>
        <v>0.0531108766111068</v>
      </c>
      <c r="AO2329" s="16">
        <f t="shared" si="730"/>
        <v>0.0563733220637532</v>
      </c>
      <c r="AP2329" s="16">
        <f t="shared" si="731"/>
        <v>0</v>
      </c>
      <c r="AQ2329" s="12">
        <f t="shared" si="732"/>
        <v>160487157.85</v>
      </c>
      <c r="AR2329" s="12">
        <f t="shared" si="733"/>
        <v>140266797.51</v>
      </c>
      <c r="AS2329" s="12">
        <f>AR2329-VLOOKUP(A2329,[1]选股结果!$A$2:$BJ$3005,48,FALSE)*0.08</f>
        <v>11256966.4652</v>
      </c>
      <c r="AT2329" s="12">
        <f t="shared" si="734"/>
        <v>133483236.66</v>
      </c>
      <c r="AU2329" s="12">
        <f t="shared" si="735"/>
        <v>167270718.7</v>
      </c>
      <c r="AV2329" s="12">
        <f t="shared" si="736"/>
        <v>156313071.17</v>
      </c>
      <c r="AW2329" s="12">
        <f t="shared" si="737"/>
        <v>173073865.73</v>
      </c>
      <c r="AX2329" s="12">
        <f t="shared" si="738"/>
        <v>5177769.4</v>
      </c>
      <c r="AY2329" s="21">
        <f t="shared" si="739"/>
        <v>665099789.55</v>
      </c>
    </row>
    <row r="2330" spans="1:51">
      <c r="A2330" s="5" t="s">
        <v>4707</v>
      </c>
      <c r="B2330" s="5" t="s">
        <v>4708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40"/>
        <v>825708509.92</v>
      </c>
      <c r="AF2330" s="9">
        <f t="shared" si="741"/>
        <v>598383506.94</v>
      </c>
      <c r="AG2330" s="9">
        <f t="shared" si="742"/>
        <v>258880396.49</v>
      </c>
      <c r="AH2330" s="9">
        <f t="shared" si="743"/>
        <v>260278378.61</v>
      </c>
      <c r="AI2330" s="9">
        <f t="shared" si="744"/>
        <v>193477132.23</v>
      </c>
      <c r="AJ2330" s="12">
        <f t="shared" si="725"/>
        <v>521124697.55</v>
      </c>
      <c r="AK2330" s="16">
        <f t="shared" si="726"/>
        <v>0.631124290581055</v>
      </c>
      <c r="AL2330" s="9">
        <f t="shared" si="727"/>
        <v>296549093.14</v>
      </c>
      <c r="AM2330" s="16">
        <f t="shared" si="728"/>
        <v>0.217449750817508</v>
      </c>
      <c r="AN2330" s="16">
        <f t="shared" si="729"/>
        <v>0.0815875732424352</v>
      </c>
      <c r="AO2330" s="16">
        <f t="shared" si="730"/>
        <v>0.0618007582420872</v>
      </c>
      <c r="AP2330" s="16">
        <f t="shared" si="731"/>
        <v>0</v>
      </c>
      <c r="AQ2330" s="12">
        <f t="shared" si="732"/>
        <v>224575604.41</v>
      </c>
      <c r="AR2330" s="12">
        <f t="shared" si="733"/>
        <v>161921738.72</v>
      </c>
      <c r="AS2330" s="12">
        <f>AR2330-VLOOKUP(A2330,[1]选股结果!$A$2:$BJ$3005,48,FALSE)*0.08</f>
        <v>-215954902.3816</v>
      </c>
      <c r="AT2330" s="12">
        <f t="shared" si="734"/>
        <v>157774358.03</v>
      </c>
      <c r="AU2330" s="12">
        <f t="shared" si="735"/>
        <v>228722985.1</v>
      </c>
      <c r="AV2330" s="12">
        <f t="shared" si="736"/>
        <v>192618690.6</v>
      </c>
      <c r="AW2330" s="12">
        <f t="shared" si="737"/>
        <v>258880396.49</v>
      </c>
      <c r="AX2330" s="12">
        <f t="shared" si="738"/>
        <v>32472797.79</v>
      </c>
      <c r="AY2330" s="21">
        <f t="shared" si="739"/>
        <v>602530887.63</v>
      </c>
    </row>
    <row r="2331" spans="1:51">
      <c r="A2331" s="5" t="s">
        <v>4709</v>
      </c>
      <c r="B2331" s="5" t="s">
        <v>4710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40"/>
        <v>825325364.17</v>
      </c>
      <c r="AF2331" s="9">
        <f t="shared" si="741"/>
        <v>777003452.65</v>
      </c>
      <c r="AG2331" s="9">
        <f t="shared" si="742"/>
        <v>48636705.91</v>
      </c>
      <c r="AH2331" s="9">
        <f t="shared" si="743"/>
        <v>44373527.93</v>
      </c>
      <c r="AI2331" s="9">
        <f t="shared" si="744"/>
        <v>37078171.08</v>
      </c>
      <c r="AJ2331" s="12">
        <f t="shared" si="725"/>
        <v>149297313.17</v>
      </c>
      <c r="AK2331" s="16">
        <f t="shared" si="726"/>
        <v>0.180895098650146</v>
      </c>
      <c r="AL2331" s="9">
        <f t="shared" si="727"/>
        <v>96694079.65</v>
      </c>
      <c r="AM2331" s="16">
        <f t="shared" si="728"/>
        <v>0.00741277819100181</v>
      </c>
      <c r="AN2331" s="16">
        <f t="shared" si="729"/>
        <v>0.0255198276029981</v>
      </c>
      <c r="AO2331" s="16">
        <f t="shared" si="730"/>
        <v>0.0396486453592861</v>
      </c>
      <c r="AP2331" s="16">
        <f t="shared" si="731"/>
        <v>0.0394120374123143</v>
      </c>
      <c r="AQ2331" s="12">
        <f t="shared" si="732"/>
        <v>52603233.52</v>
      </c>
      <c r="AR2331" s="12">
        <f t="shared" si="733"/>
        <v>36763376.6899999</v>
      </c>
      <c r="AS2331" s="12">
        <f>AR2331-VLOOKUP(A2331,[1]选股结果!$A$2:$BJ$3005,48,FALSE)*0.08</f>
        <v>-53562752.1716001</v>
      </c>
      <c r="AT2331" s="12">
        <f t="shared" si="734"/>
        <v>45307876.6699999</v>
      </c>
      <c r="AU2331" s="12">
        <f t="shared" si="735"/>
        <v>44058733.5399999</v>
      </c>
      <c r="AV2331" s="12">
        <f t="shared" si="736"/>
        <v>44957264.0199999</v>
      </c>
      <c r="AW2331" s="12">
        <f t="shared" si="737"/>
        <v>48636705.91</v>
      </c>
      <c r="AX2331" s="12">
        <f t="shared" si="738"/>
        <v>3175472.6</v>
      </c>
      <c r="AY2331" s="21">
        <f t="shared" si="739"/>
        <v>768458952.67</v>
      </c>
    </row>
    <row r="2332" spans="1:51">
      <c r="A2332" s="5" t="s">
        <v>4711</v>
      </c>
      <c r="B2332" s="5" t="s">
        <v>4712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40"/>
        <v>824883644.12</v>
      </c>
      <c r="AF2332" s="9">
        <f t="shared" si="741"/>
        <v>763938939.33</v>
      </c>
      <c r="AG2332" s="9">
        <f t="shared" si="742"/>
        <v>79394257.06</v>
      </c>
      <c r="AH2332" s="9">
        <f t="shared" si="743"/>
        <v>75253665.73</v>
      </c>
      <c r="AI2332" s="9">
        <f t="shared" si="744"/>
        <v>71599461.12</v>
      </c>
      <c r="AJ2332" s="12">
        <f t="shared" si="725"/>
        <v>217863355.93</v>
      </c>
      <c r="AK2332" s="16">
        <f t="shared" si="726"/>
        <v>0.264114045032885</v>
      </c>
      <c r="AL2332" s="9">
        <f t="shared" si="727"/>
        <v>136709405.57</v>
      </c>
      <c r="AM2332" s="16">
        <f t="shared" si="728"/>
        <v>0.0113178409664792</v>
      </c>
      <c r="AN2332" s="16">
        <f t="shared" si="729"/>
        <v>0.0115068062115912</v>
      </c>
      <c r="AO2332" s="16">
        <f t="shared" si="730"/>
        <v>0.101277228061812</v>
      </c>
      <c r="AP2332" s="16">
        <f t="shared" si="731"/>
        <v>0.0558046873739485</v>
      </c>
      <c r="AQ2332" s="12">
        <f t="shared" si="732"/>
        <v>81153950.36</v>
      </c>
      <c r="AR2332" s="12">
        <f t="shared" si="733"/>
        <v>68983075.58</v>
      </c>
      <c r="AS2332" s="12">
        <f>AR2332-VLOOKUP(A2332,[1]选股结果!$A$2:$BJ$3005,48,FALSE)*0.08</f>
        <v>-70915525.4448</v>
      </c>
      <c r="AT2332" s="12">
        <f t="shared" si="734"/>
        <v>77499745.75</v>
      </c>
      <c r="AU2332" s="12">
        <f t="shared" si="735"/>
        <v>72637280.19</v>
      </c>
      <c r="AV2332" s="12">
        <f t="shared" si="736"/>
        <v>75040780.1499999</v>
      </c>
      <c r="AW2332" s="12">
        <f t="shared" si="737"/>
        <v>79394257.06</v>
      </c>
      <c r="AX2332" s="12">
        <f t="shared" si="738"/>
        <v>2799549.11</v>
      </c>
      <c r="AY2332" s="21">
        <f t="shared" si="739"/>
        <v>755422269.16</v>
      </c>
    </row>
    <row r="2333" spans="1:51">
      <c r="A2333" s="5" t="s">
        <v>4713</v>
      </c>
      <c r="B2333" s="5" t="s">
        <v>4714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40"/>
        <v>824008898.06</v>
      </c>
      <c r="AF2333" s="9">
        <f t="shared" si="741"/>
        <v>708922362.49</v>
      </c>
      <c r="AG2333" s="9">
        <f t="shared" si="742"/>
        <v>130753251.65</v>
      </c>
      <c r="AH2333" s="9">
        <f t="shared" si="743"/>
        <v>131008376.21</v>
      </c>
      <c r="AI2333" s="9">
        <f t="shared" si="744"/>
        <v>120349045.25</v>
      </c>
      <c r="AJ2333" s="12">
        <f t="shared" si="725"/>
        <v>254995450.29</v>
      </c>
      <c r="AK2333" s="16">
        <f t="shared" si="726"/>
        <v>0.309457156215603</v>
      </c>
      <c r="AL2333" s="9">
        <f t="shared" si="727"/>
        <v>173761535.2</v>
      </c>
      <c r="AM2333" s="16">
        <f t="shared" si="728"/>
        <v>0.00623427685319236</v>
      </c>
      <c r="AN2333" s="16">
        <f t="shared" si="729"/>
        <v>0.0429378799832132</v>
      </c>
      <c r="AO2333" s="16">
        <f t="shared" si="730"/>
        <v>0.0438428179174461</v>
      </c>
      <c r="AP2333" s="16">
        <f t="shared" si="731"/>
        <v>0.112855050205087</v>
      </c>
      <c r="AQ2333" s="12">
        <f t="shared" si="732"/>
        <v>81233915.09</v>
      </c>
      <c r="AR2333" s="12">
        <f t="shared" si="733"/>
        <v>100304401.82</v>
      </c>
      <c r="AS2333" s="12">
        <f>AR2333-VLOOKUP(A2333,[1]选股结果!$A$2:$BJ$3005,48,FALSE)*0.08</f>
        <v>-124001580.4312</v>
      </c>
      <c r="AT2333" s="12">
        <f t="shared" si="734"/>
        <v>70574584.13</v>
      </c>
      <c r="AU2333" s="12">
        <f t="shared" si="735"/>
        <v>110963732.78</v>
      </c>
      <c r="AV2333" s="12">
        <f t="shared" si="736"/>
        <v>83898749.45</v>
      </c>
      <c r="AW2333" s="12">
        <f t="shared" si="737"/>
        <v>130753251.65</v>
      </c>
      <c r="AX2333" s="12">
        <f t="shared" si="738"/>
        <v>15799859.54</v>
      </c>
      <c r="AY2333" s="21">
        <f t="shared" si="739"/>
        <v>738652180.18</v>
      </c>
    </row>
    <row r="2334" spans="1:51">
      <c r="A2334" s="5" t="s">
        <v>4715</v>
      </c>
      <c r="B2334" s="5" t="s">
        <v>4716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40"/>
        <v>823298252.49</v>
      </c>
      <c r="AF2334" s="9">
        <f t="shared" si="741"/>
        <v>803209931.32</v>
      </c>
      <c r="AG2334" s="9">
        <f t="shared" si="742"/>
        <v>19084204.92</v>
      </c>
      <c r="AH2334" s="9">
        <f t="shared" si="743"/>
        <v>17280982.65</v>
      </c>
      <c r="AI2334" s="9">
        <f t="shared" si="744"/>
        <v>11610823.38</v>
      </c>
      <c r="AJ2334" s="12">
        <f t="shared" ref="AJ2334:AJ2397" si="745">C2334-G2334</f>
        <v>184448534.24</v>
      </c>
      <c r="AK2334" s="16">
        <f t="shared" ref="AK2334:AK2397" si="746">AJ2334/C2334</f>
        <v>0.224036105605897</v>
      </c>
      <c r="AL2334" s="9">
        <f t="shared" ref="AL2334:AL2397" si="747">O2334+P2334+Q2334+R2334+Y2334-AB2334+AC2334</f>
        <v>164006004.97</v>
      </c>
      <c r="AM2334" s="16">
        <f t="shared" ref="AM2334:AM2397" si="748">O2334/C2334</f>
        <v>0.00575119602851035</v>
      </c>
      <c r="AN2334" s="16">
        <f t="shared" ref="AN2334:AN2397" si="749">P2334/C2334</f>
        <v>0.125374617531153</v>
      </c>
      <c r="AO2334" s="16">
        <f t="shared" ref="AO2334:AO2397" si="750">Q2334/C2334</f>
        <v>0.0613395875276844</v>
      </c>
      <c r="AP2334" s="16">
        <f t="shared" ref="AP2334:AP2397" si="751">R2334/C2334</f>
        <v>0.00456987360123869</v>
      </c>
      <c r="AQ2334" s="12">
        <f t="shared" ref="AQ2334:AQ2397" si="752">C2334-G2334-AL2334</f>
        <v>20442529.27</v>
      </c>
      <c r="AR2334" s="12">
        <f t="shared" ref="AR2334:AR2397" si="753">AQ2334-S2334-AD2334</f>
        <v>12630954.26</v>
      </c>
      <c r="AS2334" s="12">
        <f>AR2334-VLOOKUP(A2334,[1]选股结果!$A$2:$BJ$3005,48,FALSE)*0.08</f>
        <v>-58540920.772</v>
      </c>
      <c r="AT2334" s="12">
        <f t="shared" si="734"/>
        <v>14772370</v>
      </c>
      <c r="AU2334" s="12">
        <f t="shared" si="735"/>
        <v>18301113.53</v>
      </c>
      <c r="AV2334" s="12">
        <f t="shared" si="736"/>
        <v>17606504.5</v>
      </c>
      <c r="AW2334" s="12">
        <f t="shared" si="737"/>
        <v>19084204.92</v>
      </c>
      <c r="AX2334" s="12">
        <f t="shared" si="738"/>
        <v>1311213.3</v>
      </c>
      <c r="AY2334" s="21">
        <f t="shared" si="739"/>
        <v>801068515.58</v>
      </c>
    </row>
    <row r="2335" spans="1:51">
      <c r="A2335" s="5" t="s">
        <v>4717</v>
      </c>
      <c r="B2335" s="5" t="s">
        <v>4718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40"/>
        <v>823206269.63</v>
      </c>
      <c r="AF2335" s="9">
        <f t="shared" si="741"/>
        <v>934904967.19</v>
      </c>
      <c r="AG2335" s="9">
        <f t="shared" si="742"/>
        <v>-25127373.4700001</v>
      </c>
      <c r="AH2335" s="9">
        <f t="shared" si="743"/>
        <v>-12854150.8500001</v>
      </c>
      <c r="AI2335" s="9">
        <f t="shared" si="744"/>
        <v>-7597492.9100001</v>
      </c>
      <c r="AJ2335" s="12">
        <f t="shared" si="745"/>
        <v>432645290.72</v>
      </c>
      <c r="AK2335" s="16">
        <f t="shared" si="746"/>
        <v>0.52556121920021</v>
      </c>
      <c r="AL2335" s="9">
        <f t="shared" si="747"/>
        <v>326933779.48</v>
      </c>
      <c r="AM2335" s="16">
        <f t="shared" si="748"/>
        <v>0.0198295618027022</v>
      </c>
      <c r="AN2335" s="16">
        <f t="shared" si="749"/>
        <v>0.27315899702886</v>
      </c>
      <c r="AO2335" s="16">
        <f t="shared" si="750"/>
        <v>0.119067343333105</v>
      </c>
      <c r="AP2335" s="16">
        <f t="shared" si="751"/>
        <v>0</v>
      </c>
      <c r="AQ2335" s="12">
        <f t="shared" si="752"/>
        <v>105711511.24</v>
      </c>
      <c r="AR2335" s="12">
        <f t="shared" si="753"/>
        <v>-94168817.0000001</v>
      </c>
      <c r="AS2335" s="12">
        <f>AR2335-VLOOKUP(A2335,[1]选股结果!$A$2:$BJ$3005,48,FALSE)*0.08</f>
        <v>-678148960.4304</v>
      </c>
      <c r="AT2335" s="12">
        <f t="shared" si="734"/>
        <v>110968169.18</v>
      </c>
      <c r="AU2335" s="12">
        <f t="shared" si="735"/>
        <v>-99425474.9400001</v>
      </c>
      <c r="AV2335" s="12">
        <f t="shared" si="736"/>
        <v>10635134.3899999</v>
      </c>
      <c r="AW2335" s="12">
        <f t="shared" si="737"/>
        <v>-25127373.4700001</v>
      </c>
      <c r="AX2335" s="12">
        <f t="shared" si="738"/>
        <v>23781912.13</v>
      </c>
      <c r="AY2335" s="21">
        <f t="shared" si="739"/>
        <v>729767981.01</v>
      </c>
    </row>
    <row r="2336" spans="1:51">
      <c r="A2336" s="5" t="s">
        <v>4719</v>
      </c>
      <c r="B2336" s="5" t="s">
        <v>4720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40"/>
        <v>822027466.52</v>
      </c>
      <c r="AF2336" s="9">
        <f t="shared" si="741"/>
        <v>723248898.91</v>
      </c>
      <c r="AG2336" s="9">
        <f t="shared" si="742"/>
        <v>115404385.22</v>
      </c>
      <c r="AH2336" s="9">
        <f t="shared" si="743"/>
        <v>115210028.56</v>
      </c>
      <c r="AI2336" s="9">
        <f t="shared" si="744"/>
        <v>99720736.87</v>
      </c>
      <c r="AJ2336" s="12">
        <f t="shared" si="745"/>
        <v>385992041.12</v>
      </c>
      <c r="AK2336" s="16">
        <f t="shared" si="746"/>
        <v>0.469561002327662</v>
      </c>
      <c r="AL2336" s="9">
        <f t="shared" si="747"/>
        <v>287770627.46</v>
      </c>
      <c r="AM2336" s="16">
        <f t="shared" si="748"/>
        <v>0.00999042953487515</v>
      </c>
      <c r="AN2336" s="16">
        <f t="shared" si="749"/>
        <v>0.271958662471968</v>
      </c>
      <c r="AO2336" s="16">
        <f t="shared" si="750"/>
        <v>0.0624968823091632</v>
      </c>
      <c r="AP2336" s="16">
        <f t="shared" si="751"/>
        <v>0.00539181397279036</v>
      </c>
      <c r="AQ2336" s="12">
        <f t="shared" si="752"/>
        <v>98221413.66</v>
      </c>
      <c r="AR2336" s="12">
        <f t="shared" si="753"/>
        <v>83094919.26</v>
      </c>
      <c r="AS2336" s="12">
        <f>AR2336-VLOOKUP(A2336,[1]选股结果!$A$2:$BJ$3005,48,FALSE)*0.08</f>
        <v>-25432619.2408</v>
      </c>
      <c r="AT2336" s="12">
        <f t="shared" si="734"/>
        <v>82732121.97</v>
      </c>
      <c r="AU2336" s="12">
        <f t="shared" si="735"/>
        <v>98584210.95</v>
      </c>
      <c r="AV2336" s="12">
        <f t="shared" si="736"/>
        <v>95839642.98</v>
      </c>
      <c r="AW2336" s="12">
        <f t="shared" si="737"/>
        <v>115404385.22</v>
      </c>
      <c r="AX2336" s="12">
        <f t="shared" si="738"/>
        <v>17624524.14</v>
      </c>
      <c r="AY2336" s="21">
        <f t="shared" si="739"/>
        <v>723611696.2</v>
      </c>
    </row>
    <row r="2337" spans="1:51">
      <c r="A2337" s="5" t="s">
        <v>4721</v>
      </c>
      <c r="B2337" s="5" t="s">
        <v>4722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40"/>
        <v>821018803.18</v>
      </c>
      <c r="AF2337" s="9">
        <f t="shared" si="741"/>
        <v>592905232.13</v>
      </c>
      <c r="AG2337" s="9">
        <f t="shared" si="742"/>
        <v>236189772.45</v>
      </c>
      <c r="AH2337" s="9">
        <f t="shared" si="743"/>
        <v>254755948.71</v>
      </c>
      <c r="AI2337" s="9">
        <f t="shared" si="744"/>
        <v>223619541.8</v>
      </c>
      <c r="AJ2337" s="12">
        <f t="shared" si="745"/>
        <v>552443202.67</v>
      </c>
      <c r="AK2337" s="16">
        <f t="shared" si="746"/>
        <v>0.672875213734761</v>
      </c>
      <c r="AL2337" s="9">
        <f t="shared" si="747"/>
        <v>307641065.83</v>
      </c>
      <c r="AM2337" s="16">
        <f t="shared" si="748"/>
        <v>0.0103088030837028</v>
      </c>
      <c r="AN2337" s="16">
        <f t="shared" si="749"/>
        <v>0.248649286958222</v>
      </c>
      <c r="AO2337" s="16">
        <f t="shared" si="750"/>
        <v>0.0649714350187728</v>
      </c>
      <c r="AP2337" s="16">
        <f t="shared" si="751"/>
        <v>0.0733905373136621</v>
      </c>
      <c r="AQ2337" s="12">
        <f t="shared" si="752"/>
        <v>244802136.84</v>
      </c>
      <c r="AR2337" s="12">
        <f t="shared" si="753"/>
        <v>215543340.4</v>
      </c>
      <c r="AS2337" s="12">
        <f>AR2337-VLOOKUP(A2337,[1]选股结果!$A$2:$BJ$3005,48,FALSE)*0.08</f>
        <v>72907027.4016</v>
      </c>
      <c r="AT2337" s="12">
        <f t="shared" si="734"/>
        <v>213665729.93</v>
      </c>
      <c r="AU2337" s="12">
        <f t="shared" si="735"/>
        <v>246679747.31</v>
      </c>
      <c r="AV2337" s="12">
        <f t="shared" si="736"/>
        <v>221906896.79</v>
      </c>
      <c r="AW2337" s="12">
        <f t="shared" si="737"/>
        <v>236189772.45</v>
      </c>
      <c r="AX2337" s="12">
        <f t="shared" si="738"/>
        <v>12842569.57</v>
      </c>
      <c r="AY2337" s="21">
        <f t="shared" si="739"/>
        <v>594782842.6</v>
      </c>
    </row>
    <row r="2338" spans="1:51">
      <c r="A2338" s="5" t="s">
        <v>4723</v>
      </c>
      <c r="B2338" s="5" t="s">
        <v>4724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40"/>
        <v>820224108.75</v>
      </c>
      <c r="AF2338" s="9">
        <f t="shared" si="741"/>
        <v>987479435.74</v>
      </c>
      <c r="AG2338" s="9">
        <f t="shared" si="742"/>
        <v>-193773657.64</v>
      </c>
      <c r="AH2338" s="9">
        <f t="shared" si="743"/>
        <v>-192917114.86</v>
      </c>
      <c r="AI2338" s="9">
        <f t="shared" si="744"/>
        <v>-154457965.81</v>
      </c>
      <c r="AJ2338" s="12">
        <f t="shared" si="745"/>
        <v>-22989257.49</v>
      </c>
      <c r="AK2338" s="16">
        <f t="shared" si="746"/>
        <v>-0.0280280197140694</v>
      </c>
      <c r="AL2338" s="9">
        <f t="shared" si="747"/>
        <v>164165506.77</v>
      </c>
      <c r="AM2338" s="16">
        <f t="shared" si="748"/>
        <v>0.00472954566760045</v>
      </c>
      <c r="AN2338" s="16">
        <f t="shared" si="749"/>
        <v>0.0328506998301518</v>
      </c>
      <c r="AO2338" s="16">
        <f t="shared" si="750"/>
        <v>0.041808120261498</v>
      </c>
      <c r="AP2338" s="16">
        <f t="shared" si="751"/>
        <v>0.0880722577639059</v>
      </c>
      <c r="AQ2338" s="12">
        <f t="shared" si="752"/>
        <v>-187154764.26</v>
      </c>
      <c r="AR2338" s="12">
        <f t="shared" si="753"/>
        <v>-155606444.03</v>
      </c>
      <c r="AS2338" s="12">
        <f>AR2338-VLOOKUP(A2338,[1]选股结果!$A$2:$BJ$3005,48,FALSE)*0.08</f>
        <v>-260971062.5892</v>
      </c>
      <c r="AT2338" s="12">
        <f t="shared" si="734"/>
        <v>-148695615.21</v>
      </c>
      <c r="AU2338" s="12">
        <f t="shared" si="735"/>
        <v>-194065593.08</v>
      </c>
      <c r="AV2338" s="12">
        <f t="shared" si="736"/>
        <v>-199523175.23</v>
      </c>
      <c r="AW2338" s="12">
        <f t="shared" si="737"/>
        <v>-193773657.64</v>
      </c>
      <c r="AX2338" s="12">
        <f t="shared" si="738"/>
        <v>0</v>
      </c>
      <c r="AY2338" s="21">
        <f t="shared" si="739"/>
        <v>980568606.92</v>
      </c>
    </row>
    <row r="2339" spans="1:51">
      <c r="A2339" s="5" t="s">
        <v>4725</v>
      </c>
      <c r="B2339" s="5" t="s">
        <v>4726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40"/>
        <v>818356021.84</v>
      </c>
      <c r="AF2339" s="9">
        <f t="shared" si="741"/>
        <v>825255963.66</v>
      </c>
      <c r="AG2339" s="9">
        <f t="shared" si="742"/>
        <v>15862455.3500001</v>
      </c>
      <c r="AH2339" s="9">
        <f t="shared" si="743"/>
        <v>15892876.1700001</v>
      </c>
      <c r="AI2339" s="9">
        <f t="shared" si="744"/>
        <v>15992360.4500001</v>
      </c>
      <c r="AJ2339" s="12">
        <f t="shared" si="745"/>
        <v>88592058.4400001</v>
      </c>
      <c r="AK2339" s="16">
        <f t="shared" si="746"/>
        <v>0.108256133120165</v>
      </c>
      <c r="AL2339" s="9">
        <f t="shared" si="747"/>
        <v>78801965.61</v>
      </c>
      <c r="AM2339" s="16">
        <f t="shared" si="748"/>
        <v>0.00387039079015815</v>
      </c>
      <c r="AN2339" s="16">
        <f t="shared" si="749"/>
        <v>0.0453616752236203</v>
      </c>
      <c r="AO2339" s="16">
        <f t="shared" si="750"/>
        <v>0.0466744315928892</v>
      </c>
      <c r="AP2339" s="16">
        <f t="shared" si="751"/>
        <v>0</v>
      </c>
      <c r="AQ2339" s="12">
        <f t="shared" si="752"/>
        <v>9790092.83000006</v>
      </c>
      <c r="AR2339" s="12">
        <f t="shared" si="753"/>
        <v>-7116763.29999994</v>
      </c>
      <c r="AS2339" s="12">
        <f>AR2339-VLOOKUP(A2339,[1]选股结果!$A$2:$BJ$3005,48,FALSE)*0.08</f>
        <v>-58367541.8055999</v>
      </c>
      <c r="AT2339" s="12">
        <f t="shared" si="734"/>
        <v>9889577.11000006</v>
      </c>
      <c r="AU2339" s="12">
        <f t="shared" si="735"/>
        <v>-7216247.57999994</v>
      </c>
      <c r="AV2339" s="12">
        <f t="shared" si="736"/>
        <v>-9407224.16999994</v>
      </c>
      <c r="AW2339" s="12">
        <f t="shared" si="737"/>
        <v>15862455.3500001</v>
      </c>
      <c r="AX2339" s="12">
        <f t="shared" si="738"/>
        <v>0</v>
      </c>
      <c r="AY2339" s="21">
        <f t="shared" si="739"/>
        <v>808249623.25</v>
      </c>
    </row>
    <row r="2340" spans="1:51">
      <c r="A2340" s="5" t="s">
        <v>4727</v>
      </c>
      <c r="B2340" s="5" t="s">
        <v>4728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40"/>
        <v>816916658.23</v>
      </c>
      <c r="AF2340" s="9">
        <f t="shared" si="741"/>
        <v>697339607.73</v>
      </c>
      <c r="AG2340" s="9">
        <f t="shared" si="742"/>
        <v>126102563.07</v>
      </c>
      <c r="AH2340" s="9">
        <f t="shared" si="743"/>
        <v>129661301</v>
      </c>
      <c r="AI2340" s="9">
        <f t="shared" si="744"/>
        <v>115909420.44</v>
      </c>
      <c r="AJ2340" s="12">
        <f t="shared" si="745"/>
        <v>213700662.44</v>
      </c>
      <c r="AK2340" s="16">
        <f t="shared" si="746"/>
        <v>0.261594203383025</v>
      </c>
      <c r="AL2340" s="9">
        <f t="shared" si="747"/>
        <v>101088547.69</v>
      </c>
      <c r="AM2340" s="16">
        <f t="shared" si="748"/>
        <v>0.00286373254411142</v>
      </c>
      <c r="AN2340" s="16">
        <f t="shared" si="749"/>
        <v>0.0165845891175175</v>
      </c>
      <c r="AO2340" s="16">
        <f t="shared" si="750"/>
        <v>0.0526625773591308</v>
      </c>
      <c r="AP2340" s="16">
        <f t="shared" si="751"/>
        <v>0.0492545198150084</v>
      </c>
      <c r="AQ2340" s="12">
        <f t="shared" si="752"/>
        <v>112612114.75</v>
      </c>
      <c r="AR2340" s="12">
        <f t="shared" si="753"/>
        <v>103882054.63</v>
      </c>
      <c r="AS2340" s="12">
        <f>AR2340-VLOOKUP(A2340,[1]选股结果!$A$2:$BJ$3005,48,FALSE)*0.08</f>
        <v>-8665655.12840001</v>
      </c>
      <c r="AT2340" s="12">
        <f t="shared" si="734"/>
        <v>98860234.1900001</v>
      </c>
      <c r="AU2340" s="12">
        <f t="shared" si="735"/>
        <v>117633935.19</v>
      </c>
      <c r="AV2340" s="12">
        <f t="shared" si="736"/>
        <v>103211408.63</v>
      </c>
      <c r="AW2340" s="12">
        <f t="shared" si="737"/>
        <v>126102563.07</v>
      </c>
      <c r="AX2340" s="12">
        <f t="shared" si="738"/>
        <v>14597373.45</v>
      </c>
      <c r="AY2340" s="21">
        <f t="shared" si="739"/>
        <v>702361428.17</v>
      </c>
    </row>
    <row r="2341" spans="1:51">
      <c r="A2341" s="5" t="s">
        <v>4729</v>
      </c>
      <c r="B2341" s="5" t="s">
        <v>4730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40"/>
        <v>815791607.54</v>
      </c>
      <c r="AF2341" s="9">
        <f t="shared" si="741"/>
        <v>768760149.58</v>
      </c>
      <c r="AG2341" s="9">
        <f t="shared" si="742"/>
        <v>46914003.2</v>
      </c>
      <c r="AH2341" s="9">
        <f t="shared" si="743"/>
        <v>48386208.43</v>
      </c>
      <c r="AI2341" s="9">
        <f t="shared" si="744"/>
        <v>39632293.85</v>
      </c>
      <c r="AJ2341" s="12">
        <f t="shared" si="745"/>
        <v>164308652.43</v>
      </c>
      <c r="AK2341" s="16">
        <f t="shared" si="746"/>
        <v>0.201410079377341</v>
      </c>
      <c r="AL2341" s="9">
        <f t="shared" si="747"/>
        <v>92315759.34</v>
      </c>
      <c r="AM2341" s="16">
        <f t="shared" si="748"/>
        <v>0.00963116328653179</v>
      </c>
      <c r="AN2341" s="16">
        <f t="shared" si="749"/>
        <v>0.0265422493561731</v>
      </c>
      <c r="AO2341" s="16">
        <f t="shared" si="750"/>
        <v>0.0787921786960138</v>
      </c>
      <c r="AP2341" s="16">
        <f t="shared" si="751"/>
        <v>0</v>
      </c>
      <c r="AQ2341" s="12">
        <f t="shared" si="752"/>
        <v>71992893.09</v>
      </c>
      <c r="AR2341" s="12">
        <f t="shared" si="753"/>
        <v>39749748.61</v>
      </c>
      <c r="AS2341" s="12">
        <f>AR2341-VLOOKUP(A2341,[1]选股结果!$A$2:$BJ$3005,48,FALSE)*0.08</f>
        <v>-58239138.2868</v>
      </c>
      <c r="AT2341" s="12">
        <f t="shared" si="734"/>
        <v>63238978.51</v>
      </c>
      <c r="AU2341" s="12">
        <f t="shared" si="735"/>
        <v>48503663.19</v>
      </c>
      <c r="AV2341" s="12">
        <f t="shared" si="736"/>
        <v>55035134.6899999</v>
      </c>
      <c r="AW2341" s="12">
        <f t="shared" si="737"/>
        <v>46914003.2</v>
      </c>
      <c r="AX2341" s="12">
        <f t="shared" si="738"/>
        <v>577415.59</v>
      </c>
      <c r="AY2341" s="21">
        <f t="shared" si="739"/>
        <v>745270919.68</v>
      </c>
    </row>
    <row r="2342" spans="1:51">
      <c r="A2342" s="5" t="s">
        <v>4731</v>
      </c>
      <c r="B2342" s="5" t="s">
        <v>4732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40"/>
        <v>815624286.99</v>
      </c>
      <c r="AF2342" s="9">
        <f t="shared" si="741"/>
        <v>776808958.06</v>
      </c>
      <c r="AG2342" s="9">
        <f t="shared" si="742"/>
        <v>35622818.4500001</v>
      </c>
      <c r="AH2342" s="9">
        <f t="shared" si="743"/>
        <v>35725012.9700001</v>
      </c>
      <c r="AI2342" s="9">
        <f t="shared" si="744"/>
        <v>32530938.7400001</v>
      </c>
      <c r="AJ2342" s="12">
        <f t="shared" si="745"/>
        <v>131446753.68</v>
      </c>
      <c r="AK2342" s="16">
        <f t="shared" si="746"/>
        <v>0.161160911680419</v>
      </c>
      <c r="AL2342" s="9">
        <f t="shared" si="747"/>
        <v>92323759.96</v>
      </c>
      <c r="AM2342" s="16">
        <f t="shared" si="748"/>
        <v>0.0057148381360757</v>
      </c>
      <c r="AN2342" s="16">
        <f t="shared" si="749"/>
        <v>0.0280103140556432</v>
      </c>
      <c r="AO2342" s="16">
        <f t="shared" si="750"/>
        <v>0.047904871388999</v>
      </c>
      <c r="AP2342" s="16">
        <f t="shared" si="751"/>
        <v>0.0316892533882048</v>
      </c>
      <c r="AQ2342" s="12">
        <f t="shared" si="752"/>
        <v>39122993.7200001</v>
      </c>
      <c r="AR2342" s="12">
        <f t="shared" si="753"/>
        <v>35723449.2200001</v>
      </c>
      <c r="AS2342" s="12">
        <f>AR2342-VLOOKUP(A2342,[1]选股结果!$A$2:$BJ$3005,48,FALSE)*0.08</f>
        <v>-11618865.7431999</v>
      </c>
      <c r="AT2342" s="12">
        <f t="shared" si="734"/>
        <v>35928919.4900001</v>
      </c>
      <c r="AU2342" s="12">
        <f t="shared" si="735"/>
        <v>38917523.4500001</v>
      </c>
      <c r="AV2342" s="12">
        <f t="shared" si="736"/>
        <v>33429977.3800001</v>
      </c>
      <c r="AW2342" s="12">
        <f t="shared" si="737"/>
        <v>35622818.4500001</v>
      </c>
      <c r="AX2342" s="12">
        <f t="shared" si="738"/>
        <v>91404.02</v>
      </c>
      <c r="AY2342" s="21">
        <f t="shared" si="739"/>
        <v>776603487.79</v>
      </c>
    </row>
    <row r="2343" spans="1:51">
      <c r="A2343" s="5" t="s">
        <v>4733</v>
      </c>
      <c r="B2343" s="5" t="s">
        <v>4734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40"/>
        <v>814814552.68</v>
      </c>
      <c r="AF2343" s="9">
        <f t="shared" si="741"/>
        <v>290957206.72</v>
      </c>
      <c r="AG2343" s="9">
        <f t="shared" si="742"/>
        <v>507208085.62</v>
      </c>
      <c r="AH2343" s="9">
        <f t="shared" si="743"/>
        <v>507223667.62</v>
      </c>
      <c r="AI2343" s="9">
        <f t="shared" si="744"/>
        <v>426883906.58</v>
      </c>
      <c r="AJ2343" s="12">
        <f t="shared" si="745"/>
        <v>645725349.18</v>
      </c>
      <c r="AK2343" s="16">
        <f t="shared" si="746"/>
        <v>0.792481365307173</v>
      </c>
      <c r="AL2343" s="9">
        <f t="shared" si="747"/>
        <v>126368687.48</v>
      </c>
      <c r="AM2343" s="16">
        <f t="shared" si="748"/>
        <v>0.00842680813372338</v>
      </c>
      <c r="AN2343" s="16">
        <f t="shared" si="749"/>
        <v>0.0310979316540893</v>
      </c>
      <c r="AO2343" s="16">
        <f t="shared" si="750"/>
        <v>0.0620798001012944</v>
      </c>
      <c r="AP2343" s="16">
        <f t="shared" si="751"/>
        <v>0.053503477099925</v>
      </c>
      <c r="AQ2343" s="12">
        <f t="shared" si="752"/>
        <v>519356661.7</v>
      </c>
      <c r="AR2343" s="12">
        <f t="shared" si="753"/>
        <v>443533166.92</v>
      </c>
      <c r="AS2343" s="12">
        <f>AR2343-VLOOKUP(A2343,[1]选股结果!$A$2:$BJ$3005,48,FALSE)*0.08</f>
        <v>255443616.2728</v>
      </c>
      <c r="AT2343" s="12">
        <f t="shared" si="734"/>
        <v>439016900.66</v>
      </c>
      <c r="AU2343" s="12">
        <f t="shared" si="735"/>
        <v>523872927.96</v>
      </c>
      <c r="AV2343" s="12">
        <f t="shared" si="736"/>
        <v>501216876.81</v>
      </c>
      <c r="AW2343" s="12">
        <f t="shared" si="737"/>
        <v>507208085.62</v>
      </c>
      <c r="AX2343" s="12">
        <f t="shared" si="738"/>
        <v>0</v>
      </c>
      <c r="AY2343" s="21">
        <f t="shared" si="739"/>
        <v>295473472.98</v>
      </c>
    </row>
    <row r="2344" spans="1:51">
      <c r="A2344" s="5" t="s">
        <v>4735</v>
      </c>
      <c r="B2344" s="5" t="s">
        <v>4736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40"/>
        <v>814549813.04</v>
      </c>
      <c r="AF2344" s="9">
        <f t="shared" si="741"/>
        <v>707797389.26</v>
      </c>
      <c r="AG2344" s="9">
        <f t="shared" si="742"/>
        <v>88369091.67</v>
      </c>
      <c r="AH2344" s="9">
        <f t="shared" si="743"/>
        <v>88657056.81</v>
      </c>
      <c r="AI2344" s="9">
        <f t="shared" si="744"/>
        <v>71048281.33</v>
      </c>
      <c r="AJ2344" s="12">
        <f t="shared" si="745"/>
        <v>328079869.53</v>
      </c>
      <c r="AK2344" s="16">
        <f t="shared" si="746"/>
        <v>0.402774470361199</v>
      </c>
      <c r="AL2344" s="9">
        <f t="shared" si="747"/>
        <v>238183741.42</v>
      </c>
      <c r="AM2344" s="16">
        <f t="shared" si="748"/>
        <v>0.00759783982627479</v>
      </c>
      <c r="AN2344" s="16">
        <f t="shared" si="749"/>
        <v>0.186413742043967</v>
      </c>
      <c r="AO2344" s="16">
        <f t="shared" si="750"/>
        <v>0.0515855087280421</v>
      </c>
      <c r="AP2344" s="16">
        <f t="shared" si="751"/>
        <v>0.0260154418560518</v>
      </c>
      <c r="AQ2344" s="12">
        <f t="shared" si="752"/>
        <v>89896128.11</v>
      </c>
      <c r="AR2344" s="12">
        <f t="shared" si="753"/>
        <v>72201844.41</v>
      </c>
      <c r="AS2344" s="12">
        <f>AR2344-VLOOKUP(A2344,[1]选股结果!$A$2:$BJ$3005,48,FALSE)*0.08</f>
        <v>-29057123.4316</v>
      </c>
      <c r="AT2344" s="12">
        <f t="shared" si="734"/>
        <v>72287352.63</v>
      </c>
      <c r="AU2344" s="12">
        <f t="shared" si="735"/>
        <v>89810619.89</v>
      </c>
      <c r="AV2344" s="12">
        <f t="shared" si="736"/>
        <v>86296677.84</v>
      </c>
      <c r="AW2344" s="12">
        <f t="shared" si="737"/>
        <v>88369091.67</v>
      </c>
      <c r="AX2344" s="12">
        <f t="shared" si="738"/>
        <v>1724229.34</v>
      </c>
      <c r="AY2344" s="21">
        <f t="shared" si="739"/>
        <v>707711881.04</v>
      </c>
    </row>
    <row r="2345" spans="1:51">
      <c r="A2345" s="5" t="s">
        <v>4737</v>
      </c>
      <c r="B2345" s="5" t="s">
        <v>4738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40"/>
        <v>814035057.78</v>
      </c>
      <c r="AF2345" s="9">
        <f t="shared" si="741"/>
        <v>834195603.98</v>
      </c>
      <c r="AG2345" s="9">
        <f t="shared" si="742"/>
        <v>379550.969999952</v>
      </c>
      <c r="AH2345" s="9">
        <f t="shared" si="743"/>
        <v>868955.179999952</v>
      </c>
      <c r="AI2345" s="9">
        <f t="shared" si="744"/>
        <v>-2367483.72000005</v>
      </c>
      <c r="AJ2345" s="12">
        <f t="shared" si="745"/>
        <v>488146103.11</v>
      </c>
      <c r="AK2345" s="16">
        <f t="shared" si="746"/>
        <v>0.599662260789173</v>
      </c>
      <c r="AL2345" s="9">
        <f t="shared" si="747"/>
        <v>496508119.73</v>
      </c>
      <c r="AM2345" s="16">
        <f t="shared" si="748"/>
        <v>0.00716563869608727</v>
      </c>
      <c r="AN2345" s="16">
        <f t="shared" si="749"/>
        <v>0.532393496395491</v>
      </c>
      <c r="AO2345" s="16">
        <f t="shared" si="750"/>
        <v>0.0637949384534184</v>
      </c>
      <c r="AP2345" s="16">
        <f t="shared" si="751"/>
        <v>0.0305289442911393</v>
      </c>
      <c r="AQ2345" s="12">
        <f t="shared" si="752"/>
        <v>-8362016.62</v>
      </c>
      <c r="AR2345" s="12">
        <f t="shared" si="753"/>
        <v>-3902105.78</v>
      </c>
      <c r="AS2345" s="12">
        <f>AR2345-VLOOKUP(A2345,[1]选股结果!$A$2:$BJ$3005,48,FALSE)*0.08</f>
        <v>-72348472.1952</v>
      </c>
      <c r="AT2345" s="12">
        <f t="shared" si="734"/>
        <v>-11598455.52</v>
      </c>
      <c r="AU2345" s="12">
        <f t="shared" si="735"/>
        <v>-665666.880000005</v>
      </c>
      <c r="AV2345" s="12">
        <f t="shared" si="736"/>
        <v>-12089012.2400001</v>
      </c>
      <c r="AW2345" s="12">
        <f t="shared" si="737"/>
        <v>379550.969999952</v>
      </c>
      <c r="AX2345" s="12">
        <f t="shared" si="738"/>
        <v>0</v>
      </c>
      <c r="AY2345" s="21">
        <f t="shared" si="739"/>
        <v>841891953.72</v>
      </c>
    </row>
    <row r="2346" spans="1:51">
      <c r="A2346" s="5" t="s">
        <v>4739</v>
      </c>
      <c r="B2346" s="5" t="s">
        <v>4740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40"/>
        <v>813175819.4</v>
      </c>
      <c r="AF2346" s="9">
        <f t="shared" si="741"/>
        <v>738429292.05</v>
      </c>
      <c r="AG2346" s="9">
        <f t="shared" si="742"/>
        <v>78578591.45</v>
      </c>
      <c r="AH2346" s="9">
        <f t="shared" si="743"/>
        <v>80734087.88</v>
      </c>
      <c r="AI2346" s="9">
        <f t="shared" si="744"/>
        <v>69476745.53</v>
      </c>
      <c r="AJ2346" s="12">
        <f t="shared" si="745"/>
        <v>215213778.41</v>
      </c>
      <c r="AK2346" s="16">
        <f t="shared" si="746"/>
        <v>0.264658359576893</v>
      </c>
      <c r="AL2346" s="9">
        <f t="shared" si="747"/>
        <v>129262298.2</v>
      </c>
      <c r="AM2346" s="16">
        <f t="shared" si="748"/>
        <v>0.00579840394599909</v>
      </c>
      <c r="AN2346" s="16">
        <f t="shared" si="749"/>
        <v>0.0133414297267285</v>
      </c>
      <c r="AO2346" s="16">
        <f t="shared" si="750"/>
        <v>0.0995702989050292</v>
      </c>
      <c r="AP2346" s="16">
        <f t="shared" si="751"/>
        <v>0.0416982725888467</v>
      </c>
      <c r="AQ2346" s="12">
        <f t="shared" si="752"/>
        <v>85951480.21</v>
      </c>
      <c r="AR2346" s="12">
        <f t="shared" si="753"/>
        <v>64667123.11</v>
      </c>
      <c r="AS2346" s="12">
        <f>AR2346-VLOOKUP(A2346,[1]选股结果!$A$2:$BJ$3005,48,FALSE)*0.08</f>
        <v>-66273468.674</v>
      </c>
      <c r="AT2346" s="12">
        <f t="shared" si="734"/>
        <v>74694137.86</v>
      </c>
      <c r="AU2346" s="12">
        <f t="shared" si="735"/>
        <v>75924465.46</v>
      </c>
      <c r="AV2346" s="12">
        <f t="shared" si="736"/>
        <v>80559826.38</v>
      </c>
      <c r="AW2346" s="12">
        <f t="shared" si="737"/>
        <v>78578591.45</v>
      </c>
      <c r="AX2346" s="12">
        <f t="shared" si="738"/>
        <v>3226389.26</v>
      </c>
      <c r="AY2346" s="21">
        <f t="shared" si="739"/>
        <v>728402277.3</v>
      </c>
    </row>
    <row r="2347" spans="1:51">
      <c r="A2347" s="5" t="s">
        <v>4741</v>
      </c>
      <c r="B2347" s="5" t="s">
        <v>4742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40"/>
        <v>811895375.12</v>
      </c>
      <c r="AF2347" s="9">
        <f t="shared" si="741"/>
        <v>662407927.14</v>
      </c>
      <c r="AG2347" s="9">
        <f t="shared" si="742"/>
        <v>146624340.73</v>
      </c>
      <c r="AH2347" s="9">
        <f t="shared" si="743"/>
        <v>146568882.45</v>
      </c>
      <c r="AI2347" s="9">
        <f t="shared" si="744"/>
        <v>127477733.54</v>
      </c>
      <c r="AJ2347" s="12">
        <f t="shared" si="745"/>
        <v>293204203.91</v>
      </c>
      <c r="AK2347" s="16">
        <f t="shared" si="746"/>
        <v>0.361135452787453</v>
      </c>
      <c r="AL2347" s="9">
        <f t="shared" si="747"/>
        <v>155018496.37</v>
      </c>
      <c r="AM2347" s="16">
        <f t="shared" si="748"/>
        <v>0.0079047858956598</v>
      </c>
      <c r="AN2347" s="16">
        <f t="shared" si="749"/>
        <v>0.010545238281145</v>
      </c>
      <c r="AO2347" s="16">
        <f t="shared" si="750"/>
        <v>0.118604416789254</v>
      </c>
      <c r="AP2347" s="16">
        <f t="shared" si="751"/>
        <v>0.047847665906778</v>
      </c>
      <c r="AQ2347" s="12">
        <f t="shared" si="752"/>
        <v>138185707.54</v>
      </c>
      <c r="AR2347" s="12">
        <f t="shared" si="753"/>
        <v>125498968.12</v>
      </c>
      <c r="AS2347" s="12">
        <f>AR2347-VLOOKUP(A2347,[1]选股结果!$A$2:$BJ$3005,48,FALSE)*0.08</f>
        <v>-81189234.7096</v>
      </c>
      <c r="AT2347" s="12">
        <f t="shared" si="734"/>
        <v>119094558.63</v>
      </c>
      <c r="AU2347" s="12">
        <f t="shared" si="735"/>
        <v>144590117.03</v>
      </c>
      <c r="AV2347" s="12">
        <f t="shared" si="736"/>
        <v>138627021.7</v>
      </c>
      <c r="AW2347" s="12">
        <f t="shared" si="737"/>
        <v>146624340.73</v>
      </c>
      <c r="AX2347" s="12">
        <f t="shared" si="738"/>
        <v>784274.54</v>
      </c>
      <c r="AY2347" s="21">
        <f t="shared" si="739"/>
        <v>668812336.63</v>
      </c>
    </row>
    <row r="2348" spans="1:51">
      <c r="A2348" s="5" t="s">
        <v>4743</v>
      </c>
      <c r="B2348" s="5" t="s">
        <v>4744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40"/>
        <v>809933039.02</v>
      </c>
      <c r="AF2348" s="9">
        <f t="shared" si="741"/>
        <v>743690806.74</v>
      </c>
      <c r="AG2348" s="9">
        <f t="shared" si="742"/>
        <v>41953478.9599999</v>
      </c>
      <c r="AH2348" s="9">
        <f t="shared" si="743"/>
        <v>42273651.0799999</v>
      </c>
      <c r="AI2348" s="9">
        <f t="shared" si="744"/>
        <v>33637184.8099999</v>
      </c>
      <c r="AJ2348" s="12">
        <f t="shared" si="745"/>
        <v>125807292.7</v>
      </c>
      <c r="AK2348" s="16">
        <f t="shared" si="746"/>
        <v>0.155330486150094</v>
      </c>
      <c r="AL2348" s="9">
        <f t="shared" si="747"/>
        <v>64128871.66</v>
      </c>
      <c r="AM2348" s="16">
        <f t="shared" si="748"/>
        <v>0.00201791189056512</v>
      </c>
      <c r="AN2348" s="16">
        <f t="shared" si="749"/>
        <v>0.0192048527355061</v>
      </c>
      <c r="AO2348" s="16">
        <f t="shared" si="750"/>
        <v>0.0339207576755263</v>
      </c>
      <c r="AP2348" s="16">
        <f t="shared" si="751"/>
        <v>0.024625815368803</v>
      </c>
      <c r="AQ2348" s="12">
        <f t="shared" si="752"/>
        <v>61678421.0399999</v>
      </c>
      <c r="AR2348" s="12">
        <f t="shared" si="753"/>
        <v>58084716.4299999</v>
      </c>
      <c r="AS2348" s="12">
        <f>AR2348-VLOOKUP(A2348,[1]选股结果!$A$2:$BJ$3005,48,FALSE)*0.08</f>
        <v>-30960115.0860001</v>
      </c>
      <c r="AT2348" s="12">
        <f t="shared" si="734"/>
        <v>53041954.7699999</v>
      </c>
      <c r="AU2348" s="12">
        <f t="shared" si="735"/>
        <v>66721182.6999999</v>
      </c>
      <c r="AV2348" s="12">
        <f t="shared" si="736"/>
        <v>35459334.8499999</v>
      </c>
      <c r="AW2348" s="12">
        <f t="shared" si="737"/>
        <v>41953478.9599999</v>
      </c>
      <c r="AX2348" s="12">
        <f t="shared" si="738"/>
        <v>1030786.17</v>
      </c>
      <c r="AY2348" s="21">
        <f t="shared" si="739"/>
        <v>748733568.4</v>
      </c>
    </row>
    <row r="2349" spans="1:51">
      <c r="A2349" s="5" t="s">
        <v>4745</v>
      </c>
      <c r="B2349" s="5" t="s">
        <v>4746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40"/>
        <v>809852091.99</v>
      </c>
      <c r="AF2349" s="9">
        <f t="shared" si="741"/>
        <v>796777582.39</v>
      </c>
      <c r="AG2349" s="9">
        <f t="shared" si="742"/>
        <v>4576643.67000002</v>
      </c>
      <c r="AH2349" s="9">
        <f t="shared" si="743"/>
        <v>8600459.42000002</v>
      </c>
      <c r="AI2349" s="9">
        <f t="shared" si="744"/>
        <v>11046446.4</v>
      </c>
      <c r="AJ2349" s="12">
        <f t="shared" si="745"/>
        <v>106036737.3</v>
      </c>
      <c r="AK2349" s="16">
        <f t="shared" si="746"/>
        <v>0.130933460997109</v>
      </c>
      <c r="AL2349" s="9">
        <f t="shared" si="747"/>
        <v>73526476.95</v>
      </c>
      <c r="AM2349" s="16">
        <f t="shared" si="748"/>
        <v>0.0113599023463578</v>
      </c>
      <c r="AN2349" s="16">
        <f t="shared" si="749"/>
        <v>0</v>
      </c>
      <c r="AO2349" s="16">
        <f t="shared" si="750"/>
        <v>0.0849825898589515</v>
      </c>
      <c r="AP2349" s="16">
        <f t="shared" si="751"/>
        <v>0</v>
      </c>
      <c r="AQ2349" s="12">
        <f t="shared" si="752"/>
        <v>32510260.3499999</v>
      </c>
      <c r="AR2349" s="12">
        <f t="shared" si="753"/>
        <v>20017188.4899999</v>
      </c>
      <c r="AS2349" s="12">
        <f>AR2349-VLOOKUP(A2349,[1]选股结果!$A$2:$BJ$3005,48,FALSE)*0.08</f>
        <v>-80634248.3236001</v>
      </c>
      <c r="AT2349" s="12">
        <f t="shared" si="734"/>
        <v>34956247.3299999</v>
      </c>
      <c r="AU2349" s="12">
        <f t="shared" si="735"/>
        <v>17571201.5099999</v>
      </c>
      <c r="AV2349" s="12">
        <f t="shared" si="736"/>
        <v>15161808.5899999</v>
      </c>
      <c r="AW2349" s="12">
        <f t="shared" si="737"/>
        <v>4576643.67000002</v>
      </c>
      <c r="AX2349" s="12">
        <f t="shared" si="738"/>
        <v>-15703666.49</v>
      </c>
      <c r="AY2349" s="21">
        <f t="shared" si="739"/>
        <v>781838523.55</v>
      </c>
    </row>
    <row r="2350" spans="1:51">
      <c r="A2350" s="5" t="s">
        <v>4747</v>
      </c>
      <c r="B2350" s="5" t="s">
        <v>4748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40"/>
        <v>808826326.02</v>
      </c>
      <c r="AF2350" s="9">
        <f t="shared" si="741"/>
        <v>451154031.36</v>
      </c>
      <c r="AG2350" s="9">
        <f t="shared" si="742"/>
        <v>360283111.62</v>
      </c>
      <c r="AH2350" s="9">
        <f t="shared" si="743"/>
        <v>355810219</v>
      </c>
      <c r="AI2350" s="9">
        <f t="shared" si="744"/>
        <v>274866727.64</v>
      </c>
      <c r="AJ2350" s="12">
        <f t="shared" si="745"/>
        <v>473085967.47</v>
      </c>
      <c r="AK2350" s="16">
        <f t="shared" si="746"/>
        <v>0.58490426467437</v>
      </c>
      <c r="AL2350" s="9">
        <f t="shared" si="747"/>
        <v>64240597.27</v>
      </c>
      <c r="AM2350" s="16">
        <f t="shared" si="748"/>
        <v>0.00592169603772463</v>
      </c>
      <c r="AN2350" s="16">
        <f t="shared" si="749"/>
        <v>0.000443654834735346</v>
      </c>
      <c r="AO2350" s="16">
        <f t="shared" si="750"/>
        <v>0.0708527980808861</v>
      </c>
      <c r="AP2350" s="16">
        <f t="shared" si="751"/>
        <v>0</v>
      </c>
      <c r="AQ2350" s="12">
        <f t="shared" si="752"/>
        <v>408845370.2</v>
      </c>
      <c r="AR2350" s="12">
        <f t="shared" si="753"/>
        <v>274944277.75</v>
      </c>
      <c r="AS2350" s="12">
        <f>AR2350-VLOOKUP(A2350,[1]选股结果!$A$2:$BJ$3005,48,FALSE)*0.08</f>
        <v>-46704401.882</v>
      </c>
      <c r="AT2350" s="12">
        <f t="shared" si="734"/>
        <v>327901878.84</v>
      </c>
      <c r="AU2350" s="12">
        <f t="shared" si="735"/>
        <v>355887769.11</v>
      </c>
      <c r="AV2350" s="12">
        <f t="shared" si="736"/>
        <v>354089996.37</v>
      </c>
      <c r="AW2350" s="12">
        <f t="shared" si="737"/>
        <v>360283111.62</v>
      </c>
      <c r="AX2350" s="12">
        <f t="shared" si="738"/>
        <v>0</v>
      </c>
      <c r="AY2350" s="21">
        <f t="shared" si="739"/>
        <v>398196430.27</v>
      </c>
    </row>
    <row r="2351" spans="1:51">
      <c r="A2351" s="5" t="s">
        <v>4749</v>
      </c>
      <c r="B2351" s="5" t="s">
        <v>4750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40"/>
        <v>808062628.78</v>
      </c>
      <c r="AF2351" s="9">
        <f t="shared" si="741"/>
        <v>794292571.62</v>
      </c>
      <c r="AG2351" s="9">
        <f t="shared" si="742"/>
        <v>49472082.7200001</v>
      </c>
      <c r="AH2351" s="9">
        <f t="shared" si="743"/>
        <v>48304413.0200001</v>
      </c>
      <c r="AI2351" s="9">
        <f t="shared" si="744"/>
        <v>41317733.0100001</v>
      </c>
      <c r="AJ2351" s="12">
        <f t="shared" si="745"/>
        <v>130913929.9</v>
      </c>
      <c r="AK2351" s="16">
        <f t="shared" si="746"/>
        <v>0.162009632963291</v>
      </c>
      <c r="AL2351" s="9">
        <f t="shared" si="747"/>
        <v>102012196.05</v>
      </c>
      <c r="AM2351" s="16">
        <f t="shared" si="748"/>
        <v>0.00430129537762139</v>
      </c>
      <c r="AN2351" s="16">
        <f t="shared" si="749"/>
        <v>0.00913557012424321</v>
      </c>
      <c r="AO2351" s="16">
        <f t="shared" si="750"/>
        <v>0.096485611192925</v>
      </c>
      <c r="AP2351" s="16">
        <f t="shared" si="751"/>
        <v>0.0113648010598696</v>
      </c>
      <c r="AQ2351" s="12">
        <f t="shared" si="752"/>
        <v>28901733.85</v>
      </c>
      <c r="AR2351" s="12">
        <f t="shared" si="753"/>
        <v>2778897.59999998</v>
      </c>
      <c r="AS2351" s="12">
        <f>AR2351-VLOOKUP(A2351,[1]选股结果!$A$2:$BJ$3005,48,FALSE)*0.08</f>
        <v>-86392128.4056</v>
      </c>
      <c r="AT2351" s="12">
        <f t="shared" si="734"/>
        <v>21915053.84</v>
      </c>
      <c r="AU2351" s="12">
        <f t="shared" si="735"/>
        <v>9765577.60999998</v>
      </c>
      <c r="AV2351" s="12">
        <f t="shared" si="736"/>
        <v>52678203.94</v>
      </c>
      <c r="AW2351" s="12">
        <f t="shared" si="737"/>
        <v>49472082.7200001</v>
      </c>
      <c r="AX2351" s="12">
        <f t="shared" si="738"/>
        <v>0</v>
      </c>
      <c r="AY2351" s="21">
        <f t="shared" si="739"/>
        <v>775156415.38</v>
      </c>
    </row>
    <row r="2352" spans="1:51">
      <c r="A2352" s="5" t="s">
        <v>4751</v>
      </c>
      <c r="B2352" s="5" t="s">
        <v>4752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40"/>
        <v>808039362.02</v>
      </c>
      <c r="AF2352" s="9">
        <f t="shared" si="741"/>
        <v>742528514.38</v>
      </c>
      <c r="AG2352" s="9">
        <f t="shared" si="742"/>
        <v>104739799.22</v>
      </c>
      <c r="AH2352" s="9">
        <f t="shared" si="743"/>
        <v>108346353.67</v>
      </c>
      <c r="AI2352" s="9">
        <f t="shared" si="744"/>
        <v>80758568.26</v>
      </c>
      <c r="AJ2352" s="12">
        <f t="shared" si="745"/>
        <v>375392230.75</v>
      </c>
      <c r="AK2352" s="16">
        <f t="shared" si="746"/>
        <v>0.464571713204126</v>
      </c>
      <c r="AL2352" s="9">
        <f t="shared" si="747"/>
        <v>295625668.39</v>
      </c>
      <c r="AM2352" s="16">
        <f t="shared" si="748"/>
        <v>0.0293572806041259</v>
      </c>
      <c r="AN2352" s="16">
        <f t="shared" si="749"/>
        <v>0.184243629292796</v>
      </c>
      <c r="AO2352" s="16">
        <f t="shared" si="750"/>
        <v>0.15217329076966</v>
      </c>
      <c r="AP2352" s="16">
        <f t="shared" si="751"/>
        <v>0.00391690943382739</v>
      </c>
      <c r="AQ2352" s="12">
        <f t="shared" si="752"/>
        <v>79766562.36</v>
      </c>
      <c r="AR2352" s="12">
        <f t="shared" si="753"/>
        <v>41022362.59</v>
      </c>
      <c r="AS2352" s="12">
        <f>AR2352-VLOOKUP(A2352,[1]选股结果!$A$2:$BJ$3005,48,FALSE)*0.08</f>
        <v>-172446034.7172</v>
      </c>
      <c r="AT2352" s="12">
        <f t="shared" si="734"/>
        <v>52178776.95</v>
      </c>
      <c r="AU2352" s="12">
        <f t="shared" si="735"/>
        <v>68610148</v>
      </c>
      <c r="AV2352" s="12">
        <f t="shared" si="736"/>
        <v>64726521.92</v>
      </c>
      <c r="AW2352" s="12">
        <f t="shared" si="737"/>
        <v>104739799.22</v>
      </c>
      <c r="AX2352" s="12">
        <f t="shared" si="738"/>
        <v>40331343.94</v>
      </c>
      <c r="AY2352" s="21">
        <f t="shared" si="739"/>
        <v>731372100.02</v>
      </c>
    </row>
    <row r="2353" spans="1:51">
      <c r="A2353" s="5" t="s">
        <v>4753</v>
      </c>
      <c r="B2353" s="5" t="s">
        <v>4754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40"/>
        <v>806657341.33</v>
      </c>
      <c r="AF2353" s="9">
        <f t="shared" si="741"/>
        <v>965350608.74</v>
      </c>
      <c r="AG2353" s="9">
        <f t="shared" si="742"/>
        <v>-157246461.8</v>
      </c>
      <c r="AH2353" s="9">
        <f t="shared" si="743"/>
        <v>-152496573.71</v>
      </c>
      <c r="AI2353" s="9">
        <f t="shared" si="744"/>
        <v>-155637365.48</v>
      </c>
      <c r="AJ2353" s="12">
        <f t="shared" si="745"/>
        <v>215316055.4</v>
      </c>
      <c r="AK2353" s="16">
        <f t="shared" si="746"/>
        <v>0.266923815563361</v>
      </c>
      <c r="AL2353" s="9">
        <f t="shared" si="747"/>
        <v>387589362.28</v>
      </c>
      <c r="AM2353" s="16">
        <f t="shared" si="748"/>
        <v>0.111607540819702</v>
      </c>
      <c r="AN2353" s="16">
        <f t="shared" si="749"/>
        <v>0.242054635922692</v>
      </c>
      <c r="AO2353" s="16">
        <f t="shared" si="750"/>
        <v>0.10725270205482</v>
      </c>
      <c r="AP2353" s="16">
        <f t="shared" si="751"/>
        <v>0.0254617154120682</v>
      </c>
      <c r="AQ2353" s="12">
        <f t="shared" si="752"/>
        <v>-172273306.88</v>
      </c>
      <c r="AR2353" s="12">
        <f t="shared" si="753"/>
        <v>-157084171.09</v>
      </c>
      <c r="AS2353" s="12">
        <f>AR2353-VLOOKUP(A2353,[1]选股结果!$A$2:$BJ$3005,48,FALSE)*0.08</f>
        <v>-377554898.3644</v>
      </c>
      <c r="AT2353" s="12">
        <f t="shared" si="734"/>
        <v>-175414098.65</v>
      </c>
      <c r="AU2353" s="12">
        <f t="shared" si="735"/>
        <v>-153943379.32</v>
      </c>
      <c r="AV2353" s="12">
        <f t="shared" si="736"/>
        <v>-182820143.68</v>
      </c>
      <c r="AW2353" s="12">
        <f t="shared" si="737"/>
        <v>-157246461.8</v>
      </c>
      <c r="AX2353" s="12">
        <f t="shared" si="738"/>
        <v>7243754.32</v>
      </c>
      <c r="AY2353" s="21">
        <f t="shared" si="739"/>
        <v>983680536.3</v>
      </c>
    </row>
    <row r="2354" spans="1:51">
      <c r="A2354" s="5" t="s">
        <v>4755</v>
      </c>
      <c r="B2354" s="5" t="s">
        <v>4756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40"/>
        <v>805297491.01</v>
      </c>
      <c r="AF2354" s="9">
        <f t="shared" si="741"/>
        <v>666900753.9</v>
      </c>
      <c r="AG2354" s="9">
        <f t="shared" si="742"/>
        <v>129343799.51</v>
      </c>
      <c r="AH2354" s="9">
        <f t="shared" si="743"/>
        <v>128445869.22</v>
      </c>
      <c r="AI2354" s="9">
        <f t="shared" si="744"/>
        <v>92933645.52</v>
      </c>
      <c r="AJ2354" s="12">
        <f t="shared" si="745"/>
        <v>346502789.89</v>
      </c>
      <c r="AK2354" s="16">
        <f t="shared" si="746"/>
        <v>0.430279236876074</v>
      </c>
      <c r="AL2354" s="9">
        <f t="shared" si="747"/>
        <v>210749768.23</v>
      </c>
      <c r="AM2354" s="16">
        <f t="shared" si="748"/>
        <v>0.0330310250273333</v>
      </c>
      <c r="AN2354" s="16">
        <f t="shared" si="749"/>
        <v>0.117055112008078</v>
      </c>
      <c r="AO2354" s="16">
        <f t="shared" si="750"/>
        <v>0.0974774231961754</v>
      </c>
      <c r="AP2354" s="16">
        <f t="shared" si="751"/>
        <v>0.0130256509390636</v>
      </c>
      <c r="AQ2354" s="12">
        <f t="shared" si="752"/>
        <v>135753021.66</v>
      </c>
      <c r="AR2354" s="12">
        <f t="shared" si="753"/>
        <v>101986583.12</v>
      </c>
      <c r="AS2354" s="12">
        <f>AR2354-VLOOKUP(A2354,[1]选股结果!$A$2:$BJ$3005,48,FALSE)*0.08</f>
        <v>-173438765.344</v>
      </c>
      <c r="AT2354" s="12">
        <f t="shared" si="734"/>
        <v>100240797.96</v>
      </c>
      <c r="AU2354" s="12">
        <f t="shared" si="735"/>
        <v>137498806.82</v>
      </c>
      <c r="AV2354" s="12">
        <f t="shared" si="736"/>
        <v>123699046.49</v>
      </c>
      <c r="AW2354" s="12">
        <f t="shared" si="737"/>
        <v>129343799.51</v>
      </c>
      <c r="AX2354" s="12">
        <f t="shared" si="738"/>
        <v>108963.15</v>
      </c>
      <c r="AY2354" s="21">
        <f t="shared" si="739"/>
        <v>668646539.06</v>
      </c>
    </row>
    <row r="2355" spans="1:51">
      <c r="A2355" s="5" t="s">
        <v>4757</v>
      </c>
      <c r="B2355" s="5" t="s">
        <v>4758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40"/>
        <v>804968023.6</v>
      </c>
      <c r="AF2355" s="9">
        <f t="shared" si="741"/>
        <v>647573801.65</v>
      </c>
      <c r="AG2355" s="9">
        <f t="shared" si="742"/>
        <v>130681848.6</v>
      </c>
      <c r="AH2355" s="9">
        <f t="shared" si="743"/>
        <v>129869638.27</v>
      </c>
      <c r="AI2355" s="9">
        <f t="shared" si="744"/>
        <v>117222342.38</v>
      </c>
      <c r="AJ2355" s="12">
        <f t="shared" si="745"/>
        <v>521889950.86</v>
      </c>
      <c r="AK2355" s="16">
        <f t="shared" si="746"/>
        <v>0.648336251328332</v>
      </c>
      <c r="AL2355" s="9">
        <f t="shared" si="747"/>
        <v>365360913.34</v>
      </c>
      <c r="AM2355" s="16">
        <f t="shared" si="748"/>
        <v>0.0106516267213375</v>
      </c>
      <c r="AN2355" s="16">
        <f t="shared" si="749"/>
        <v>0.244667722674494</v>
      </c>
      <c r="AO2355" s="16">
        <f t="shared" si="750"/>
        <v>0.120773651287681</v>
      </c>
      <c r="AP2355" s="16">
        <f t="shared" si="751"/>
        <v>0.0767805201548133</v>
      </c>
      <c r="AQ2355" s="12">
        <f t="shared" si="752"/>
        <v>156529037.52</v>
      </c>
      <c r="AR2355" s="12">
        <f t="shared" si="753"/>
        <v>143934715.73</v>
      </c>
      <c r="AS2355" s="12">
        <f>AR2355-VLOOKUP(A2355,[1]选股结果!$A$2:$BJ$3005,48,FALSE)*0.08</f>
        <v>41883719.0284</v>
      </c>
      <c r="AT2355" s="12">
        <f t="shared" si="734"/>
        <v>143881741.63</v>
      </c>
      <c r="AU2355" s="12">
        <f t="shared" si="735"/>
        <v>156582011.62</v>
      </c>
      <c r="AV2355" s="12">
        <f t="shared" si="736"/>
        <v>125563003.25</v>
      </c>
      <c r="AW2355" s="12">
        <f t="shared" si="737"/>
        <v>130681848.6</v>
      </c>
      <c r="AX2355" s="12">
        <f t="shared" si="738"/>
        <v>0</v>
      </c>
      <c r="AY2355" s="21">
        <f t="shared" si="739"/>
        <v>647626775.75</v>
      </c>
    </row>
    <row r="2356" spans="1:51">
      <c r="A2356" s="5" t="s">
        <v>4759</v>
      </c>
      <c r="B2356" s="5" t="s">
        <v>4760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40"/>
        <v>803787993.99</v>
      </c>
      <c r="AF2356" s="9">
        <f t="shared" si="741"/>
        <v>580398316.46</v>
      </c>
      <c r="AG2356" s="9">
        <f t="shared" si="742"/>
        <v>242553416.44</v>
      </c>
      <c r="AH2356" s="9">
        <f t="shared" si="743"/>
        <v>236561155.35</v>
      </c>
      <c r="AI2356" s="9">
        <f t="shared" si="744"/>
        <v>195587981.33</v>
      </c>
      <c r="AJ2356" s="12">
        <f t="shared" si="745"/>
        <v>268882697.56</v>
      </c>
      <c r="AK2356" s="16">
        <f t="shared" si="746"/>
        <v>0.33451942498577</v>
      </c>
      <c r="AL2356" s="9">
        <f t="shared" si="747"/>
        <v>65501149.91</v>
      </c>
      <c r="AM2356" s="16">
        <f t="shared" si="748"/>
        <v>0.00984974586482626</v>
      </c>
      <c r="AN2356" s="16">
        <f t="shared" si="749"/>
        <v>0.00127169957456806</v>
      </c>
      <c r="AO2356" s="16">
        <f t="shared" si="750"/>
        <v>0.0600978320542083</v>
      </c>
      <c r="AP2356" s="16">
        <f t="shared" si="751"/>
        <v>0.0028162757430141</v>
      </c>
      <c r="AQ2356" s="12">
        <f t="shared" si="752"/>
        <v>203381547.65</v>
      </c>
      <c r="AR2356" s="12">
        <f t="shared" si="753"/>
        <v>176424242.42</v>
      </c>
      <c r="AS2356" s="12">
        <f>AR2356-VLOOKUP(A2356,[1]选股结果!$A$2:$BJ$3005,48,FALSE)*0.08</f>
        <v>-251471488.5608</v>
      </c>
      <c r="AT2356" s="12">
        <f t="shared" si="734"/>
        <v>162408373.63</v>
      </c>
      <c r="AU2356" s="12">
        <f t="shared" si="735"/>
        <v>217397416.44</v>
      </c>
      <c r="AV2356" s="12">
        <f t="shared" si="736"/>
        <v>228537547.65</v>
      </c>
      <c r="AW2356" s="12">
        <f t="shared" si="737"/>
        <v>242553416.44</v>
      </c>
      <c r="AX2356" s="12">
        <f t="shared" si="738"/>
        <v>0</v>
      </c>
      <c r="AY2356" s="21">
        <f t="shared" si="739"/>
        <v>594414185.25</v>
      </c>
    </row>
    <row r="2357" spans="1:51">
      <c r="A2357" s="5" t="s">
        <v>4761</v>
      </c>
      <c r="B2357" s="5" t="s">
        <v>4762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40"/>
        <v>802453153.06</v>
      </c>
      <c r="AF2357" s="9">
        <f t="shared" si="741"/>
        <v>502133311.37</v>
      </c>
      <c r="AG2357" s="9">
        <f t="shared" si="742"/>
        <v>307734434.36</v>
      </c>
      <c r="AH2357" s="9">
        <f t="shared" si="743"/>
        <v>308141743.94</v>
      </c>
      <c r="AI2357" s="9">
        <f t="shared" si="744"/>
        <v>226688002.26</v>
      </c>
      <c r="AJ2357" s="12">
        <f t="shared" si="745"/>
        <v>526596956.31</v>
      </c>
      <c r="AK2357" s="16">
        <f t="shared" si="746"/>
        <v>0.656233892660181</v>
      </c>
      <c r="AL2357" s="9">
        <f t="shared" si="747"/>
        <v>117457501.35</v>
      </c>
      <c r="AM2357" s="16">
        <f t="shared" si="748"/>
        <v>0.00840926570512889</v>
      </c>
      <c r="AN2357" s="16">
        <f t="shared" si="749"/>
        <v>0.0271926541216649</v>
      </c>
      <c r="AO2357" s="16">
        <f t="shared" si="750"/>
        <v>0.0988446173306635</v>
      </c>
      <c r="AP2357" s="16">
        <f t="shared" si="751"/>
        <v>0.0124340757238622</v>
      </c>
      <c r="AQ2357" s="12">
        <f t="shared" si="752"/>
        <v>409139454.96</v>
      </c>
      <c r="AR2357" s="12">
        <f t="shared" si="753"/>
        <v>219273409.59</v>
      </c>
      <c r="AS2357" s="12">
        <f>AR2357-VLOOKUP(A2357,[1]选股结果!$A$2:$BJ$3005,48,FALSE)*0.08</f>
        <v>37481759.9684</v>
      </c>
      <c r="AT2357" s="12">
        <f t="shared" si="734"/>
        <v>327685713.28</v>
      </c>
      <c r="AU2357" s="12">
        <f t="shared" si="735"/>
        <v>300727151.27</v>
      </c>
      <c r="AV2357" s="12">
        <f t="shared" si="736"/>
        <v>302777172.07</v>
      </c>
      <c r="AW2357" s="12">
        <f t="shared" si="737"/>
        <v>307734434.36</v>
      </c>
      <c r="AX2357" s="12">
        <f t="shared" si="738"/>
        <v>6487262.77</v>
      </c>
      <c r="AY2357" s="21">
        <f t="shared" si="739"/>
        <v>393721007.68</v>
      </c>
    </row>
    <row r="2358" spans="1:51">
      <c r="A2358" s="5" t="s">
        <v>4763</v>
      </c>
      <c r="B2358" s="5" t="s">
        <v>4764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40"/>
        <v>801632676.63</v>
      </c>
      <c r="AF2358" s="9">
        <f t="shared" si="741"/>
        <v>702813098.44</v>
      </c>
      <c r="AG2358" s="9">
        <f t="shared" si="742"/>
        <v>97680551.55</v>
      </c>
      <c r="AH2358" s="9">
        <f t="shared" si="743"/>
        <v>97476534.86</v>
      </c>
      <c r="AI2358" s="9">
        <f t="shared" si="744"/>
        <v>87475975.75</v>
      </c>
      <c r="AJ2358" s="12">
        <f t="shared" si="745"/>
        <v>235926491.86</v>
      </c>
      <c r="AK2358" s="16">
        <f t="shared" si="746"/>
        <v>0.294307478646974</v>
      </c>
      <c r="AL2358" s="9">
        <f t="shared" si="747"/>
        <v>141944426.46</v>
      </c>
      <c r="AM2358" s="16">
        <f t="shared" si="748"/>
        <v>0.0127453110855607</v>
      </c>
      <c r="AN2358" s="16">
        <f t="shared" si="749"/>
        <v>0.0637559414679271</v>
      </c>
      <c r="AO2358" s="16">
        <f t="shared" si="750"/>
        <v>0.0450063450028901</v>
      </c>
      <c r="AP2358" s="16">
        <f t="shared" si="751"/>
        <v>0.0483395268053496</v>
      </c>
      <c r="AQ2358" s="12">
        <f t="shared" si="752"/>
        <v>93982065.4</v>
      </c>
      <c r="AR2358" s="12">
        <f t="shared" si="753"/>
        <v>83029597.54</v>
      </c>
      <c r="AS2358" s="12">
        <f>AR2358-VLOOKUP(A2358,[1]选股结果!$A$2:$BJ$3005,48,FALSE)*0.08</f>
        <v>21690991.24</v>
      </c>
      <c r="AT2358" s="12">
        <f t="shared" si="734"/>
        <v>83981506.29</v>
      </c>
      <c r="AU2358" s="12">
        <f t="shared" si="735"/>
        <v>93030156.65</v>
      </c>
      <c r="AV2358" s="12">
        <f t="shared" si="736"/>
        <v>93633407.23</v>
      </c>
      <c r="AW2358" s="12">
        <f t="shared" si="737"/>
        <v>97680551.55</v>
      </c>
      <c r="AX2358" s="12">
        <f t="shared" si="738"/>
        <v>1967000</v>
      </c>
      <c r="AY2358" s="21">
        <f t="shared" si="739"/>
        <v>701861189.69</v>
      </c>
    </row>
    <row r="2359" spans="1:51">
      <c r="A2359" s="5" t="s">
        <v>4765</v>
      </c>
      <c r="B2359" s="5" t="s">
        <v>4766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40"/>
        <v>801223196.38</v>
      </c>
      <c r="AF2359" s="9">
        <f t="shared" si="741"/>
        <v>811593018.32</v>
      </c>
      <c r="AG2359" s="9">
        <f t="shared" si="742"/>
        <v>-2258810.09999994</v>
      </c>
      <c r="AH2359" s="9">
        <f t="shared" si="743"/>
        <v>-2446927.61999994</v>
      </c>
      <c r="AI2359" s="9">
        <f t="shared" si="744"/>
        <v>-2541705.75999994</v>
      </c>
      <c r="AJ2359" s="12">
        <f t="shared" si="745"/>
        <v>128941797.01</v>
      </c>
      <c r="AK2359" s="16">
        <f t="shared" si="746"/>
        <v>0.160931183211583</v>
      </c>
      <c r="AL2359" s="9">
        <f t="shared" si="747"/>
        <v>133192690.57</v>
      </c>
      <c r="AM2359" s="16">
        <f t="shared" si="748"/>
        <v>0.00133521588595223</v>
      </c>
      <c r="AN2359" s="16">
        <f t="shared" si="749"/>
        <v>0.0579305896280946</v>
      </c>
      <c r="AO2359" s="16">
        <f t="shared" si="750"/>
        <v>0.0730403118561793</v>
      </c>
      <c r="AP2359" s="16">
        <f t="shared" si="751"/>
        <v>0.0336957827880904</v>
      </c>
      <c r="AQ2359" s="12">
        <f t="shared" si="752"/>
        <v>-4250893.55999999</v>
      </c>
      <c r="AR2359" s="12">
        <f t="shared" si="753"/>
        <v>-10652717.6</v>
      </c>
      <c r="AS2359" s="12">
        <f>AR2359-VLOOKUP(A2359,[1]选股结果!$A$2:$BJ$3005,48,FALSE)*0.08</f>
        <v>-87261879.8472</v>
      </c>
      <c r="AT2359" s="12">
        <f t="shared" si="734"/>
        <v>-4345671.69999999</v>
      </c>
      <c r="AU2359" s="12">
        <f t="shared" si="735"/>
        <v>-10557939.46</v>
      </c>
      <c r="AV2359" s="12">
        <f t="shared" si="736"/>
        <v>-10605245.61</v>
      </c>
      <c r="AW2359" s="12">
        <f t="shared" si="737"/>
        <v>-2258810.09999994</v>
      </c>
      <c r="AX2359" s="12">
        <f t="shared" si="738"/>
        <v>757474.969999999</v>
      </c>
      <c r="AY2359" s="21">
        <f t="shared" si="739"/>
        <v>805285972.42</v>
      </c>
    </row>
    <row r="2360" spans="1:51">
      <c r="A2360" s="5" t="s">
        <v>4767</v>
      </c>
      <c r="B2360" s="5" t="s">
        <v>4768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40"/>
        <v>801065009.54</v>
      </c>
      <c r="AF2360" s="9">
        <f t="shared" si="741"/>
        <v>792992256.57</v>
      </c>
      <c r="AG2360" s="9">
        <f t="shared" si="742"/>
        <v>5684610.93000003</v>
      </c>
      <c r="AH2360" s="9">
        <f t="shared" si="743"/>
        <v>3981986.56000003</v>
      </c>
      <c r="AI2360" s="9">
        <f t="shared" si="744"/>
        <v>432375.92000003</v>
      </c>
      <c r="AJ2360" s="12">
        <f t="shared" si="745"/>
        <v>177475804</v>
      </c>
      <c r="AK2360" s="16">
        <f t="shared" si="746"/>
        <v>0.221549814167907</v>
      </c>
      <c r="AL2360" s="9">
        <f t="shared" si="747"/>
        <v>161825317.46</v>
      </c>
      <c r="AM2360" s="16">
        <f t="shared" si="748"/>
        <v>0.0143824474453277</v>
      </c>
      <c r="AN2360" s="16">
        <f t="shared" si="749"/>
        <v>0.111044430677456</v>
      </c>
      <c r="AO2360" s="16">
        <f t="shared" si="750"/>
        <v>0.0697866861918009</v>
      </c>
      <c r="AP2360" s="16">
        <f t="shared" si="751"/>
        <v>0.00462707084426076</v>
      </c>
      <c r="AQ2360" s="12">
        <f t="shared" si="752"/>
        <v>15650486.54</v>
      </c>
      <c r="AR2360" s="12">
        <f t="shared" si="753"/>
        <v>2783165.18000002</v>
      </c>
      <c r="AS2360" s="12">
        <f>AR2360-VLOOKUP(A2360,[1]选股结果!$A$2:$BJ$3005,48,FALSE)*0.08</f>
        <v>-37732297.672</v>
      </c>
      <c r="AT2360" s="12">
        <f t="shared" si="734"/>
        <v>12100875.9</v>
      </c>
      <c r="AU2360" s="12">
        <f t="shared" si="735"/>
        <v>6332775.82000002</v>
      </c>
      <c r="AV2360" s="12">
        <f t="shared" si="736"/>
        <v>1360459.01</v>
      </c>
      <c r="AW2360" s="12">
        <f t="shared" si="737"/>
        <v>5684610.93000003</v>
      </c>
      <c r="AX2360" s="12">
        <f t="shared" si="738"/>
        <v>0</v>
      </c>
      <c r="AY2360" s="21">
        <f t="shared" si="739"/>
        <v>783674545.85</v>
      </c>
    </row>
    <row r="2361" spans="1:51">
      <c r="A2361" s="5" t="s">
        <v>4769</v>
      </c>
      <c r="B2361" s="5" t="s">
        <v>4770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40"/>
        <v>800775158.74</v>
      </c>
      <c r="AF2361" s="9">
        <f t="shared" si="741"/>
        <v>761914217.98</v>
      </c>
      <c r="AG2361" s="9">
        <f t="shared" si="742"/>
        <v>46422939.53</v>
      </c>
      <c r="AH2361" s="9">
        <f t="shared" si="743"/>
        <v>46581192.71</v>
      </c>
      <c r="AI2361" s="9">
        <f t="shared" si="744"/>
        <v>45482186.04</v>
      </c>
      <c r="AJ2361" s="12">
        <f t="shared" si="745"/>
        <v>211635539.97</v>
      </c>
      <c r="AK2361" s="16">
        <f t="shared" si="746"/>
        <v>0.264288343188622</v>
      </c>
      <c r="AL2361" s="9">
        <f t="shared" si="747"/>
        <v>179185346.12</v>
      </c>
      <c r="AM2361" s="16">
        <f t="shared" si="748"/>
        <v>0.000449212648611638</v>
      </c>
      <c r="AN2361" s="16">
        <f t="shared" si="749"/>
        <v>0.0252605416129894</v>
      </c>
      <c r="AO2361" s="16">
        <f t="shared" si="750"/>
        <v>0.0152844964237633</v>
      </c>
      <c r="AP2361" s="16">
        <f t="shared" si="751"/>
        <v>0.185642030896549</v>
      </c>
      <c r="AQ2361" s="12">
        <f t="shared" si="752"/>
        <v>32450193.85</v>
      </c>
      <c r="AR2361" s="12">
        <f t="shared" si="753"/>
        <v>40061292.33</v>
      </c>
      <c r="AS2361" s="12">
        <f>AR2361-VLOOKUP(A2361,[1]选股结果!$A$2:$BJ$3005,48,FALSE)*0.08</f>
        <v>-120733164.1604</v>
      </c>
      <c r="AT2361" s="12">
        <f t="shared" si="734"/>
        <v>31351187.18</v>
      </c>
      <c r="AU2361" s="12">
        <f t="shared" si="735"/>
        <v>41160299</v>
      </c>
      <c r="AV2361" s="12">
        <f t="shared" si="736"/>
        <v>32389798.41</v>
      </c>
      <c r="AW2361" s="12">
        <f t="shared" si="737"/>
        <v>46422939.53</v>
      </c>
      <c r="AX2361" s="12">
        <f t="shared" si="738"/>
        <v>5302464.43</v>
      </c>
      <c r="AY2361" s="21">
        <f t="shared" si="739"/>
        <v>770624323.13</v>
      </c>
    </row>
    <row r="2362" spans="1:51">
      <c r="A2362" s="5" t="s">
        <v>4771</v>
      </c>
      <c r="B2362" s="5" t="s">
        <v>4772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40"/>
        <v>800702493.58</v>
      </c>
      <c r="AF2362" s="9">
        <f t="shared" si="741"/>
        <v>685298756.54</v>
      </c>
      <c r="AG2362" s="9">
        <f t="shared" si="742"/>
        <v>123919265.92</v>
      </c>
      <c r="AH2362" s="9">
        <f t="shared" si="743"/>
        <v>123721340.27</v>
      </c>
      <c r="AI2362" s="9">
        <f t="shared" si="744"/>
        <v>91833727.98</v>
      </c>
      <c r="AJ2362" s="12">
        <f t="shared" si="745"/>
        <v>384066563.78</v>
      </c>
      <c r="AK2362" s="16">
        <f t="shared" si="746"/>
        <v>0.479662005375817</v>
      </c>
      <c r="AL2362" s="9">
        <f t="shared" si="747"/>
        <v>273898765.18</v>
      </c>
      <c r="AM2362" s="16">
        <f t="shared" si="748"/>
        <v>0.0106849176049746</v>
      </c>
      <c r="AN2362" s="16">
        <f t="shared" si="749"/>
        <v>0.177610866021102</v>
      </c>
      <c r="AO2362" s="16">
        <f t="shared" si="750"/>
        <v>0.063712715470522</v>
      </c>
      <c r="AP2362" s="16">
        <f t="shared" si="751"/>
        <v>0.0907546225129117</v>
      </c>
      <c r="AQ2362" s="12">
        <f t="shared" si="752"/>
        <v>110167798.6</v>
      </c>
      <c r="AR2362" s="12">
        <f t="shared" si="753"/>
        <v>84068645.75</v>
      </c>
      <c r="AS2362" s="12">
        <f>AR2362-VLOOKUP(A2362,[1]选股结果!$A$2:$BJ$3005,48,FALSE)*0.08</f>
        <v>-102593692.7396</v>
      </c>
      <c r="AT2362" s="12">
        <f t="shared" si="734"/>
        <v>78280186.31</v>
      </c>
      <c r="AU2362" s="12">
        <f t="shared" si="735"/>
        <v>115956258.04</v>
      </c>
      <c r="AV2362" s="12">
        <f t="shared" si="736"/>
        <v>105819400.23</v>
      </c>
      <c r="AW2362" s="12">
        <f t="shared" si="737"/>
        <v>123919265.92</v>
      </c>
      <c r="AX2362" s="12">
        <f t="shared" si="738"/>
        <v>11651183.35</v>
      </c>
      <c r="AY2362" s="21">
        <f t="shared" si="739"/>
        <v>691087215.98</v>
      </c>
    </row>
    <row r="2363" spans="1:51">
      <c r="A2363" s="5" t="s">
        <v>4773</v>
      </c>
      <c r="B2363" s="5" t="s">
        <v>4774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40"/>
        <v>797865641.71</v>
      </c>
      <c r="AF2363" s="9">
        <f t="shared" si="741"/>
        <v>677223824.49</v>
      </c>
      <c r="AG2363" s="9">
        <f t="shared" si="742"/>
        <v>114266424.59</v>
      </c>
      <c r="AH2363" s="9">
        <f t="shared" si="743"/>
        <v>113373794.73</v>
      </c>
      <c r="AI2363" s="9">
        <f t="shared" si="744"/>
        <v>100551048.03</v>
      </c>
      <c r="AJ2363" s="12">
        <f t="shared" si="745"/>
        <v>316373639.62</v>
      </c>
      <c r="AK2363" s="16">
        <f t="shared" si="746"/>
        <v>0.396524957437624</v>
      </c>
      <c r="AL2363" s="9">
        <f t="shared" si="747"/>
        <v>182647803.96</v>
      </c>
      <c r="AM2363" s="16">
        <f t="shared" si="748"/>
        <v>0.00416851315075035</v>
      </c>
      <c r="AN2363" s="16">
        <f t="shared" si="749"/>
        <v>0.0528434802376471</v>
      </c>
      <c r="AO2363" s="16">
        <f t="shared" si="750"/>
        <v>0.07423674077888</v>
      </c>
      <c r="AP2363" s="16">
        <f t="shared" si="751"/>
        <v>0.104454620569176</v>
      </c>
      <c r="AQ2363" s="12">
        <f t="shared" si="752"/>
        <v>133725835.66</v>
      </c>
      <c r="AR2363" s="12">
        <f t="shared" si="753"/>
        <v>113230874.94</v>
      </c>
      <c r="AS2363" s="12">
        <f>AR2363-VLOOKUP(A2363,[1]选股结果!$A$2:$BJ$3005,48,FALSE)*0.08</f>
        <v>-70622585.3592</v>
      </c>
      <c r="AT2363" s="12">
        <f t="shared" si="734"/>
        <v>120903088.96</v>
      </c>
      <c r="AU2363" s="12">
        <f t="shared" si="735"/>
        <v>126053621.64</v>
      </c>
      <c r="AV2363" s="12">
        <f t="shared" si="736"/>
        <v>117405368.86</v>
      </c>
      <c r="AW2363" s="12">
        <f t="shared" si="737"/>
        <v>114266424.59</v>
      </c>
      <c r="AX2363" s="12">
        <f t="shared" si="738"/>
        <v>85068.47</v>
      </c>
      <c r="AY2363" s="21">
        <f t="shared" si="739"/>
        <v>669551610.47</v>
      </c>
    </row>
    <row r="2364" spans="1:51">
      <c r="A2364" s="5" t="s">
        <v>4775</v>
      </c>
      <c r="B2364" s="5" t="s">
        <v>4776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40"/>
        <v>796712561.53</v>
      </c>
      <c r="AF2364" s="9">
        <f t="shared" si="741"/>
        <v>814731220.05</v>
      </c>
      <c r="AG2364" s="9">
        <f t="shared" si="742"/>
        <v>-18237529.3700001</v>
      </c>
      <c r="AH2364" s="9">
        <f t="shared" si="743"/>
        <v>-18425196.2100001</v>
      </c>
      <c r="AI2364" s="9">
        <f t="shared" si="744"/>
        <v>-19354805.8100001</v>
      </c>
      <c r="AJ2364" s="12">
        <f t="shared" si="745"/>
        <v>161734956.45</v>
      </c>
      <c r="AK2364" s="16">
        <f t="shared" si="746"/>
        <v>0.203002894970559</v>
      </c>
      <c r="AL2364" s="9">
        <f t="shared" si="747"/>
        <v>170027513.21</v>
      </c>
      <c r="AM2364" s="16">
        <f t="shared" si="748"/>
        <v>0.00845787423893437</v>
      </c>
      <c r="AN2364" s="16">
        <f t="shared" si="749"/>
        <v>0.0873135817469857</v>
      </c>
      <c r="AO2364" s="16">
        <f t="shared" si="750"/>
        <v>0.0766922794999753</v>
      </c>
      <c r="AP2364" s="16">
        <f t="shared" si="751"/>
        <v>0.0385673734589949</v>
      </c>
      <c r="AQ2364" s="12">
        <f t="shared" si="752"/>
        <v>-8292556.76000011</v>
      </c>
      <c r="AR2364" s="12">
        <f t="shared" si="753"/>
        <v>-20844645.9600001</v>
      </c>
      <c r="AS2364" s="12">
        <f>AR2364-VLOOKUP(A2364,[1]选股结果!$A$2:$BJ$3005,48,FALSE)*0.08</f>
        <v>-69807585.3032001</v>
      </c>
      <c r="AT2364" s="12">
        <f t="shared" si="734"/>
        <v>-9222166.36000011</v>
      </c>
      <c r="AU2364" s="12">
        <f t="shared" si="735"/>
        <v>-19915036.3600001</v>
      </c>
      <c r="AV2364" s="12">
        <f t="shared" si="736"/>
        <v>-16670689.5000001</v>
      </c>
      <c r="AW2364" s="12">
        <f t="shared" si="737"/>
        <v>-18237529.3700001</v>
      </c>
      <c r="AX2364" s="12">
        <f t="shared" si="738"/>
        <v>0</v>
      </c>
      <c r="AY2364" s="21">
        <f t="shared" si="739"/>
        <v>803108740.45</v>
      </c>
    </row>
    <row r="2365" spans="1:51">
      <c r="A2365" s="5" t="s">
        <v>4777</v>
      </c>
      <c r="B2365" s="5" t="s">
        <v>4778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40"/>
        <v>796004653.46</v>
      </c>
      <c r="AF2365" s="9">
        <f t="shared" si="741"/>
        <v>701060334.84</v>
      </c>
      <c r="AG2365" s="9">
        <f t="shared" si="742"/>
        <v>93773877.7500001</v>
      </c>
      <c r="AH2365" s="9">
        <f t="shared" si="743"/>
        <v>93028130.5900001</v>
      </c>
      <c r="AI2365" s="9">
        <f t="shared" si="744"/>
        <v>89172060.0600001</v>
      </c>
      <c r="AJ2365" s="12">
        <f t="shared" si="745"/>
        <v>231421270.9</v>
      </c>
      <c r="AK2365" s="16">
        <f t="shared" si="746"/>
        <v>0.290728540209004</v>
      </c>
      <c r="AL2365" s="9">
        <f t="shared" si="747"/>
        <v>140062455.65</v>
      </c>
      <c r="AM2365" s="16">
        <f t="shared" si="748"/>
        <v>0.00331067911292359</v>
      </c>
      <c r="AN2365" s="16">
        <f t="shared" si="749"/>
        <v>0.00691265723897744</v>
      </c>
      <c r="AO2365" s="16">
        <f t="shared" si="750"/>
        <v>0.0358247184812884</v>
      </c>
      <c r="AP2365" s="16">
        <f t="shared" si="751"/>
        <v>0.128971912555733</v>
      </c>
      <c r="AQ2365" s="12">
        <f t="shared" si="752"/>
        <v>91358815.2500001</v>
      </c>
      <c r="AR2365" s="12">
        <f t="shared" si="753"/>
        <v>90342500.9300001</v>
      </c>
      <c r="AS2365" s="12">
        <f>AR2365-VLOOKUP(A2365,[1]选股结果!$A$2:$BJ$3005,48,FALSE)*0.08</f>
        <v>1731559.4036001</v>
      </c>
      <c r="AT2365" s="12">
        <f t="shared" si="734"/>
        <v>87502744.7200001</v>
      </c>
      <c r="AU2365" s="12">
        <f t="shared" si="735"/>
        <v>94198571.4600001</v>
      </c>
      <c r="AV2365" s="12">
        <f t="shared" si="736"/>
        <v>87817434.3500001</v>
      </c>
      <c r="AW2365" s="12">
        <f t="shared" si="737"/>
        <v>93773877.7500001</v>
      </c>
      <c r="AX2365" s="12">
        <f t="shared" si="738"/>
        <v>3116687.19</v>
      </c>
      <c r="AY2365" s="21">
        <f t="shared" si="739"/>
        <v>703900091.05</v>
      </c>
    </row>
    <row r="2366" spans="1:51">
      <c r="A2366" s="5" t="s">
        <v>4779</v>
      </c>
      <c r="B2366" s="5" t="s">
        <v>4780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40"/>
        <v>794397398.93</v>
      </c>
      <c r="AF2366" s="9">
        <f t="shared" si="741"/>
        <v>623410313.98</v>
      </c>
      <c r="AG2366" s="9">
        <f t="shared" si="742"/>
        <v>194958199.86</v>
      </c>
      <c r="AH2366" s="9">
        <f t="shared" si="743"/>
        <v>195014784.43</v>
      </c>
      <c r="AI2366" s="9">
        <f t="shared" si="744"/>
        <v>168119481.04</v>
      </c>
      <c r="AJ2366" s="12">
        <f t="shared" si="745"/>
        <v>226835872.4</v>
      </c>
      <c r="AK2366" s="16">
        <f t="shared" si="746"/>
        <v>0.285544580968584</v>
      </c>
      <c r="AL2366" s="9">
        <f t="shared" si="747"/>
        <v>55189477.37</v>
      </c>
      <c r="AM2366" s="16">
        <f t="shared" si="748"/>
        <v>0.00707989124533324</v>
      </c>
      <c r="AN2366" s="16">
        <f t="shared" si="749"/>
        <v>0.0109296451520294</v>
      </c>
      <c r="AO2366" s="16">
        <f t="shared" si="750"/>
        <v>0.0199645169676563</v>
      </c>
      <c r="AP2366" s="16">
        <f t="shared" si="751"/>
        <v>0.0301710750214981</v>
      </c>
      <c r="AQ2366" s="12">
        <f t="shared" si="752"/>
        <v>171646395.03</v>
      </c>
      <c r="AR2366" s="12">
        <f t="shared" si="753"/>
        <v>143036616.93</v>
      </c>
      <c r="AS2366" s="12">
        <f>AR2366-VLOOKUP(A2366,[1]选股结果!$A$2:$BJ$3005,48,FALSE)*0.08</f>
        <v>39259646.7884</v>
      </c>
      <c r="AT2366" s="12">
        <f t="shared" si="734"/>
        <v>144751091.64</v>
      </c>
      <c r="AU2366" s="12">
        <f t="shared" si="735"/>
        <v>169931920.32</v>
      </c>
      <c r="AV2366" s="12">
        <f t="shared" si="736"/>
        <v>167888487.09</v>
      </c>
      <c r="AW2366" s="12">
        <f t="shared" si="737"/>
        <v>194958199.86</v>
      </c>
      <c r="AX2366" s="12">
        <f t="shared" si="738"/>
        <v>28784187.48</v>
      </c>
      <c r="AY2366" s="21">
        <f t="shared" si="739"/>
        <v>621695839.27</v>
      </c>
    </row>
    <row r="2367" spans="1:51">
      <c r="A2367" s="5" t="s">
        <v>4781</v>
      </c>
      <c r="B2367" s="5" t="s">
        <v>4782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40"/>
        <v>794339206.45</v>
      </c>
      <c r="AF2367" s="9">
        <f t="shared" si="741"/>
        <v>641037734.52</v>
      </c>
      <c r="AG2367" s="9">
        <f t="shared" si="742"/>
        <v>143909751.17</v>
      </c>
      <c r="AH2367" s="9">
        <f t="shared" si="743"/>
        <v>143849275.7</v>
      </c>
      <c r="AI2367" s="9">
        <f t="shared" si="744"/>
        <v>140078348.62</v>
      </c>
      <c r="AJ2367" s="12">
        <f t="shared" si="745"/>
        <v>320836223.26</v>
      </c>
      <c r="AK2367" s="16">
        <f t="shared" si="746"/>
        <v>0.403903295537755</v>
      </c>
      <c r="AL2367" s="9">
        <f t="shared" si="747"/>
        <v>177801635.83</v>
      </c>
      <c r="AM2367" s="16">
        <f t="shared" si="748"/>
        <v>0.00375717711749113</v>
      </c>
      <c r="AN2367" s="16">
        <f t="shared" si="749"/>
        <v>0.0663875164436056</v>
      </c>
      <c r="AO2367" s="16">
        <f t="shared" si="750"/>
        <v>0.043732143394066</v>
      </c>
      <c r="AP2367" s="16">
        <f t="shared" si="751"/>
        <v>0.108511143929575</v>
      </c>
      <c r="AQ2367" s="12">
        <f t="shared" si="752"/>
        <v>143034587.43</v>
      </c>
      <c r="AR2367" s="12">
        <f t="shared" si="753"/>
        <v>148380401.28</v>
      </c>
      <c r="AS2367" s="12">
        <f>AR2367-VLOOKUP(A2367,[1]选股结果!$A$2:$BJ$3005,48,FALSE)*0.08</f>
        <v>-11302470.3256</v>
      </c>
      <c r="AT2367" s="12">
        <f t="shared" si="734"/>
        <v>139263660.35</v>
      </c>
      <c r="AU2367" s="12">
        <f t="shared" si="735"/>
        <v>152151328.36</v>
      </c>
      <c r="AV2367" s="12">
        <f t="shared" si="736"/>
        <v>113576526.69</v>
      </c>
      <c r="AW2367" s="12">
        <f t="shared" si="737"/>
        <v>143909751.17</v>
      </c>
      <c r="AX2367" s="12">
        <f t="shared" si="738"/>
        <v>20373136.99</v>
      </c>
      <c r="AY2367" s="21">
        <f t="shared" si="739"/>
        <v>650154475.45</v>
      </c>
    </row>
    <row r="2368" spans="1:51">
      <c r="A2368" s="5" t="s">
        <v>4783</v>
      </c>
      <c r="B2368" s="5" t="s">
        <v>4784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40"/>
        <v>792012631.8</v>
      </c>
      <c r="AF2368" s="9">
        <f t="shared" si="741"/>
        <v>668630800.2</v>
      </c>
      <c r="AG2368" s="9">
        <f t="shared" si="742"/>
        <v>116438906.32</v>
      </c>
      <c r="AH2368" s="9">
        <f t="shared" si="743"/>
        <v>121835656.56</v>
      </c>
      <c r="AI2368" s="9">
        <f t="shared" si="744"/>
        <v>104985221.86</v>
      </c>
      <c r="AJ2368" s="12">
        <f t="shared" si="745"/>
        <v>188029648.36</v>
      </c>
      <c r="AK2368" s="16">
        <f t="shared" si="746"/>
        <v>0.237407385703769</v>
      </c>
      <c r="AL2368" s="9">
        <f t="shared" si="747"/>
        <v>50190202.65</v>
      </c>
      <c r="AM2368" s="16">
        <f t="shared" si="748"/>
        <v>0.0064807897423739</v>
      </c>
      <c r="AN2368" s="16">
        <f t="shared" si="749"/>
        <v>0.0060212613644327</v>
      </c>
      <c r="AO2368" s="16">
        <f t="shared" si="750"/>
        <v>0.0575672404193592</v>
      </c>
      <c r="AP2368" s="16">
        <f t="shared" si="751"/>
        <v>0.00460252929516471</v>
      </c>
      <c r="AQ2368" s="12">
        <f t="shared" si="752"/>
        <v>137839445.71</v>
      </c>
      <c r="AR2368" s="12">
        <f t="shared" si="753"/>
        <v>115482219.58</v>
      </c>
      <c r="AS2368" s="12">
        <f>AR2368-VLOOKUP(A2368,[1]选股结果!$A$2:$BJ$3005,48,FALSE)*0.08</f>
        <v>-67211414.5336</v>
      </c>
      <c r="AT2368" s="12">
        <f t="shared" si="734"/>
        <v>120989011.01</v>
      </c>
      <c r="AU2368" s="12">
        <f t="shared" si="735"/>
        <v>132332654.28</v>
      </c>
      <c r="AV2368" s="12">
        <f t="shared" si="736"/>
        <v>115436949.48</v>
      </c>
      <c r="AW2368" s="12">
        <f t="shared" si="737"/>
        <v>116438906.32</v>
      </c>
      <c r="AX2368" s="12">
        <f t="shared" si="738"/>
        <v>0</v>
      </c>
      <c r="AY2368" s="21">
        <f t="shared" si="739"/>
        <v>663124008.77</v>
      </c>
    </row>
    <row r="2369" spans="1:51">
      <c r="A2369" s="5" t="s">
        <v>4785</v>
      </c>
      <c r="B2369" s="5" t="s">
        <v>4786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40"/>
        <v>791351916.82</v>
      </c>
      <c r="AF2369" s="9">
        <f t="shared" si="741"/>
        <v>682447370.76</v>
      </c>
      <c r="AG2369" s="9">
        <f t="shared" si="742"/>
        <v>95810255.7299999</v>
      </c>
      <c r="AH2369" s="9">
        <f t="shared" si="743"/>
        <v>94926837.4699999</v>
      </c>
      <c r="AI2369" s="9">
        <f t="shared" si="744"/>
        <v>80816162.3199999</v>
      </c>
      <c r="AJ2369" s="12">
        <f t="shared" si="745"/>
        <v>209771927.82</v>
      </c>
      <c r="AK2369" s="16">
        <f t="shared" si="746"/>
        <v>0.265080457077751</v>
      </c>
      <c r="AL2369" s="9">
        <f t="shared" si="747"/>
        <v>96626814.36</v>
      </c>
      <c r="AM2369" s="16">
        <f t="shared" si="748"/>
        <v>0.00429613559749967</v>
      </c>
      <c r="AN2369" s="16">
        <f t="shared" si="749"/>
        <v>0.0401444822142587</v>
      </c>
      <c r="AO2369" s="16">
        <f t="shared" si="750"/>
        <v>0.0385450040767869</v>
      </c>
      <c r="AP2369" s="16">
        <f t="shared" si="751"/>
        <v>0.0472202017784455</v>
      </c>
      <c r="AQ2369" s="12">
        <f t="shared" si="752"/>
        <v>113145113.46</v>
      </c>
      <c r="AR2369" s="12">
        <f t="shared" si="753"/>
        <v>101205684.69</v>
      </c>
      <c r="AS2369" s="12">
        <f>AR2369-VLOOKUP(A2369,[1]选股结果!$A$2:$BJ$3005,48,FALSE)*0.08</f>
        <v>-4058907.6948</v>
      </c>
      <c r="AT2369" s="12">
        <f t="shared" si="734"/>
        <v>99034438.3100001</v>
      </c>
      <c r="AU2369" s="12">
        <f t="shared" si="735"/>
        <v>115316359.84</v>
      </c>
      <c r="AV2369" s="12">
        <f t="shared" si="736"/>
        <v>89192877.8400001</v>
      </c>
      <c r="AW2369" s="12">
        <f t="shared" si="737"/>
        <v>95810255.7299999</v>
      </c>
      <c r="AX2369" s="12">
        <f t="shared" si="738"/>
        <v>2775175.33</v>
      </c>
      <c r="AY2369" s="21">
        <f t="shared" si="739"/>
        <v>684618617.14</v>
      </c>
    </row>
    <row r="2370" spans="1:51">
      <c r="A2370" s="5" t="s">
        <v>4787</v>
      </c>
      <c r="B2370" s="5" t="s">
        <v>4788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40"/>
        <v>791134593.71</v>
      </c>
      <c r="AF2370" s="9">
        <f t="shared" si="741"/>
        <v>807613822.51</v>
      </c>
      <c r="AG2370" s="9">
        <f t="shared" si="742"/>
        <v>-16084840.55</v>
      </c>
      <c r="AH2370" s="9">
        <f t="shared" si="743"/>
        <v>-25704650.54</v>
      </c>
      <c r="AI2370" s="9">
        <f t="shared" si="744"/>
        <v>-38637400.78</v>
      </c>
      <c r="AJ2370" s="12">
        <f t="shared" si="745"/>
        <v>172855886.92</v>
      </c>
      <c r="AK2370" s="16">
        <f t="shared" si="746"/>
        <v>0.218491124385546</v>
      </c>
      <c r="AL2370" s="9">
        <f t="shared" si="747"/>
        <v>149895441.64</v>
      </c>
      <c r="AM2370" s="16">
        <f t="shared" si="748"/>
        <v>0.0435057857836724</v>
      </c>
      <c r="AN2370" s="16">
        <f t="shared" si="749"/>
        <v>0.0592178332896579</v>
      </c>
      <c r="AO2370" s="16">
        <f t="shared" si="750"/>
        <v>0.074232480094945</v>
      </c>
      <c r="AP2370" s="16">
        <f t="shared" si="751"/>
        <v>0</v>
      </c>
      <c r="AQ2370" s="12">
        <f t="shared" si="752"/>
        <v>22960445.2800001</v>
      </c>
      <c r="AR2370" s="12">
        <f t="shared" si="753"/>
        <v>-39311329.0599999</v>
      </c>
      <c r="AS2370" s="12">
        <f>AR2370-VLOOKUP(A2370,[1]选股结果!$A$2:$BJ$3005,48,FALSE)*0.08</f>
        <v>-79082950.1823999</v>
      </c>
      <c r="AT2370" s="12">
        <f t="shared" si="734"/>
        <v>10027695.0400001</v>
      </c>
      <c r="AU2370" s="12">
        <f t="shared" si="735"/>
        <v>-26378578.8199999</v>
      </c>
      <c r="AV2370" s="12">
        <f t="shared" si="736"/>
        <v>-19006981.8899999</v>
      </c>
      <c r="AW2370" s="12">
        <f t="shared" si="737"/>
        <v>-16084840.55</v>
      </c>
      <c r="AX2370" s="12">
        <f t="shared" si="738"/>
        <v>0</v>
      </c>
      <c r="AY2370" s="21">
        <f t="shared" si="739"/>
        <v>758274798.41</v>
      </c>
    </row>
    <row r="2371" spans="1:51">
      <c r="A2371" s="5" t="s">
        <v>4789</v>
      </c>
      <c r="B2371" s="5" t="s">
        <v>4790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40"/>
        <v>790459426.03</v>
      </c>
      <c r="AF2371" s="9">
        <f t="shared" si="741"/>
        <v>841470628.97</v>
      </c>
      <c r="AG2371" s="9">
        <f t="shared" si="742"/>
        <v>13743871.4299998</v>
      </c>
      <c r="AH2371" s="9">
        <f t="shared" si="743"/>
        <v>13595557.3399998</v>
      </c>
      <c r="AI2371" s="9">
        <f t="shared" si="744"/>
        <v>5852094.5499998</v>
      </c>
      <c r="AJ2371" s="12">
        <f t="shared" si="745"/>
        <v>295234541.06</v>
      </c>
      <c r="AK2371" s="16">
        <f t="shared" si="746"/>
        <v>0.373497400799918</v>
      </c>
      <c r="AL2371" s="9">
        <f t="shared" si="747"/>
        <v>341249389.4</v>
      </c>
      <c r="AM2371" s="16">
        <f t="shared" si="748"/>
        <v>0.00401112581568439</v>
      </c>
      <c r="AN2371" s="16">
        <f t="shared" si="749"/>
        <v>0.120267721402809</v>
      </c>
      <c r="AO2371" s="16">
        <f t="shared" si="750"/>
        <v>0.183131079120696</v>
      </c>
      <c r="AP2371" s="16">
        <f t="shared" si="751"/>
        <v>0.119584329362419</v>
      </c>
      <c r="AQ2371" s="12">
        <f t="shared" si="752"/>
        <v>-46014848.34</v>
      </c>
      <c r="AR2371" s="12">
        <f t="shared" si="753"/>
        <v>-62482420.85</v>
      </c>
      <c r="AS2371" s="12">
        <f>AR2371-VLOOKUP(A2371,[1]选股结果!$A$2:$BJ$3005,48,FALSE)*0.08</f>
        <v>-222989237.1428</v>
      </c>
      <c r="AT2371" s="12">
        <f t="shared" ref="AT2371:AT2434" si="754">AQ2371-AD2371</f>
        <v>-53758311.13</v>
      </c>
      <c r="AU2371" s="12">
        <f t="shared" ref="AU2371:AU2434" si="755">AQ2371-S2371</f>
        <v>-54738958.06</v>
      </c>
      <c r="AV2371" s="12">
        <f t="shared" ref="AV2371:AV2434" si="756">AJ2371-O2371-P2371-Q2371-R2371-X2371-Y2371+Z2371-H2371</f>
        <v>-57069404.82</v>
      </c>
      <c r="AW2371" s="12">
        <f t="shared" ref="AW2371:AW2434" si="757">AG2371</f>
        <v>13743871.4299998</v>
      </c>
      <c r="AX2371" s="12">
        <f t="shared" ref="AX2371:AX2434" si="758">T2371-U2371+V2371+W2371+AA2371</f>
        <v>69533525.95</v>
      </c>
      <c r="AY2371" s="21">
        <f t="shared" ref="AY2371:AY2434" si="759">AF2371-S2371</f>
        <v>832746519.25</v>
      </c>
    </row>
    <row r="2372" spans="1:51">
      <c r="A2372" s="5" t="s">
        <v>4791</v>
      </c>
      <c r="B2372" s="5" t="s">
        <v>4792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40"/>
        <v>788576327.02</v>
      </c>
      <c r="AF2372" s="9">
        <f t="shared" si="741"/>
        <v>742071679.43</v>
      </c>
      <c r="AG2372" s="9">
        <f t="shared" si="742"/>
        <v>48852567.4599998</v>
      </c>
      <c r="AH2372" s="9">
        <f t="shared" si="743"/>
        <v>48857766.6599998</v>
      </c>
      <c r="AI2372" s="9">
        <f t="shared" si="744"/>
        <v>45646298.1199998</v>
      </c>
      <c r="AJ2372" s="12">
        <f t="shared" si="745"/>
        <v>126072852.1</v>
      </c>
      <c r="AK2372" s="16">
        <f t="shared" si="746"/>
        <v>0.15987400049964</v>
      </c>
      <c r="AL2372" s="9">
        <f t="shared" si="747"/>
        <v>84330962.44</v>
      </c>
      <c r="AM2372" s="16">
        <f t="shared" si="748"/>
        <v>0.00912332573713887</v>
      </c>
      <c r="AN2372" s="16">
        <f t="shared" si="749"/>
        <v>0.00593425395824914</v>
      </c>
      <c r="AO2372" s="16">
        <f t="shared" si="750"/>
        <v>0.0504417673179671</v>
      </c>
      <c r="AP2372" s="16">
        <f t="shared" si="751"/>
        <v>0.0411873061073722</v>
      </c>
      <c r="AQ2372" s="12">
        <f t="shared" si="752"/>
        <v>41741889.66</v>
      </c>
      <c r="AR2372" s="12">
        <f t="shared" si="753"/>
        <v>43092785.67</v>
      </c>
      <c r="AS2372" s="12">
        <f>AR2372-VLOOKUP(A2372,[1]选股结果!$A$2:$BJ$3005,48,FALSE)*0.08</f>
        <v>-74435493.742</v>
      </c>
      <c r="AT2372" s="12">
        <f t="shared" si="754"/>
        <v>38530421.12</v>
      </c>
      <c r="AU2372" s="12">
        <f t="shared" si="755"/>
        <v>46304254.21</v>
      </c>
      <c r="AV2372" s="12">
        <f t="shared" si="756"/>
        <v>44442243.52</v>
      </c>
      <c r="AW2372" s="12">
        <f t="shared" si="757"/>
        <v>48852567.4599998</v>
      </c>
      <c r="AX2372" s="12">
        <f t="shared" si="758"/>
        <v>0</v>
      </c>
      <c r="AY2372" s="21">
        <f t="shared" si="759"/>
        <v>746634043.98</v>
      </c>
    </row>
    <row r="2373" spans="1:51">
      <c r="A2373" s="5" t="s">
        <v>4793</v>
      </c>
      <c r="B2373" s="5" t="s">
        <v>4794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40"/>
        <v>788376302.16</v>
      </c>
      <c r="AF2373" s="9">
        <f t="shared" si="741"/>
        <v>805533331.89</v>
      </c>
      <c r="AG2373" s="9">
        <f t="shared" si="742"/>
        <v>-7246925.71000014</v>
      </c>
      <c r="AH2373" s="9">
        <f t="shared" si="743"/>
        <v>-7473773.71000014</v>
      </c>
      <c r="AI2373" s="9">
        <f t="shared" si="744"/>
        <v>-1532799.22000014</v>
      </c>
      <c r="AJ2373" s="12">
        <f t="shared" si="745"/>
        <v>56969323.04</v>
      </c>
      <c r="AK2373" s="16">
        <f t="shared" si="746"/>
        <v>0.0722615873713034</v>
      </c>
      <c r="AL2373" s="9">
        <f t="shared" si="747"/>
        <v>73077197.94</v>
      </c>
      <c r="AM2373" s="16">
        <f t="shared" si="748"/>
        <v>0.00349168402507529</v>
      </c>
      <c r="AN2373" s="16">
        <f t="shared" si="749"/>
        <v>0.0153112559407578</v>
      </c>
      <c r="AO2373" s="16">
        <f t="shared" si="750"/>
        <v>0.0435618253312618</v>
      </c>
      <c r="AP2373" s="16">
        <f t="shared" si="751"/>
        <v>0.0300407899439797</v>
      </c>
      <c r="AQ2373" s="12">
        <f t="shared" si="752"/>
        <v>-16107874.9</v>
      </c>
      <c r="AR2373" s="12">
        <f t="shared" si="753"/>
        <v>-11442903.24</v>
      </c>
      <c r="AS2373" s="12">
        <f>AR2373-VLOOKUP(A2373,[1]选股结果!$A$2:$BJ$3005,48,FALSE)*0.08</f>
        <v>-126011332.348</v>
      </c>
      <c r="AT2373" s="12">
        <f t="shared" si="754"/>
        <v>-10166900.41</v>
      </c>
      <c r="AU2373" s="12">
        <f t="shared" si="755"/>
        <v>-17383877.73</v>
      </c>
      <c r="AV2373" s="12">
        <f t="shared" si="756"/>
        <v>-14082394.76</v>
      </c>
      <c r="AW2373" s="12">
        <f t="shared" si="757"/>
        <v>-7246925.71000014</v>
      </c>
      <c r="AX2373" s="12">
        <f t="shared" si="758"/>
        <v>7038663.22</v>
      </c>
      <c r="AY2373" s="21">
        <f t="shared" si="759"/>
        <v>804257329.06</v>
      </c>
    </row>
    <row r="2374" spans="1:51">
      <c r="A2374" s="5" t="s">
        <v>4795</v>
      </c>
      <c r="B2374" s="5" t="s">
        <v>4796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40"/>
        <v>787062005.72</v>
      </c>
      <c r="AF2374" s="9">
        <f t="shared" si="741"/>
        <v>792404541.5</v>
      </c>
      <c r="AG2374" s="9">
        <f t="shared" si="742"/>
        <v>-11263131.24</v>
      </c>
      <c r="AH2374" s="9">
        <f t="shared" si="743"/>
        <v>-10588232.31</v>
      </c>
      <c r="AI2374" s="9">
        <f t="shared" si="744"/>
        <v>-11762526.3</v>
      </c>
      <c r="AJ2374" s="12">
        <f t="shared" si="745"/>
        <v>278957231.2</v>
      </c>
      <c r="AK2374" s="16">
        <f t="shared" si="746"/>
        <v>0.354428531897956</v>
      </c>
      <c r="AL2374" s="9">
        <f t="shared" si="747"/>
        <v>209297440.73</v>
      </c>
      <c r="AM2374" s="16">
        <f t="shared" si="748"/>
        <v>0.00740138536438562</v>
      </c>
      <c r="AN2374" s="16">
        <f t="shared" si="749"/>
        <v>0.0748638071102137</v>
      </c>
      <c r="AO2374" s="16">
        <f t="shared" si="750"/>
        <v>0.104467679182129</v>
      </c>
      <c r="AP2374" s="16">
        <f t="shared" si="751"/>
        <v>0.0774711167187149</v>
      </c>
      <c r="AQ2374" s="12">
        <f t="shared" si="752"/>
        <v>69659790.4700001</v>
      </c>
      <c r="AR2374" s="12">
        <f t="shared" si="753"/>
        <v>-7869349.48999994</v>
      </c>
      <c r="AS2374" s="12">
        <f>AR2374-VLOOKUP(A2374,[1]选股结果!$A$2:$BJ$3005,48,FALSE)*0.08</f>
        <v>-205537504.0276</v>
      </c>
      <c r="AT2374" s="12">
        <f t="shared" si="754"/>
        <v>68485496.4800001</v>
      </c>
      <c r="AU2374" s="12">
        <f t="shared" si="755"/>
        <v>-6695055.49999994</v>
      </c>
      <c r="AV2374" s="12">
        <f t="shared" si="756"/>
        <v>-21413393.6099999</v>
      </c>
      <c r="AW2374" s="12">
        <f t="shared" si="757"/>
        <v>-11263131.24</v>
      </c>
      <c r="AX2374" s="12">
        <f t="shared" si="758"/>
        <v>0</v>
      </c>
      <c r="AY2374" s="21">
        <f t="shared" si="759"/>
        <v>716049695.53</v>
      </c>
    </row>
    <row r="2375" spans="1:51">
      <c r="A2375" s="5" t="s">
        <v>4797</v>
      </c>
      <c r="B2375" s="5" t="s">
        <v>4798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40"/>
        <v>786543185.33</v>
      </c>
      <c r="AF2375" s="9">
        <f t="shared" si="741"/>
        <v>659039531.15</v>
      </c>
      <c r="AG2375" s="9">
        <f t="shared" si="742"/>
        <v>156916644.79</v>
      </c>
      <c r="AH2375" s="9">
        <f t="shared" si="743"/>
        <v>164993483.1</v>
      </c>
      <c r="AI2375" s="9">
        <f t="shared" si="744"/>
        <v>135740757.24</v>
      </c>
      <c r="AJ2375" s="12">
        <f t="shared" si="745"/>
        <v>368470968.74</v>
      </c>
      <c r="AK2375" s="16">
        <f t="shared" si="746"/>
        <v>0.468468833768365</v>
      </c>
      <c r="AL2375" s="9">
        <f t="shared" si="747"/>
        <v>204847882.21</v>
      </c>
      <c r="AM2375" s="16">
        <f t="shared" si="748"/>
        <v>0.0124193888424596</v>
      </c>
      <c r="AN2375" s="16">
        <f t="shared" si="749"/>
        <v>0.139654669265126</v>
      </c>
      <c r="AO2375" s="16">
        <f t="shared" si="750"/>
        <v>0.0895753568196515</v>
      </c>
      <c r="AP2375" s="16">
        <f t="shared" si="751"/>
        <v>0.0281084558513138</v>
      </c>
      <c r="AQ2375" s="12">
        <f t="shared" si="752"/>
        <v>163623086.53</v>
      </c>
      <c r="AR2375" s="12">
        <f t="shared" si="753"/>
        <v>105579261.06</v>
      </c>
      <c r="AS2375" s="12">
        <f>AR2375-VLOOKUP(A2375,[1]选股结果!$A$2:$BJ$3005,48,FALSE)*0.08</f>
        <v>6452560.8152</v>
      </c>
      <c r="AT2375" s="12">
        <f t="shared" si="754"/>
        <v>134370360.67</v>
      </c>
      <c r="AU2375" s="12">
        <f t="shared" si="755"/>
        <v>134831986.92</v>
      </c>
      <c r="AV2375" s="12">
        <f t="shared" si="756"/>
        <v>117075477.33</v>
      </c>
      <c r="AW2375" s="12">
        <f t="shared" si="757"/>
        <v>156916644.79</v>
      </c>
      <c r="AX2375" s="12">
        <f t="shared" si="758"/>
        <v>40694686</v>
      </c>
      <c r="AY2375" s="21">
        <f t="shared" si="759"/>
        <v>630248431.54</v>
      </c>
    </row>
    <row r="2376" spans="1:51">
      <c r="A2376" s="5" t="s">
        <v>4799</v>
      </c>
      <c r="B2376" s="5" t="s">
        <v>4800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40"/>
        <v>786275269.4</v>
      </c>
      <c r="AF2376" s="9">
        <f t="shared" si="741"/>
        <v>917997733.28</v>
      </c>
      <c r="AG2376" s="9">
        <f t="shared" si="742"/>
        <v>80871547.6399999</v>
      </c>
      <c r="AH2376" s="9">
        <f t="shared" si="743"/>
        <v>85328007.0199999</v>
      </c>
      <c r="AI2376" s="9">
        <f t="shared" si="744"/>
        <v>45803644.1199999</v>
      </c>
      <c r="AJ2376" s="12">
        <f t="shared" si="745"/>
        <v>215368047.66</v>
      </c>
      <c r="AK2376" s="16">
        <f t="shared" si="746"/>
        <v>0.273909222433443</v>
      </c>
      <c r="AL2376" s="9">
        <f t="shared" si="747"/>
        <v>186311501.38</v>
      </c>
      <c r="AM2376" s="16">
        <f t="shared" si="748"/>
        <v>0.0141235086517144</v>
      </c>
      <c r="AN2376" s="16">
        <f t="shared" si="749"/>
        <v>0.0353731183879456</v>
      </c>
      <c r="AO2376" s="16">
        <f t="shared" si="750"/>
        <v>0.15637401272181</v>
      </c>
      <c r="AP2376" s="16">
        <f t="shared" si="751"/>
        <v>0.0367767970523429</v>
      </c>
      <c r="AQ2376" s="12">
        <f t="shared" si="752"/>
        <v>29056546.28</v>
      </c>
      <c r="AR2376" s="12">
        <f t="shared" si="753"/>
        <v>-166770649.41</v>
      </c>
      <c r="AS2376" s="12">
        <f>AR2376-VLOOKUP(A2376,[1]选股结果!$A$2:$BJ$3005,48,FALSE)*0.08</f>
        <v>-386655060.6532</v>
      </c>
      <c r="AT2376" s="12">
        <f t="shared" si="754"/>
        <v>-10467816.62</v>
      </c>
      <c r="AU2376" s="12">
        <f t="shared" si="755"/>
        <v>-127246286.51</v>
      </c>
      <c r="AV2376" s="12">
        <f t="shared" si="756"/>
        <v>-153259720.99</v>
      </c>
      <c r="AW2376" s="12">
        <f t="shared" si="757"/>
        <v>80871547.6399999</v>
      </c>
      <c r="AX2376" s="12">
        <f t="shared" si="758"/>
        <v>249569931.63</v>
      </c>
      <c r="AY2376" s="21">
        <f t="shared" si="759"/>
        <v>761694900.49</v>
      </c>
    </row>
    <row r="2377" spans="1:51">
      <c r="A2377" s="5" t="s">
        <v>4801</v>
      </c>
      <c r="B2377" s="5" t="s">
        <v>4802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40"/>
        <v>785806900.16</v>
      </c>
      <c r="AF2377" s="9">
        <f t="shared" si="741"/>
        <v>868771854.56</v>
      </c>
      <c r="AG2377" s="9">
        <f t="shared" si="742"/>
        <v>-90061184.23</v>
      </c>
      <c r="AH2377" s="9">
        <f t="shared" si="743"/>
        <v>-88959810.45</v>
      </c>
      <c r="AI2377" s="9">
        <f t="shared" si="744"/>
        <v>-88977467.07</v>
      </c>
      <c r="AJ2377" s="12">
        <f t="shared" si="745"/>
        <v>65979877.87</v>
      </c>
      <c r="AK2377" s="16">
        <f t="shared" si="746"/>
        <v>0.0839644928754961</v>
      </c>
      <c r="AL2377" s="9">
        <f t="shared" si="747"/>
        <v>143604154.89</v>
      </c>
      <c r="AM2377" s="16">
        <f t="shared" si="748"/>
        <v>0.0112017130012573</v>
      </c>
      <c r="AN2377" s="16">
        <f t="shared" si="749"/>
        <v>0.0618006716664258</v>
      </c>
      <c r="AO2377" s="16">
        <f t="shared" si="750"/>
        <v>0.0817365486189064</v>
      </c>
      <c r="AP2377" s="16">
        <f t="shared" si="751"/>
        <v>0.0294100333877119</v>
      </c>
      <c r="AQ2377" s="12">
        <f t="shared" si="752"/>
        <v>-77624277.02</v>
      </c>
      <c r="AR2377" s="12">
        <f t="shared" si="753"/>
        <v>-81881237.24</v>
      </c>
      <c r="AS2377" s="12">
        <f>AR2377-VLOOKUP(A2377,[1]选股结果!$A$2:$BJ$3005,48,FALSE)*0.08</f>
        <v>-248600498.2336</v>
      </c>
      <c r="AT2377" s="12">
        <f t="shared" si="754"/>
        <v>-77641933.64</v>
      </c>
      <c r="AU2377" s="12">
        <f t="shared" si="755"/>
        <v>-81863580.62</v>
      </c>
      <c r="AV2377" s="12">
        <f t="shared" si="756"/>
        <v>-93729349.53</v>
      </c>
      <c r="AW2377" s="12">
        <f t="shared" si="757"/>
        <v>-90061184.23</v>
      </c>
      <c r="AX2377" s="12">
        <f t="shared" si="758"/>
        <v>0</v>
      </c>
      <c r="AY2377" s="21">
        <f t="shared" si="759"/>
        <v>864532550.96</v>
      </c>
    </row>
    <row r="2378" spans="1:51">
      <c r="A2378" s="5" t="s">
        <v>4803</v>
      </c>
      <c r="B2378" s="5" t="s">
        <v>4804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40"/>
        <v>783794026.82</v>
      </c>
      <c r="AF2378" s="9">
        <f t="shared" si="741"/>
        <v>675069267.21</v>
      </c>
      <c r="AG2378" s="9">
        <f t="shared" si="742"/>
        <v>116568630.45</v>
      </c>
      <c r="AH2378" s="9">
        <f t="shared" si="743"/>
        <v>114493419.44</v>
      </c>
      <c r="AI2378" s="9">
        <f t="shared" si="744"/>
        <v>103570717.06</v>
      </c>
      <c r="AJ2378" s="12">
        <f t="shared" si="745"/>
        <v>285329637.86</v>
      </c>
      <c r="AK2378" s="16">
        <f t="shared" si="746"/>
        <v>0.364036504612872</v>
      </c>
      <c r="AL2378" s="9">
        <f t="shared" si="747"/>
        <v>142158331.7</v>
      </c>
      <c r="AM2378" s="16">
        <f t="shared" si="748"/>
        <v>0.00534832847222335</v>
      </c>
      <c r="AN2378" s="16">
        <f t="shared" si="749"/>
        <v>0.0300334829617246</v>
      </c>
      <c r="AO2378" s="16">
        <f t="shared" si="750"/>
        <v>0.10659237958085</v>
      </c>
      <c r="AP2378" s="16">
        <f t="shared" si="751"/>
        <v>0.0367502134800206</v>
      </c>
      <c r="AQ2378" s="12">
        <f t="shared" si="752"/>
        <v>143171306.16</v>
      </c>
      <c r="AR2378" s="12">
        <f t="shared" si="753"/>
        <v>95726846.2200001</v>
      </c>
      <c r="AS2378" s="12">
        <f>AR2378-VLOOKUP(A2378,[1]选股结果!$A$2:$BJ$3005,48,FALSE)*0.08</f>
        <v>10324753.1448001</v>
      </c>
      <c r="AT2378" s="12">
        <f t="shared" si="754"/>
        <v>132248603.78</v>
      </c>
      <c r="AU2378" s="12">
        <f t="shared" si="755"/>
        <v>106649548.6</v>
      </c>
      <c r="AV2378" s="12">
        <f t="shared" si="756"/>
        <v>95124709.95</v>
      </c>
      <c r="AW2378" s="12">
        <f t="shared" si="757"/>
        <v>116568630.45</v>
      </c>
      <c r="AX2378" s="12">
        <f t="shared" si="758"/>
        <v>-341672.250000001</v>
      </c>
      <c r="AY2378" s="21">
        <f t="shared" si="759"/>
        <v>638547509.65</v>
      </c>
    </row>
    <row r="2379" spans="1:51">
      <c r="A2379" s="5" t="s">
        <v>4805</v>
      </c>
      <c r="B2379" s="5" t="s">
        <v>4806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60">C2379</f>
        <v>781870014.57</v>
      </c>
      <c r="AF2379" s="9">
        <f t="shared" ref="AF2379:AF2442" si="761">(G2379+O2379+P2379+Q2379+R2379)+S2379</f>
        <v>726392940.3</v>
      </c>
      <c r="AG2379" s="9">
        <f t="shared" ref="AG2379:AG2442" si="762">AE2379-AF2379+T2379+V2379+W2379-X2379-Y2379+Z2379+AA2379</f>
        <v>57961404.75</v>
      </c>
      <c r="AH2379" s="9">
        <f t="shared" ref="AH2379:AH2442" si="763">AG2379+AB2379-AC2379</f>
        <v>58554744.85</v>
      </c>
      <c r="AI2379" s="9">
        <f t="shared" ref="AI2379:AI2442" si="764">AH2379-AD2379</f>
        <v>58520629.22</v>
      </c>
      <c r="AJ2379" s="12">
        <f t="shared" si="745"/>
        <v>139681375.72</v>
      </c>
      <c r="AK2379" s="16">
        <f t="shared" si="746"/>
        <v>0.17865038064776</v>
      </c>
      <c r="AL2379" s="9">
        <f t="shared" si="747"/>
        <v>95114588.37</v>
      </c>
      <c r="AM2379" s="16">
        <f t="shared" si="748"/>
        <v>0.00356123369372508</v>
      </c>
      <c r="AN2379" s="16">
        <f t="shared" si="749"/>
        <v>0.0342847941223868</v>
      </c>
      <c r="AO2379" s="16">
        <f t="shared" si="750"/>
        <v>0.078996445852919</v>
      </c>
      <c r="AP2379" s="16">
        <f t="shared" si="751"/>
        <v>0.000779527707473469</v>
      </c>
      <c r="AQ2379" s="12">
        <f t="shared" si="752"/>
        <v>44566787.35</v>
      </c>
      <c r="AR2379" s="12">
        <f t="shared" si="753"/>
        <v>52293486.2</v>
      </c>
      <c r="AS2379" s="12">
        <f>AR2379-VLOOKUP(A2379,[1]选股结果!$A$2:$BJ$3005,48,FALSE)*0.08</f>
        <v>-91144194.6464</v>
      </c>
      <c r="AT2379" s="12">
        <f t="shared" si="754"/>
        <v>44532671.72</v>
      </c>
      <c r="AU2379" s="12">
        <f t="shared" si="755"/>
        <v>52327601.83</v>
      </c>
      <c r="AV2379" s="12">
        <f t="shared" si="756"/>
        <v>38830490.49</v>
      </c>
      <c r="AW2379" s="12">
        <f t="shared" si="757"/>
        <v>57961404.75</v>
      </c>
      <c r="AX2379" s="12">
        <f t="shared" si="758"/>
        <v>11092136.08</v>
      </c>
      <c r="AY2379" s="21">
        <f t="shared" si="759"/>
        <v>734153754.78</v>
      </c>
    </row>
    <row r="2380" spans="1:51">
      <c r="A2380" s="5" t="s">
        <v>4807</v>
      </c>
      <c r="B2380" s="5" t="s">
        <v>4808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60"/>
        <v>780244590.06</v>
      </c>
      <c r="AF2380" s="9">
        <f t="shared" si="761"/>
        <v>833608192.99</v>
      </c>
      <c r="AG2380" s="9">
        <f t="shared" si="762"/>
        <v>-126662130.41</v>
      </c>
      <c r="AH2380" s="9">
        <f t="shared" si="763"/>
        <v>-124533561.44</v>
      </c>
      <c r="AI2380" s="9">
        <f t="shared" si="764"/>
        <v>-103464001.34</v>
      </c>
      <c r="AJ2380" s="12">
        <f t="shared" si="745"/>
        <v>178664053.16</v>
      </c>
      <c r="AK2380" s="16">
        <f t="shared" si="746"/>
        <v>0.228984674083111</v>
      </c>
      <c r="AL2380" s="9">
        <f t="shared" si="747"/>
        <v>146759172.05</v>
      </c>
      <c r="AM2380" s="16">
        <f t="shared" si="748"/>
        <v>0.0108970241874361</v>
      </c>
      <c r="AN2380" s="16">
        <f t="shared" si="749"/>
        <v>0.0128860138962666</v>
      </c>
      <c r="AO2380" s="16">
        <f t="shared" si="750"/>
        <v>0.148524554628554</v>
      </c>
      <c r="AP2380" s="16">
        <f t="shared" si="751"/>
        <v>0.0185142891908922</v>
      </c>
      <c r="AQ2380" s="12">
        <f t="shared" si="752"/>
        <v>31904881.11</v>
      </c>
      <c r="AR2380" s="12">
        <f t="shared" si="753"/>
        <v>-30165473.86</v>
      </c>
      <c r="AS2380" s="12">
        <f>AR2380-VLOOKUP(A2380,[1]选股结果!$A$2:$BJ$3005,48,FALSE)*0.08</f>
        <v>-480063419.196</v>
      </c>
      <c r="AT2380" s="12">
        <f t="shared" si="754"/>
        <v>52974441.21</v>
      </c>
      <c r="AU2380" s="12">
        <f t="shared" si="755"/>
        <v>-51235033.96</v>
      </c>
      <c r="AV2380" s="12">
        <f t="shared" si="756"/>
        <v>-127364191.47</v>
      </c>
      <c r="AW2380" s="12">
        <f t="shared" si="757"/>
        <v>-126662130.41</v>
      </c>
      <c r="AX2380" s="12">
        <f t="shared" si="758"/>
        <v>0</v>
      </c>
      <c r="AY2380" s="21">
        <f t="shared" si="759"/>
        <v>750468277.92</v>
      </c>
    </row>
    <row r="2381" spans="1:51">
      <c r="A2381" s="5" t="s">
        <v>4809</v>
      </c>
      <c r="B2381" s="5" t="s">
        <v>4810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60"/>
        <v>780006762.81</v>
      </c>
      <c r="AF2381" s="9">
        <f t="shared" si="761"/>
        <v>1085617069.33</v>
      </c>
      <c r="AG2381" s="9">
        <f t="shared" si="762"/>
        <v>-300770699.45</v>
      </c>
      <c r="AH2381" s="9">
        <f t="shared" si="763"/>
        <v>-288808248.62</v>
      </c>
      <c r="AI2381" s="9">
        <f t="shared" si="764"/>
        <v>-283350299.68</v>
      </c>
      <c r="AJ2381" s="12">
        <f t="shared" si="745"/>
        <v>164277215.62</v>
      </c>
      <c r="AK2381" s="16">
        <f t="shared" si="746"/>
        <v>0.21060998885213</v>
      </c>
      <c r="AL2381" s="9">
        <f t="shared" si="747"/>
        <v>365099660.84</v>
      </c>
      <c r="AM2381" s="16">
        <f t="shared" si="748"/>
        <v>0.00683526212105253</v>
      </c>
      <c r="AN2381" s="16">
        <f t="shared" si="749"/>
        <v>0.232295794291897</v>
      </c>
      <c r="AO2381" s="16">
        <f t="shared" si="750"/>
        <v>0.233967205915693</v>
      </c>
      <c r="AP2381" s="16">
        <f t="shared" si="751"/>
        <v>0.0103105100666403</v>
      </c>
      <c r="AQ2381" s="12">
        <f t="shared" si="752"/>
        <v>-200822445.22</v>
      </c>
      <c r="AR2381" s="12">
        <f t="shared" si="753"/>
        <v>-288189906.75</v>
      </c>
      <c r="AS2381" s="12">
        <f>AR2381-VLOOKUP(A2381,[1]选股结果!$A$2:$BJ$3005,48,FALSE)*0.08</f>
        <v>-342597481.466</v>
      </c>
      <c r="AT2381" s="12">
        <f t="shared" si="754"/>
        <v>-195364496.28</v>
      </c>
      <c r="AU2381" s="12">
        <f t="shared" si="755"/>
        <v>-293647855.69</v>
      </c>
      <c r="AV2381" s="12">
        <f t="shared" si="756"/>
        <v>-234735874.62</v>
      </c>
      <c r="AW2381" s="12">
        <f t="shared" si="757"/>
        <v>-300770699.45</v>
      </c>
      <c r="AX2381" s="12">
        <f t="shared" si="758"/>
        <v>26790585.64</v>
      </c>
      <c r="AY2381" s="21">
        <f t="shared" si="759"/>
        <v>992791658.86</v>
      </c>
    </row>
    <row r="2382" spans="1:51">
      <c r="A2382" s="5" t="s">
        <v>4811</v>
      </c>
      <c r="B2382" s="5" t="s">
        <v>4812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60"/>
        <v>779977781</v>
      </c>
      <c r="AF2382" s="9">
        <f t="shared" si="761"/>
        <v>717789028.02</v>
      </c>
      <c r="AG2382" s="9">
        <f t="shared" si="762"/>
        <v>-82099045.0799999</v>
      </c>
      <c r="AH2382" s="9">
        <f t="shared" si="763"/>
        <v>-165729489.43</v>
      </c>
      <c r="AI2382" s="9">
        <f t="shared" si="764"/>
        <v>-167906141.19</v>
      </c>
      <c r="AJ2382" s="12">
        <f t="shared" si="745"/>
        <v>280776719.91</v>
      </c>
      <c r="AK2382" s="16">
        <f t="shared" si="746"/>
        <v>0.359980408095753</v>
      </c>
      <c r="AL2382" s="9">
        <f t="shared" si="747"/>
        <v>221660506.89</v>
      </c>
      <c r="AM2382" s="16">
        <f t="shared" si="748"/>
        <v>0.0375686759723223</v>
      </c>
      <c r="AN2382" s="16">
        <f t="shared" si="749"/>
        <v>0.00580089594885524</v>
      </c>
      <c r="AO2382" s="16">
        <f t="shared" si="750"/>
        <v>0.113548269293584</v>
      </c>
      <c r="AP2382" s="16">
        <f t="shared" si="751"/>
        <v>0.0200481804365655</v>
      </c>
      <c r="AQ2382" s="12">
        <f t="shared" si="752"/>
        <v>59116213.02</v>
      </c>
      <c r="AR2382" s="12">
        <f t="shared" si="753"/>
        <v>-23618840.79</v>
      </c>
      <c r="AS2382" s="12">
        <f>AR2382-VLOOKUP(A2382,[1]选股结果!$A$2:$BJ$3005,48,FALSE)*0.08</f>
        <v>-44773357.1628</v>
      </c>
      <c r="AT2382" s="12">
        <f t="shared" si="754"/>
        <v>56939561.26</v>
      </c>
      <c r="AU2382" s="12">
        <f t="shared" si="755"/>
        <v>-21442189.03</v>
      </c>
      <c r="AV2382" s="12">
        <f t="shared" si="756"/>
        <v>43507088.69</v>
      </c>
      <c r="AW2382" s="12">
        <f t="shared" si="757"/>
        <v>-82099045.0799999</v>
      </c>
      <c r="AX2382" s="12">
        <f t="shared" si="758"/>
        <v>-159641058.43</v>
      </c>
      <c r="AY2382" s="21">
        <f t="shared" si="759"/>
        <v>637230625.97</v>
      </c>
    </row>
    <row r="2383" spans="1:51">
      <c r="A2383" s="5" t="s">
        <v>4813</v>
      </c>
      <c r="B2383" s="5" t="s">
        <v>4814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60"/>
        <v>779807392.75</v>
      </c>
      <c r="AF2383" s="9">
        <f t="shared" si="761"/>
        <v>724746800.15</v>
      </c>
      <c r="AG2383" s="9">
        <f t="shared" si="762"/>
        <v>52005096.69</v>
      </c>
      <c r="AH2383" s="9">
        <f t="shared" si="763"/>
        <v>47030125.45</v>
      </c>
      <c r="AI2383" s="9">
        <f t="shared" si="764"/>
        <v>12447003.57</v>
      </c>
      <c r="AJ2383" s="12">
        <f t="shared" si="745"/>
        <v>370719287.42</v>
      </c>
      <c r="AK2383" s="16">
        <f t="shared" si="746"/>
        <v>0.475398529004264</v>
      </c>
      <c r="AL2383" s="9">
        <f t="shared" si="747"/>
        <v>306439969.88</v>
      </c>
      <c r="AM2383" s="16">
        <f t="shared" si="748"/>
        <v>0.0141524062128738</v>
      </c>
      <c r="AN2383" s="16">
        <f t="shared" si="749"/>
        <v>0.22596878586722</v>
      </c>
      <c r="AO2383" s="16">
        <f t="shared" si="750"/>
        <v>0.0967876352054499</v>
      </c>
      <c r="AP2383" s="16">
        <f t="shared" si="751"/>
        <v>0.0491838364531842</v>
      </c>
      <c r="AQ2383" s="12">
        <f t="shared" si="752"/>
        <v>64279317.54</v>
      </c>
      <c r="AR2383" s="12">
        <f t="shared" si="753"/>
        <v>15115414.31</v>
      </c>
      <c r="AS2383" s="12">
        <f>AR2383-VLOOKUP(A2383,[1]选股结果!$A$2:$BJ$3005,48,FALSE)*0.08</f>
        <v>-73291867.9452</v>
      </c>
      <c r="AT2383" s="12">
        <f t="shared" si="754"/>
        <v>29696195.66</v>
      </c>
      <c r="AU2383" s="12">
        <f t="shared" si="755"/>
        <v>49698536.19</v>
      </c>
      <c r="AV2383" s="12">
        <f t="shared" si="756"/>
        <v>56768370.88</v>
      </c>
      <c r="AW2383" s="12">
        <f t="shared" si="757"/>
        <v>52005096.69</v>
      </c>
      <c r="AX2383" s="12">
        <f t="shared" si="758"/>
        <v>-2016030.89</v>
      </c>
      <c r="AY2383" s="21">
        <f t="shared" si="759"/>
        <v>710166018.8</v>
      </c>
    </row>
    <row r="2384" spans="1:51">
      <c r="A2384" s="5" t="s">
        <v>4815</v>
      </c>
      <c r="B2384" s="5" t="s">
        <v>4816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60"/>
        <v>778715206.97</v>
      </c>
      <c r="AF2384" s="9">
        <f t="shared" si="761"/>
        <v>813230442.39</v>
      </c>
      <c r="AG2384" s="9">
        <f t="shared" si="762"/>
        <v>48849867.2800002</v>
      </c>
      <c r="AH2384" s="9">
        <f t="shared" si="763"/>
        <v>46382755.3000002</v>
      </c>
      <c r="AI2384" s="9">
        <f t="shared" si="764"/>
        <v>43033754.1600002</v>
      </c>
      <c r="AJ2384" s="12">
        <f t="shared" si="745"/>
        <v>263598886.33</v>
      </c>
      <c r="AK2384" s="16">
        <f t="shared" si="746"/>
        <v>0.33850486541244</v>
      </c>
      <c r="AL2384" s="9">
        <f t="shared" si="747"/>
        <v>272244812.14</v>
      </c>
      <c r="AM2384" s="16">
        <f t="shared" si="748"/>
        <v>0.00644852623276619</v>
      </c>
      <c r="AN2384" s="16">
        <f t="shared" si="749"/>
        <v>0.197259700921595</v>
      </c>
      <c r="AO2384" s="16">
        <f t="shared" si="750"/>
        <v>0.139330827443543</v>
      </c>
      <c r="AP2384" s="16">
        <f t="shared" si="751"/>
        <v>0.00248078008841867</v>
      </c>
      <c r="AQ2384" s="12">
        <f t="shared" si="752"/>
        <v>-8645925.80999994</v>
      </c>
      <c r="AR2384" s="12">
        <f t="shared" si="753"/>
        <v>-41047499.1199999</v>
      </c>
      <c r="AS2384" s="12">
        <f>AR2384-VLOOKUP(A2384,[1]选股结果!$A$2:$BJ$3005,48,FALSE)*0.08</f>
        <v>-69714846.4639999</v>
      </c>
      <c r="AT2384" s="12">
        <f t="shared" si="754"/>
        <v>-11994926.9499999</v>
      </c>
      <c r="AU2384" s="12">
        <f t="shared" si="755"/>
        <v>-37698497.9799999</v>
      </c>
      <c r="AV2384" s="12">
        <f t="shared" si="756"/>
        <v>-22310832.12</v>
      </c>
      <c r="AW2384" s="12">
        <f t="shared" si="757"/>
        <v>48849867.2800002</v>
      </c>
      <c r="AX2384" s="12">
        <f t="shared" si="758"/>
        <v>74169391.5</v>
      </c>
      <c r="AY2384" s="21">
        <f t="shared" si="759"/>
        <v>784177870.22</v>
      </c>
    </row>
    <row r="2385" spans="1:51">
      <c r="A2385" s="5" t="s">
        <v>4817</v>
      </c>
      <c r="B2385" s="5" t="s">
        <v>4818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60"/>
        <v>774474759.5</v>
      </c>
      <c r="AF2385" s="9">
        <f t="shared" si="761"/>
        <v>1157664645.45</v>
      </c>
      <c r="AG2385" s="9">
        <f t="shared" si="762"/>
        <v>-345138689.38</v>
      </c>
      <c r="AH2385" s="9">
        <f t="shared" si="763"/>
        <v>-347425140.29</v>
      </c>
      <c r="AI2385" s="9">
        <f t="shared" si="764"/>
        <v>-259436874.85</v>
      </c>
      <c r="AJ2385" s="12">
        <f t="shared" si="745"/>
        <v>151887445.83</v>
      </c>
      <c r="AK2385" s="16">
        <f t="shared" si="746"/>
        <v>0.196116715189089</v>
      </c>
      <c r="AL2385" s="9">
        <f t="shared" si="747"/>
        <v>299394484.99</v>
      </c>
      <c r="AM2385" s="16">
        <f t="shared" si="748"/>
        <v>0.0629690667795094</v>
      </c>
      <c r="AN2385" s="16">
        <f t="shared" si="749"/>
        <v>0.0369755438621238</v>
      </c>
      <c r="AO2385" s="16">
        <f t="shared" si="750"/>
        <v>0.265850375618342</v>
      </c>
      <c r="AP2385" s="16">
        <f t="shared" si="751"/>
        <v>0.0171987114061656</v>
      </c>
      <c r="AQ2385" s="12">
        <f t="shared" si="752"/>
        <v>-147507039.16</v>
      </c>
      <c r="AR2385" s="12">
        <f t="shared" si="753"/>
        <v>-297977153.61</v>
      </c>
      <c r="AS2385" s="12">
        <f>AR2385-VLOOKUP(A2385,[1]选股结果!$A$2:$BJ$3005,48,FALSE)*0.08</f>
        <v>-823708062.022</v>
      </c>
      <c r="AT2385" s="12">
        <f t="shared" si="754"/>
        <v>-59518773.72</v>
      </c>
      <c r="AU2385" s="12">
        <f t="shared" si="755"/>
        <v>-385965419.05</v>
      </c>
      <c r="AV2385" s="12">
        <f t="shared" si="756"/>
        <v>-291569087.97</v>
      </c>
      <c r="AW2385" s="12">
        <f t="shared" si="757"/>
        <v>-345138689.38</v>
      </c>
      <c r="AX2385" s="12">
        <f t="shared" si="758"/>
        <v>-1110410.71</v>
      </c>
      <c r="AY2385" s="21">
        <f t="shared" si="759"/>
        <v>919206265.56</v>
      </c>
    </row>
    <row r="2386" spans="1:51">
      <c r="A2386" s="5" t="s">
        <v>4819</v>
      </c>
      <c r="B2386" s="5" t="s">
        <v>4820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60"/>
        <v>773587142.13</v>
      </c>
      <c r="AF2386" s="9">
        <f t="shared" si="761"/>
        <v>767572096.09</v>
      </c>
      <c r="AG2386" s="9">
        <f t="shared" si="762"/>
        <v>6416591.50999996</v>
      </c>
      <c r="AH2386" s="9">
        <f t="shared" si="763"/>
        <v>6015479.39999996</v>
      </c>
      <c r="AI2386" s="9">
        <f t="shared" si="764"/>
        <v>1700104.23999996</v>
      </c>
      <c r="AJ2386" s="12">
        <f t="shared" si="745"/>
        <v>100860346.29</v>
      </c>
      <c r="AK2386" s="16">
        <f t="shared" si="746"/>
        <v>0.130380070708376</v>
      </c>
      <c r="AL2386" s="9">
        <f t="shared" si="747"/>
        <v>86861352.92</v>
      </c>
      <c r="AM2386" s="16">
        <f t="shared" si="748"/>
        <v>0.00890020742982175</v>
      </c>
      <c r="AN2386" s="16">
        <f t="shared" si="749"/>
        <v>0.0310710117722727</v>
      </c>
      <c r="AO2386" s="16">
        <f t="shared" si="750"/>
        <v>0.0471212271569455</v>
      </c>
      <c r="AP2386" s="16">
        <f t="shared" si="751"/>
        <v>0.0246653544518111</v>
      </c>
      <c r="AQ2386" s="12">
        <f t="shared" si="752"/>
        <v>13998993.37</v>
      </c>
      <c r="AR2386" s="12">
        <f t="shared" si="753"/>
        <v>1292715.69999996</v>
      </c>
      <c r="AS2386" s="12">
        <f>AR2386-VLOOKUP(A2386,[1]选股结果!$A$2:$BJ$3005,48,FALSE)*0.08</f>
        <v>-63554861.46</v>
      </c>
      <c r="AT2386" s="12">
        <f t="shared" si="754"/>
        <v>9683618.20999996</v>
      </c>
      <c r="AU2386" s="12">
        <f t="shared" si="755"/>
        <v>5608090.85999996</v>
      </c>
      <c r="AV2386" s="12">
        <f t="shared" si="756"/>
        <v>8138068.03999996</v>
      </c>
      <c r="AW2386" s="12">
        <f t="shared" si="757"/>
        <v>6416591.50999996</v>
      </c>
      <c r="AX2386" s="12">
        <f t="shared" si="758"/>
        <v>-561447.84</v>
      </c>
      <c r="AY2386" s="21">
        <f t="shared" si="759"/>
        <v>759181193.58</v>
      </c>
    </row>
    <row r="2387" spans="1:51">
      <c r="A2387" s="5" t="s">
        <v>4821</v>
      </c>
      <c r="B2387" s="5" t="s">
        <v>4822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60"/>
        <v>772261624.52</v>
      </c>
      <c r="AF2387" s="9">
        <f t="shared" si="761"/>
        <v>583801502.68</v>
      </c>
      <c r="AG2387" s="9">
        <f t="shared" si="762"/>
        <v>194863503.11</v>
      </c>
      <c r="AH2387" s="9">
        <f t="shared" si="763"/>
        <v>185492457.18</v>
      </c>
      <c r="AI2387" s="9">
        <f t="shared" si="764"/>
        <v>147901021.86</v>
      </c>
      <c r="AJ2387" s="12">
        <f t="shared" si="745"/>
        <v>366772065.32</v>
      </c>
      <c r="AK2387" s="16">
        <f t="shared" si="746"/>
        <v>0.474932398133816</v>
      </c>
      <c r="AL2387" s="9">
        <f t="shared" si="747"/>
        <v>172164143.33</v>
      </c>
      <c r="AM2387" s="16">
        <f t="shared" si="748"/>
        <v>0.0710955520858956</v>
      </c>
      <c r="AN2387" s="16">
        <f t="shared" si="749"/>
        <v>0.00378647217103078</v>
      </c>
      <c r="AO2387" s="16">
        <f t="shared" si="750"/>
        <v>0.13545873514694</v>
      </c>
      <c r="AP2387" s="16">
        <f t="shared" si="751"/>
        <v>0</v>
      </c>
      <c r="AQ2387" s="12">
        <f t="shared" si="752"/>
        <v>194607921.99</v>
      </c>
      <c r="AR2387" s="12">
        <f t="shared" si="753"/>
        <v>141142639.75</v>
      </c>
      <c r="AS2387" s="12">
        <f>AR2387-VLOOKUP(A2387,[1]选股结果!$A$2:$BJ$3005,48,FALSE)*0.08</f>
        <v>-64028444.8692</v>
      </c>
      <c r="AT2387" s="12">
        <f t="shared" si="754"/>
        <v>157016486.67</v>
      </c>
      <c r="AU2387" s="12">
        <f t="shared" si="755"/>
        <v>178734075.07</v>
      </c>
      <c r="AV2387" s="12">
        <f t="shared" si="756"/>
        <v>189430166.42</v>
      </c>
      <c r="AW2387" s="12">
        <f t="shared" si="757"/>
        <v>194863503.11</v>
      </c>
      <c r="AX2387" s="12">
        <f t="shared" si="758"/>
        <v>0</v>
      </c>
      <c r="AY2387" s="21">
        <f t="shared" si="759"/>
        <v>567927655.76</v>
      </c>
    </row>
    <row r="2388" spans="1:51">
      <c r="A2388" s="5" t="s">
        <v>4823</v>
      </c>
      <c r="B2388" s="5" t="s">
        <v>4824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60"/>
        <v>771733610.43</v>
      </c>
      <c r="AF2388" s="9">
        <f t="shared" si="761"/>
        <v>753968081.35</v>
      </c>
      <c r="AG2388" s="9">
        <f t="shared" si="762"/>
        <v>33714505.51</v>
      </c>
      <c r="AH2388" s="9">
        <f t="shared" si="763"/>
        <v>33405462.86</v>
      </c>
      <c r="AI2388" s="9">
        <f t="shared" si="764"/>
        <v>26080095.57</v>
      </c>
      <c r="AJ2388" s="12">
        <f t="shared" si="745"/>
        <v>181027614.22</v>
      </c>
      <c r="AK2388" s="16">
        <f t="shared" si="746"/>
        <v>0.234572670897583</v>
      </c>
      <c r="AL2388" s="9">
        <f t="shared" si="747"/>
        <v>173800402.96</v>
      </c>
      <c r="AM2388" s="16">
        <f t="shared" si="748"/>
        <v>0.00571182217597587</v>
      </c>
      <c r="AN2388" s="16">
        <f t="shared" si="749"/>
        <v>0.0436897521169428</v>
      </c>
      <c r="AO2388" s="16">
        <f t="shared" si="750"/>
        <v>0.0942108838948835</v>
      </c>
      <c r="AP2388" s="16">
        <f t="shared" si="751"/>
        <v>0.0396861639898448</v>
      </c>
      <c r="AQ2388" s="12">
        <f t="shared" si="752"/>
        <v>7227211.2599999</v>
      </c>
      <c r="AR2388" s="12">
        <f t="shared" si="753"/>
        <v>-21902533.6900001</v>
      </c>
      <c r="AS2388" s="12">
        <f>AR2388-VLOOKUP(A2388,[1]选股结果!$A$2:$BJ$3005,48,FALSE)*0.08</f>
        <v>-110041058.9516</v>
      </c>
      <c r="AT2388" s="12">
        <f t="shared" si="754"/>
        <v>-98156.030000099</v>
      </c>
      <c r="AU2388" s="12">
        <f t="shared" si="755"/>
        <v>-14577166.4000001</v>
      </c>
      <c r="AV2388" s="12">
        <f t="shared" si="756"/>
        <v>19406244.7899999</v>
      </c>
      <c r="AW2388" s="12">
        <f t="shared" si="757"/>
        <v>33714505.51</v>
      </c>
      <c r="AX2388" s="12">
        <f t="shared" si="758"/>
        <v>8851480.7</v>
      </c>
      <c r="AY2388" s="21">
        <f t="shared" si="759"/>
        <v>732163703.69</v>
      </c>
    </row>
    <row r="2389" spans="1:51">
      <c r="A2389" s="5" t="s">
        <v>4825</v>
      </c>
      <c r="B2389" s="5" t="s">
        <v>4826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60"/>
        <v>769688340.54</v>
      </c>
      <c r="AF2389" s="9">
        <f t="shared" si="761"/>
        <v>671739323.92</v>
      </c>
      <c r="AG2389" s="9">
        <f t="shared" si="762"/>
        <v>106762503.77</v>
      </c>
      <c r="AH2389" s="9">
        <f t="shared" si="763"/>
        <v>106809844.94</v>
      </c>
      <c r="AI2389" s="9">
        <f t="shared" si="764"/>
        <v>83207845.01</v>
      </c>
      <c r="AJ2389" s="12">
        <f t="shared" si="745"/>
        <v>188276320.31</v>
      </c>
      <c r="AK2389" s="16">
        <f t="shared" si="746"/>
        <v>0.244613709722962</v>
      </c>
      <c r="AL2389" s="9">
        <f t="shared" si="747"/>
        <v>95439400.45</v>
      </c>
      <c r="AM2389" s="16">
        <f t="shared" si="748"/>
        <v>0.00940301164614547</v>
      </c>
      <c r="AN2389" s="16">
        <f t="shared" si="749"/>
        <v>0.00637036620115617</v>
      </c>
      <c r="AO2389" s="16">
        <f t="shared" si="750"/>
        <v>0.0622729541496921</v>
      </c>
      <c r="AP2389" s="16">
        <f t="shared" si="751"/>
        <v>0.0455022041849157</v>
      </c>
      <c r="AQ2389" s="12">
        <f t="shared" si="752"/>
        <v>92836919.8599999</v>
      </c>
      <c r="AR2389" s="12">
        <f t="shared" si="753"/>
        <v>74001484.0299999</v>
      </c>
      <c r="AS2389" s="12">
        <f>AR2389-VLOOKUP(A2389,[1]选股结果!$A$2:$BJ$3005,48,FALSE)*0.08</f>
        <v>-20516501.3172001</v>
      </c>
      <c r="AT2389" s="12">
        <f t="shared" si="754"/>
        <v>69234919.9299999</v>
      </c>
      <c r="AU2389" s="12">
        <f t="shared" si="755"/>
        <v>97603483.9599999</v>
      </c>
      <c r="AV2389" s="12">
        <f t="shared" si="756"/>
        <v>96150350.5799999</v>
      </c>
      <c r="AW2389" s="12">
        <f t="shared" si="757"/>
        <v>106762503.77</v>
      </c>
      <c r="AX2389" s="12">
        <f t="shared" si="758"/>
        <v>4603287.1</v>
      </c>
      <c r="AY2389" s="21">
        <f t="shared" si="759"/>
        <v>676505888.02</v>
      </c>
    </row>
    <row r="2390" spans="1:51">
      <c r="A2390" s="5" t="s">
        <v>4827</v>
      </c>
      <c r="B2390" s="5" t="s">
        <v>4828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60"/>
        <v>766843617.13</v>
      </c>
      <c r="AF2390" s="9">
        <f t="shared" si="761"/>
        <v>726499936.6</v>
      </c>
      <c r="AG2390" s="9">
        <f t="shared" si="762"/>
        <v>39985471.32</v>
      </c>
      <c r="AH2390" s="9">
        <f t="shared" si="763"/>
        <v>40078913.99</v>
      </c>
      <c r="AI2390" s="9">
        <f t="shared" si="764"/>
        <v>34602504.56</v>
      </c>
      <c r="AJ2390" s="12">
        <f t="shared" si="745"/>
        <v>239892302.67</v>
      </c>
      <c r="AK2390" s="16">
        <f t="shared" si="746"/>
        <v>0.312830800584641</v>
      </c>
      <c r="AL2390" s="9">
        <f t="shared" si="747"/>
        <v>184727635.78</v>
      </c>
      <c r="AM2390" s="16">
        <f t="shared" si="748"/>
        <v>0.00748914964108831</v>
      </c>
      <c r="AN2390" s="16">
        <f t="shared" si="749"/>
        <v>0.112052403267814</v>
      </c>
      <c r="AO2390" s="16">
        <f t="shared" si="750"/>
        <v>0.0607573733669111</v>
      </c>
      <c r="AP2390" s="16">
        <f t="shared" si="751"/>
        <v>0.0607164180804635</v>
      </c>
      <c r="AQ2390" s="12">
        <f t="shared" si="752"/>
        <v>55164666.89</v>
      </c>
      <c r="AR2390" s="12">
        <f t="shared" si="753"/>
        <v>34960713.77</v>
      </c>
      <c r="AS2390" s="12">
        <f>AR2390-VLOOKUP(A2390,[1]选股结果!$A$2:$BJ$3005,48,FALSE)*0.08</f>
        <v>-104367923.7292</v>
      </c>
      <c r="AT2390" s="12">
        <f t="shared" si="754"/>
        <v>49688257.46</v>
      </c>
      <c r="AU2390" s="12">
        <f t="shared" si="755"/>
        <v>40437123.2</v>
      </c>
      <c r="AV2390" s="12">
        <f t="shared" si="756"/>
        <v>39051226.76</v>
      </c>
      <c r="AW2390" s="12">
        <f t="shared" si="757"/>
        <v>39985471.32</v>
      </c>
      <c r="AX2390" s="12">
        <f t="shared" si="758"/>
        <v>1988388.85</v>
      </c>
      <c r="AY2390" s="21">
        <f t="shared" si="759"/>
        <v>711772392.91</v>
      </c>
    </row>
    <row r="2391" spans="1:51">
      <c r="A2391" s="5" t="s">
        <v>4829</v>
      </c>
      <c r="B2391" s="5" t="s">
        <v>4830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60"/>
        <v>766606391.62</v>
      </c>
      <c r="AF2391" s="9">
        <f t="shared" si="761"/>
        <v>759137885.45</v>
      </c>
      <c r="AG2391" s="9">
        <f t="shared" si="762"/>
        <v>34030630.5699998</v>
      </c>
      <c r="AH2391" s="9">
        <f t="shared" si="763"/>
        <v>36076630.2299998</v>
      </c>
      <c r="AI2391" s="9">
        <f t="shared" si="764"/>
        <v>41625810.3699998</v>
      </c>
      <c r="AJ2391" s="12">
        <f t="shared" si="745"/>
        <v>144795799</v>
      </c>
      <c r="AK2391" s="16">
        <f t="shared" si="746"/>
        <v>0.188878935243438</v>
      </c>
      <c r="AL2391" s="9">
        <f t="shared" si="747"/>
        <v>133670932.85</v>
      </c>
      <c r="AM2391" s="16">
        <f t="shared" si="748"/>
        <v>0.00354069553772448</v>
      </c>
      <c r="AN2391" s="16">
        <f t="shared" si="749"/>
        <v>0.0130999035095157</v>
      </c>
      <c r="AO2391" s="16">
        <f t="shared" si="750"/>
        <v>0.127447629928489</v>
      </c>
      <c r="AP2391" s="16">
        <f t="shared" si="751"/>
        <v>0.0329477754113485</v>
      </c>
      <c r="AQ2391" s="12">
        <f t="shared" si="752"/>
        <v>11124866.15</v>
      </c>
      <c r="AR2391" s="12">
        <f t="shared" si="753"/>
        <v>15063685.97</v>
      </c>
      <c r="AS2391" s="12">
        <f>AR2391-VLOOKUP(A2391,[1]选股结果!$A$2:$BJ$3005,48,FALSE)*0.08</f>
        <v>-166758228.1428</v>
      </c>
      <c r="AT2391" s="12">
        <f t="shared" si="754"/>
        <v>16674046.29</v>
      </c>
      <c r="AU2391" s="12">
        <f t="shared" si="755"/>
        <v>9514505.83000001</v>
      </c>
      <c r="AV2391" s="12">
        <f t="shared" si="756"/>
        <v>-12960227.28</v>
      </c>
      <c r="AW2391" s="12">
        <f t="shared" si="757"/>
        <v>34030630.5699998</v>
      </c>
      <c r="AX2391" s="12">
        <f t="shared" si="758"/>
        <v>37020250.68</v>
      </c>
      <c r="AY2391" s="21">
        <f t="shared" si="759"/>
        <v>757527525.13</v>
      </c>
    </row>
    <row r="2392" spans="1:51">
      <c r="A2392" s="5" t="s">
        <v>4831</v>
      </c>
      <c r="B2392" s="5" t="s">
        <v>4832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60"/>
        <v>766134858.49</v>
      </c>
      <c r="AF2392" s="9">
        <f t="shared" si="761"/>
        <v>772930499.93</v>
      </c>
      <c r="AG2392" s="9">
        <f t="shared" si="762"/>
        <v>54344102.9000001</v>
      </c>
      <c r="AH2392" s="9">
        <f t="shared" si="763"/>
        <v>56366945.6600001</v>
      </c>
      <c r="AI2392" s="9">
        <f t="shared" si="764"/>
        <v>55784003.0000001</v>
      </c>
      <c r="AJ2392" s="12">
        <f t="shared" si="745"/>
        <v>393716443.24</v>
      </c>
      <c r="AK2392" s="16">
        <f t="shared" si="746"/>
        <v>0.513899659931919</v>
      </c>
      <c r="AL2392" s="9">
        <f t="shared" si="747"/>
        <v>417617211.21</v>
      </c>
      <c r="AM2392" s="16">
        <f t="shared" si="748"/>
        <v>0.00732411116374395</v>
      </c>
      <c r="AN2392" s="16">
        <f t="shared" si="749"/>
        <v>0.42809582504368</v>
      </c>
      <c r="AO2392" s="16">
        <f t="shared" si="750"/>
        <v>0.0681962148060673</v>
      </c>
      <c r="AP2392" s="16">
        <f t="shared" si="751"/>
        <v>0.033305023948774</v>
      </c>
      <c r="AQ2392" s="12">
        <f t="shared" si="752"/>
        <v>-23900767.97</v>
      </c>
      <c r="AR2392" s="12">
        <f t="shared" si="753"/>
        <v>-13641766.91</v>
      </c>
      <c r="AS2392" s="12">
        <f>AR2392-VLOOKUP(A2392,[1]选股结果!$A$2:$BJ$3005,48,FALSE)*0.08</f>
        <v>-163753808.0156</v>
      </c>
      <c r="AT2392" s="12">
        <f t="shared" si="754"/>
        <v>-24483710.63</v>
      </c>
      <c r="AU2392" s="12">
        <f t="shared" si="755"/>
        <v>-13058824.25</v>
      </c>
      <c r="AV2392" s="12">
        <f t="shared" si="756"/>
        <v>-31731646.51</v>
      </c>
      <c r="AW2392" s="12">
        <f t="shared" si="757"/>
        <v>54344102.9000001</v>
      </c>
      <c r="AX2392" s="12">
        <f t="shared" si="758"/>
        <v>59131970.93</v>
      </c>
      <c r="AY2392" s="21">
        <f t="shared" si="759"/>
        <v>783772443.65</v>
      </c>
    </row>
    <row r="2393" spans="1:51">
      <c r="A2393" s="5" t="s">
        <v>4833</v>
      </c>
      <c r="B2393" s="5" t="s">
        <v>4834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60"/>
        <v>765324124.77</v>
      </c>
      <c r="AF2393" s="9">
        <f t="shared" si="761"/>
        <v>468522058.81</v>
      </c>
      <c r="AG2393" s="9">
        <f t="shared" si="762"/>
        <v>343499490.93</v>
      </c>
      <c r="AH2393" s="9">
        <f t="shared" si="763"/>
        <v>339486237.2</v>
      </c>
      <c r="AI2393" s="9">
        <f t="shared" si="764"/>
        <v>290717472.15</v>
      </c>
      <c r="AJ2393" s="12">
        <f t="shared" si="745"/>
        <v>643802306.68</v>
      </c>
      <c r="AK2393" s="16">
        <f t="shared" si="746"/>
        <v>0.841215226128511</v>
      </c>
      <c r="AL2393" s="9">
        <f t="shared" si="747"/>
        <v>361202142.92</v>
      </c>
      <c r="AM2393" s="16">
        <f t="shared" si="748"/>
        <v>0.00795931493970694</v>
      </c>
      <c r="AN2393" s="16">
        <f t="shared" si="749"/>
        <v>0.162958914652639</v>
      </c>
      <c r="AO2393" s="16">
        <f t="shared" si="750"/>
        <v>0.0948601729127745</v>
      </c>
      <c r="AP2393" s="16">
        <f t="shared" si="751"/>
        <v>0.200937434131213</v>
      </c>
      <c r="AQ2393" s="12">
        <f t="shared" si="752"/>
        <v>282600163.76</v>
      </c>
      <c r="AR2393" s="12">
        <f t="shared" si="753"/>
        <v>244020047.18</v>
      </c>
      <c r="AS2393" s="12">
        <f>AR2393-VLOOKUP(A2393,[1]选股结果!$A$2:$BJ$3005,48,FALSE)*0.08</f>
        <v>53191098.448</v>
      </c>
      <c r="AT2393" s="12">
        <f t="shared" si="754"/>
        <v>233831398.71</v>
      </c>
      <c r="AU2393" s="12">
        <f t="shared" si="755"/>
        <v>292788812.23</v>
      </c>
      <c r="AV2393" s="12">
        <f t="shared" si="756"/>
        <v>288756989.53</v>
      </c>
      <c r="AW2393" s="12">
        <f t="shared" si="757"/>
        <v>343499490.93</v>
      </c>
      <c r="AX2393" s="12">
        <f t="shared" si="758"/>
        <v>44165173.35</v>
      </c>
      <c r="AY2393" s="21">
        <f t="shared" si="759"/>
        <v>478710707.28</v>
      </c>
    </row>
    <row r="2394" spans="1:51">
      <c r="A2394" s="5" t="s">
        <v>4835</v>
      </c>
      <c r="B2394" s="5" t="s">
        <v>4836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60"/>
        <v>765048329.27</v>
      </c>
      <c r="AF2394" s="9">
        <f t="shared" si="761"/>
        <v>664652509.62</v>
      </c>
      <c r="AG2394" s="9">
        <f t="shared" si="762"/>
        <v>100965671.36</v>
      </c>
      <c r="AH2394" s="9">
        <f t="shared" si="763"/>
        <v>100030941.41</v>
      </c>
      <c r="AI2394" s="9">
        <f t="shared" si="764"/>
        <v>80882021.61</v>
      </c>
      <c r="AJ2394" s="12">
        <f t="shared" si="745"/>
        <v>328273833.8</v>
      </c>
      <c r="AK2394" s="16">
        <f t="shared" si="746"/>
        <v>0.42908901469432</v>
      </c>
      <c r="AL2394" s="9">
        <f t="shared" si="747"/>
        <v>222621374.61</v>
      </c>
      <c r="AM2394" s="16">
        <f t="shared" si="748"/>
        <v>0.0100635215913044</v>
      </c>
      <c r="AN2394" s="16">
        <f t="shared" si="749"/>
        <v>0.129315383270493</v>
      </c>
      <c r="AO2394" s="16">
        <f t="shared" si="750"/>
        <v>0.106893832887698</v>
      </c>
      <c r="AP2394" s="16">
        <f t="shared" si="751"/>
        <v>0.0435450316737347</v>
      </c>
      <c r="AQ2394" s="12">
        <f t="shared" si="752"/>
        <v>105652459.19</v>
      </c>
      <c r="AR2394" s="12">
        <f t="shared" si="753"/>
        <v>80350125.53</v>
      </c>
      <c r="AS2394" s="12">
        <f>AR2394-VLOOKUP(A2394,[1]选股结果!$A$2:$BJ$3005,48,FALSE)*0.08</f>
        <v>-12763933.4428</v>
      </c>
      <c r="AT2394" s="12">
        <f t="shared" si="754"/>
        <v>86503539.39</v>
      </c>
      <c r="AU2394" s="12">
        <f t="shared" si="755"/>
        <v>99499045.33</v>
      </c>
      <c r="AV2394" s="12">
        <f t="shared" si="756"/>
        <v>101538208.89</v>
      </c>
      <c r="AW2394" s="12">
        <f t="shared" si="757"/>
        <v>100965671.36</v>
      </c>
      <c r="AX2394" s="12">
        <f t="shared" si="758"/>
        <v>492232.47</v>
      </c>
      <c r="AY2394" s="21">
        <f t="shared" si="759"/>
        <v>658499095.76</v>
      </c>
    </row>
    <row r="2395" spans="1:51">
      <c r="A2395" s="5" t="s">
        <v>4837</v>
      </c>
      <c r="B2395" s="5" t="s">
        <v>4838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60"/>
        <v>764195246.66</v>
      </c>
      <c r="AF2395" s="9">
        <f t="shared" si="761"/>
        <v>652384213.26</v>
      </c>
      <c r="AG2395" s="9">
        <f t="shared" si="762"/>
        <v>111920492.43</v>
      </c>
      <c r="AH2395" s="9">
        <f t="shared" si="763"/>
        <v>111487222.95</v>
      </c>
      <c r="AI2395" s="9">
        <f t="shared" si="764"/>
        <v>82508794.04</v>
      </c>
      <c r="AJ2395" s="12">
        <f t="shared" si="745"/>
        <v>238832577.66</v>
      </c>
      <c r="AK2395" s="16">
        <f t="shared" si="746"/>
        <v>0.312528216714046</v>
      </c>
      <c r="AL2395" s="9">
        <f t="shared" si="747"/>
        <v>122900620.78</v>
      </c>
      <c r="AM2395" s="16">
        <f t="shared" si="748"/>
        <v>0.00675137335981817</v>
      </c>
      <c r="AN2395" s="16">
        <f t="shared" si="749"/>
        <v>0.0110604543890346</v>
      </c>
      <c r="AO2395" s="16">
        <f t="shared" si="750"/>
        <v>0.096741799275928</v>
      </c>
      <c r="AP2395" s="16">
        <f t="shared" si="751"/>
        <v>0.0457029982751764</v>
      </c>
      <c r="AQ2395" s="12">
        <f t="shared" si="752"/>
        <v>115931956.88</v>
      </c>
      <c r="AR2395" s="12">
        <f t="shared" si="753"/>
        <v>82399335.01</v>
      </c>
      <c r="AS2395" s="12">
        <f>AR2395-VLOOKUP(A2395,[1]选股结果!$A$2:$BJ$3005,48,FALSE)*0.08</f>
        <v>-25712729.1012</v>
      </c>
      <c r="AT2395" s="12">
        <f t="shared" si="754"/>
        <v>86953527.97</v>
      </c>
      <c r="AU2395" s="12">
        <f t="shared" si="755"/>
        <v>111377763.92</v>
      </c>
      <c r="AV2395" s="12">
        <f t="shared" si="756"/>
        <v>109572065.02</v>
      </c>
      <c r="AW2395" s="12">
        <f t="shared" si="757"/>
        <v>111920492.43</v>
      </c>
      <c r="AX2395" s="12">
        <f t="shared" si="758"/>
        <v>1895261.03</v>
      </c>
      <c r="AY2395" s="21">
        <f t="shared" si="759"/>
        <v>647830020.3</v>
      </c>
    </row>
    <row r="2396" spans="1:51">
      <c r="A2396" s="5" t="s">
        <v>4839</v>
      </c>
      <c r="B2396" s="5" t="s">
        <v>4840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60"/>
        <v>762910925.91</v>
      </c>
      <c r="AF2396" s="9">
        <f t="shared" si="761"/>
        <v>603854354.79</v>
      </c>
      <c r="AG2396" s="9">
        <f t="shared" si="762"/>
        <v>165836620.2</v>
      </c>
      <c r="AH2396" s="9">
        <f t="shared" si="763"/>
        <v>166326283.95</v>
      </c>
      <c r="AI2396" s="9">
        <f t="shared" si="764"/>
        <v>140844155.07</v>
      </c>
      <c r="AJ2396" s="12">
        <f t="shared" si="745"/>
        <v>298661278.76</v>
      </c>
      <c r="AK2396" s="16">
        <f t="shared" si="746"/>
        <v>0.391475949048386</v>
      </c>
      <c r="AL2396" s="9">
        <f t="shared" si="747"/>
        <v>134179320.96</v>
      </c>
      <c r="AM2396" s="16">
        <f t="shared" si="748"/>
        <v>0.0127466598520667</v>
      </c>
      <c r="AN2396" s="16">
        <f t="shared" si="749"/>
        <v>0.0277582002050109</v>
      </c>
      <c r="AO2396" s="16">
        <f t="shared" si="750"/>
        <v>0.0887159703202159</v>
      </c>
      <c r="AP2396" s="16">
        <f t="shared" si="751"/>
        <v>0.0522946366148995</v>
      </c>
      <c r="AQ2396" s="12">
        <f t="shared" si="752"/>
        <v>164481957.8</v>
      </c>
      <c r="AR2396" s="12">
        <f t="shared" si="753"/>
        <v>137875254.27</v>
      </c>
      <c r="AS2396" s="12">
        <f>AR2396-VLOOKUP(A2396,[1]选股结果!$A$2:$BJ$3005,48,FALSE)*0.08</f>
        <v>30910505.8828</v>
      </c>
      <c r="AT2396" s="12">
        <f t="shared" si="754"/>
        <v>138999828.92</v>
      </c>
      <c r="AU2396" s="12">
        <f t="shared" si="755"/>
        <v>163357383.15</v>
      </c>
      <c r="AV2396" s="12">
        <f t="shared" si="756"/>
        <v>164423869.74</v>
      </c>
      <c r="AW2396" s="12">
        <f t="shared" si="757"/>
        <v>165836620.2</v>
      </c>
      <c r="AX2396" s="12">
        <f t="shared" si="758"/>
        <v>1109473.78</v>
      </c>
      <c r="AY2396" s="21">
        <f t="shared" si="759"/>
        <v>602729780.14</v>
      </c>
    </row>
    <row r="2397" spans="1:51">
      <c r="A2397" s="5" t="s">
        <v>4841</v>
      </c>
      <c r="B2397" s="5" t="s">
        <v>4842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60"/>
        <v>761800446.56</v>
      </c>
      <c r="AF2397" s="9">
        <f t="shared" si="761"/>
        <v>800257700.83</v>
      </c>
      <c r="AG2397" s="9">
        <f t="shared" si="762"/>
        <v>-2742856.68000022</v>
      </c>
      <c r="AH2397" s="9">
        <f t="shared" si="763"/>
        <v>-17042522.7500002</v>
      </c>
      <c r="AI2397" s="9">
        <f t="shared" si="764"/>
        <v>-16233511.2600002</v>
      </c>
      <c r="AJ2397" s="12">
        <f t="shared" si="745"/>
        <v>244935162.64</v>
      </c>
      <c r="AK2397" s="16">
        <f t="shared" si="746"/>
        <v>0.321521421713565</v>
      </c>
      <c r="AL2397" s="9">
        <f t="shared" si="747"/>
        <v>342954071.58</v>
      </c>
      <c r="AM2397" s="16">
        <f t="shared" si="748"/>
        <v>0.013818155761833</v>
      </c>
      <c r="AN2397" s="16">
        <f t="shared" si="749"/>
        <v>0.256740221961258</v>
      </c>
      <c r="AO2397" s="16">
        <f t="shared" si="750"/>
        <v>0.122734049648048</v>
      </c>
      <c r="AP2397" s="16">
        <f t="shared" si="751"/>
        <v>0.0338613952203404</v>
      </c>
      <c r="AQ2397" s="12">
        <f t="shared" si="752"/>
        <v>-98018908.9400001</v>
      </c>
      <c r="AR2397" s="12">
        <f t="shared" si="753"/>
        <v>-55196341.5600001</v>
      </c>
      <c r="AS2397" s="12">
        <f>AR2397-VLOOKUP(A2397,[1]选股结果!$A$2:$BJ$3005,48,FALSE)*0.08</f>
        <v>-407644181.8112</v>
      </c>
      <c r="AT2397" s="12">
        <f t="shared" si="754"/>
        <v>-97209897.4500001</v>
      </c>
      <c r="AU2397" s="12">
        <f t="shared" si="755"/>
        <v>-56005353.0500001</v>
      </c>
      <c r="AV2397" s="12">
        <f t="shared" si="756"/>
        <v>-89597909.0900001</v>
      </c>
      <c r="AW2397" s="12">
        <f t="shared" si="757"/>
        <v>-2742856.68000022</v>
      </c>
      <c r="AX2397" s="12">
        <f t="shared" si="758"/>
        <v>37272793.54</v>
      </c>
      <c r="AY2397" s="21">
        <f t="shared" si="759"/>
        <v>842271256.72</v>
      </c>
    </row>
    <row r="2398" spans="1:51">
      <c r="A2398" s="5" t="s">
        <v>4843</v>
      </c>
      <c r="B2398" s="5" t="s">
        <v>4844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60"/>
        <v>760230828.92</v>
      </c>
      <c r="AF2398" s="9">
        <f t="shared" si="761"/>
        <v>603363824.14</v>
      </c>
      <c r="AG2398" s="9">
        <f t="shared" si="762"/>
        <v>202482985.86</v>
      </c>
      <c r="AH2398" s="9">
        <f t="shared" si="763"/>
        <v>204754925.89</v>
      </c>
      <c r="AI2398" s="9">
        <f t="shared" si="764"/>
        <v>176673898.39</v>
      </c>
      <c r="AJ2398" s="12">
        <f t="shared" ref="AJ2398:AJ2461" si="765">C2398-G2398</f>
        <v>302947742.9</v>
      </c>
      <c r="AK2398" s="16">
        <f t="shared" ref="AK2398:AK2461" si="766">AJ2398/C2398</f>
        <v>0.398494419557247</v>
      </c>
      <c r="AL2398" s="9">
        <f t="shared" ref="AL2398:AL2461" si="767">O2398+P2398+Q2398+R2398+Y2398-AB2398+AC2398</f>
        <v>140926485.29</v>
      </c>
      <c r="AM2398" s="16">
        <f t="shared" ref="AM2398:AM2461" si="768">O2398/C2398</f>
        <v>0.00887575786631255</v>
      </c>
      <c r="AN2398" s="16">
        <f t="shared" ref="AN2398:AN2461" si="769">P2398/C2398</f>
        <v>0.0560025617620411</v>
      </c>
      <c r="AO2398" s="16">
        <f t="shared" ref="AO2398:AO2461" si="770">Q2398/C2398</f>
        <v>0.0721261931562237</v>
      </c>
      <c r="AP2398" s="16">
        <f t="shared" ref="AP2398:AP2461" si="771">R2398/C2398</f>
        <v>0.0520283978698821</v>
      </c>
      <c r="AQ2398" s="12">
        <f t="shared" ref="AQ2398:AQ2461" si="772">C2398-G2398-AL2398</f>
        <v>162021257.61</v>
      </c>
      <c r="AR2398" s="12">
        <f t="shared" ref="AR2398:AR2461" si="773">AQ2398-S2398-AD2398</f>
        <v>131568138.35</v>
      </c>
      <c r="AS2398" s="12">
        <f>AR2398-VLOOKUP(A2398,[1]选股结果!$A$2:$BJ$3005,48,FALSE)*0.08</f>
        <v>-31176362.9396</v>
      </c>
      <c r="AT2398" s="12">
        <f t="shared" si="754"/>
        <v>133940230.11</v>
      </c>
      <c r="AU2398" s="12">
        <f t="shared" si="755"/>
        <v>159649165.85</v>
      </c>
      <c r="AV2398" s="12">
        <f t="shared" si="756"/>
        <v>157046381.54</v>
      </c>
      <c r="AW2398" s="12">
        <f t="shared" si="757"/>
        <v>202482985.86</v>
      </c>
      <c r="AX2398" s="12">
        <f t="shared" si="758"/>
        <v>42543607.97</v>
      </c>
      <c r="AY2398" s="21">
        <f t="shared" si="759"/>
        <v>600991732.38</v>
      </c>
    </row>
    <row r="2399" spans="1:51">
      <c r="A2399" s="5" t="s">
        <v>4845</v>
      </c>
      <c r="B2399" s="5" t="s">
        <v>4846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60"/>
        <v>759740463.8</v>
      </c>
      <c r="AF2399" s="9">
        <f t="shared" si="761"/>
        <v>747795299.75</v>
      </c>
      <c r="AG2399" s="9">
        <f t="shared" si="762"/>
        <v>28305207.6899999</v>
      </c>
      <c r="AH2399" s="9">
        <f t="shared" si="763"/>
        <v>28286391.1499999</v>
      </c>
      <c r="AI2399" s="9">
        <f t="shared" si="764"/>
        <v>28615765.4199999</v>
      </c>
      <c r="AJ2399" s="12">
        <f t="shared" si="765"/>
        <v>71951790.9799999</v>
      </c>
      <c r="AK2399" s="16">
        <f t="shared" si="766"/>
        <v>0.0947057507245541</v>
      </c>
      <c r="AL2399" s="9">
        <f t="shared" si="767"/>
        <v>66974382.01</v>
      </c>
      <c r="AM2399" s="16">
        <f t="shared" si="768"/>
        <v>0.00248531048426172</v>
      </c>
      <c r="AN2399" s="16">
        <f t="shared" si="769"/>
        <v>0.00530724212033209</v>
      </c>
      <c r="AO2399" s="16">
        <f t="shared" si="770"/>
        <v>0.0295579126688605</v>
      </c>
      <c r="AP2399" s="16">
        <f t="shared" si="771"/>
        <v>0.0467403126488575</v>
      </c>
      <c r="AQ2399" s="12">
        <f t="shared" si="772"/>
        <v>4977408.96999989</v>
      </c>
      <c r="AR2399" s="12">
        <f t="shared" si="773"/>
        <v>9187322.92999989</v>
      </c>
      <c r="AS2399" s="12">
        <f>AR2399-VLOOKUP(A2399,[1]选股结果!$A$2:$BJ$3005,48,FALSE)*0.08</f>
        <v>-98871413.7276001</v>
      </c>
      <c r="AT2399" s="12">
        <f t="shared" si="754"/>
        <v>5306783.23999989</v>
      </c>
      <c r="AU2399" s="12">
        <f t="shared" si="755"/>
        <v>8857948.65999989</v>
      </c>
      <c r="AV2399" s="12">
        <f t="shared" si="756"/>
        <v>5090958.7899999</v>
      </c>
      <c r="AW2399" s="12">
        <f t="shared" si="757"/>
        <v>28305207.6899999</v>
      </c>
      <c r="AX2399" s="12">
        <f t="shared" si="758"/>
        <v>19333709.21</v>
      </c>
      <c r="AY2399" s="21">
        <f t="shared" si="759"/>
        <v>751675839.44</v>
      </c>
    </row>
    <row r="2400" spans="1:51">
      <c r="A2400" s="5" t="s">
        <v>4847</v>
      </c>
      <c r="B2400" s="5" t="s">
        <v>4848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60"/>
        <v>759250363.29</v>
      </c>
      <c r="AF2400" s="9">
        <f t="shared" si="761"/>
        <v>662285551.86</v>
      </c>
      <c r="AG2400" s="9">
        <f t="shared" si="762"/>
        <v>101097508.47</v>
      </c>
      <c r="AH2400" s="9">
        <f t="shared" si="763"/>
        <v>100821063.3</v>
      </c>
      <c r="AI2400" s="9">
        <f t="shared" si="764"/>
        <v>83591302.75</v>
      </c>
      <c r="AJ2400" s="12">
        <f t="shared" si="765"/>
        <v>351109177.86</v>
      </c>
      <c r="AK2400" s="16">
        <f t="shared" si="766"/>
        <v>0.462441896423422</v>
      </c>
      <c r="AL2400" s="9">
        <f t="shared" si="767"/>
        <v>266586093.52</v>
      </c>
      <c r="AM2400" s="16">
        <f t="shared" si="768"/>
        <v>0.0113977496204301</v>
      </c>
      <c r="AN2400" s="16">
        <f t="shared" si="769"/>
        <v>0.21023262919274</v>
      </c>
      <c r="AO2400" s="16">
        <f t="shared" si="770"/>
        <v>0.0995667950060969</v>
      </c>
      <c r="AP2400" s="16">
        <f t="shared" si="771"/>
        <v>0.0301484675895465</v>
      </c>
      <c r="AQ2400" s="12">
        <f t="shared" si="772"/>
        <v>84523084.34</v>
      </c>
      <c r="AR2400" s="12">
        <f t="shared" si="773"/>
        <v>79908263.24</v>
      </c>
      <c r="AS2400" s="12">
        <f>AR2400-VLOOKUP(A2400,[1]选股结果!$A$2:$BJ$3005,48,FALSE)*0.08</f>
        <v>-26060209.8728</v>
      </c>
      <c r="AT2400" s="12">
        <f t="shared" si="754"/>
        <v>67293323.79</v>
      </c>
      <c r="AU2400" s="12">
        <f t="shared" si="755"/>
        <v>97138023.79</v>
      </c>
      <c r="AV2400" s="12">
        <f t="shared" si="756"/>
        <v>88263620.5899999</v>
      </c>
      <c r="AW2400" s="12">
        <f t="shared" si="757"/>
        <v>101097508.47</v>
      </c>
      <c r="AX2400" s="12">
        <f t="shared" si="758"/>
        <v>17315.07</v>
      </c>
      <c r="AY2400" s="21">
        <f t="shared" si="759"/>
        <v>674900491.31</v>
      </c>
    </row>
    <row r="2401" spans="1:51">
      <c r="A2401" s="5" t="s">
        <v>4849</v>
      </c>
      <c r="B2401" s="5" t="s">
        <v>4850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60"/>
        <v>756401482.52</v>
      </c>
      <c r="AF2401" s="9">
        <f t="shared" si="761"/>
        <v>825999816.61</v>
      </c>
      <c r="AG2401" s="9">
        <f t="shared" si="762"/>
        <v>-66820074.44</v>
      </c>
      <c r="AH2401" s="9">
        <f t="shared" si="763"/>
        <v>-67845407.76</v>
      </c>
      <c r="AI2401" s="9">
        <f t="shared" si="764"/>
        <v>-66439662.33</v>
      </c>
      <c r="AJ2401" s="12">
        <f t="shared" si="765"/>
        <v>93234729.25</v>
      </c>
      <c r="AK2401" s="16">
        <f t="shared" si="766"/>
        <v>0.123260902317884</v>
      </c>
      <c r="AL2401" s="9">
        <f t="shared" si="767"/>
        <v>150353921.18</v>
      </c>
      <c r="AM2401" s="16">
        <f t="shared" si="768"/>
        <v>0.024687405288773</v>
      </c>
      <c r="AN2401" s="16">
        <f t="shared" si="769"/>
        <v>0.00186146645999305</v>
      </c>
      <c r="AO2401" s="16">
        <f t="shared" si="770"/>
        <v>0.127211636086998</v>
      </c>
      <c r="AP2401" s="16">
        <f t="shared" si="771"/>
        <v>0.0436592372478948</v>
      </c>
      <c r="AQ2401" s="12">
        <f t="shared" si="772"/>
        <v>-57119191.93</v>
      </c>
      <c r="AR2401" s="12">
        <f t="shared" si="773"/>
        <v>-69217921.98</v>
      </c>
      <c r="AS2401" s="12">
        <f>AR2401-VLOOKUP(A2401,[1]选股结果!$A$2:$BJ$3005,48,FALSE)*0.08</f>
        <v>-171242468.9664</v>
      </c>
      <c r="AT2401" s="12">
        <f t="shared" si="754"/>
        <v>-55713446.5</v>
      </c>
      <c r="AU2401" s="12">
        <f t="shared" si="755"/>
        <v>-70623667.41</v>
      </c>
      <c r="AV2401" s="12">
        <f t="shared" si="756"/>
        <v>-65647529.45</v>
      </c>
      <c r="AW2401" s="12">
        <f t="shared" si="757"/>
        <v>-66820074.44</v>
      </c>
      <c r="AX2401" s="12">
        <f t="shared" si="758"/>
        <v>4485.55000000005</v>
      </c>
      <c r="AY2401" s="21">
        <f t="shared" si="759"/>
        <v>812495341.13</v>
      </c>
    </row>
    <row r="2402" spans="1:51">
      <c r="A2402" s="5" t="s">
        <v>4851</v>
      </c>
      <c r="B2402" s="5" t="s">
        <v>4852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60"/>
        <v>754751958.69</v>
      </c>
      <c r="AF2402" s="9">
        <f t="shared" si="761"/>
        <v>598319374.3</v>
      </c>
      <c r="AG2402" s="9">
        <f t="shared" si="762"/>
        <v>151168098.91</v>
      </c>
      <c r="AH2402" s="9">
        <f t="shared" si="763"/>
        <v>151176695.1</v>
      </c>
      <c r="AI2402" s="9">
        <f t="shared" si="764"/>
        <v>112318920.1</v>
      </c>
      <c r="AJ2402" s="12">
        <f t="shared" si="765"/>
        <v>221766173.83</v>
      </c>
      <c r="AK2402" s="16">
        <f t="shared" si="766"/>
        <v>0.293826562855051</v>
      </c>
      <c r="AL2402" s="9">
        <f t="shared" si="767"/>
        <v>64221433.71</v>
      </c>
      <c r="AM2402" s="16">
        <f t="shared" si="768"/>
        <v>0.0126903469407676</v>
      </c>
      <c r="AN2402" s="16">
        <f t="shared" si="769"/>
        <v>0.0248329677640469</v>
      </c>
      <c r="AO2402" s="16">
        <f t="shared" si="770"/>
        <v>0.0387388851043831</v>
      </c>
      <c r="AP2402" s="16">
        <f t="shared" si="771"/>
        <v>0.00162615428270006</v>
      </c>
      <c r="AQ2402" s="12">
        <f t="shared" si="772"/>
        <v>157544740.12</v>
      </c>
      <c r="AR2402" s="12">
        <f t="shared" si="773"/>
        <v>112139763.49</v>
      </c>
      <c r="AS2402" s="12">
        <f>AR2402-VLOOKUP(A2402,[1]选股结果!$A$2:$BJ$3005,48,FALSE)*0.08</f>
        <v>84578928.9252</v>
      </c>
      <c r="AT2402" s="12">
        <f t="shared" si="754"/>
        <v>118686965.12</v>
      </c>
      <c r="AU2402" s="12">
        <f t="shared" si="755"/>
        <v>150997538.49</v>
      </c>
      <c r="AV2402" s="12">
        <f t="shared" si="756"/>
        <v>155743629.6</v>
      </c>
      <c r="AW2402" s="12">
        <f t="shared" si="757"/>
        <v>151168098.91</v>
      </c>
      <c r="AX2402" s="12">
        <f t="shared" si="758"/>
        <v>151670.97</v>
      </c>
      <c r="AY2402" s="21">
        <f t="shared" si="759"/>
        <v>591772172.67</v>
      </c>
    </row>
    <row r="2403" spans="1:51">
      <c r="A2403" s="5" t="s">
        <v>4853</v>
      </c>
      <c r="B2403" s="5" t="s">
        <v>4854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60"/>
        <v>754101996.29</v>
      </c>
      <c r="AF2403" s="9">
        <f t="shared" si="761"/>
        <v>761160067.3</v>
      </c>
      <c r="AG2403" s="9">
        <f t="shared" si="762"/>
        <v>9151486.42000001</v>
      </c>
      <c r="AH2403" s="9">
        <f t="shared" si="763"/>
        <v>10683569.49</v>
      </c>
      <c r="AI2403" s="9">
        <f t="shared" si="764"/>
        <v>6051471.05000001</v>
      </c>
      <c r="AJ2403" s="12">
        <f t="shared" si="765"/>
        <v>68764706.76</v>
      </c>
      <c r="AK2403" s="16">
        <f t="shared" si="766"/>
        <v>0.0911875410730986</v>
      </c>
      <c r="AL2403" s="9">
        <f t="shared" si="767"/>
        <v>65604547.15</v>
      </c>
      <c r="AM2403" s="16">
        <f t="shared" si="768"/>
        <v>0.00113032607550903</v>
      </c>
      <c r="AN2403" s="16">
        <f t="shared" si="769"/>
        <v>0.0295177576501732</v>
      </c>
      <c r="AO2403" s="16">
        <f t="shared" si="770"/>
        <v>0.0502274548885215</v>
      </c>
      <c r="AP2403" s="16">
        <f t="shared" si="771"/>
        <v>0.00677185093677456</v>
      </c>
      <c r="AQ2403" s="12">
        <f t="shared" si="772"/>
        <v>3160159.60999999</v>
      </c>
      <c r="AR2403" s="12">
        <f t="shared" si="773"/>
        <v>-11199645.17</v>
      </c>
      <c r="AS2403" s="12">
        <f>AR2403-VLOOKUP(A2403,[1]选股结果!$A$2:$BJ$3005,48,FALSE)*0.08</f>
        <v>-39525939.3236</v>
      </c>
      <c r="AT2403" s="12">
        <f t="shared" si="754"/>
        <v>-1471938.83000001</v>
      </c>
      <c r="AU2403" s="12">
        <f t="shared" si="755"/>
        <v>-6567546.73000001</v>
      </c>
      <c r="AV2403" s="12">
        <f t="shared" si="756"/>
        <v>-3164723.29000001</v>
      </c>
      <c r="AW2403" s="12">
        <f t="shared" si="757"/>
        <v>9151486.42000001</v>
      </c>
      <c r="AX2403" s="12">
        <f t="shared" si="758"/>
        <v>9497999.22</v>
      </c>
      <c r="AY2403" s="21">
        <f t="shared" si="759"/>
        <v>751432360.96</v>
      </c>
    </row>
    <row r="2404" spans="1:51">
      <c r="A2404" s="5" t="s">
        <v>4855</v>
      </c>
      <c r="B2404" s="5" t="s">
        <v>4856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60"/>
        <v>752993862.09</v>
      </c>
      <c r="AF2404" s="9">
        <f t="shared" si="761"/>
        <v>649836552.19</v>
      </c>
      <c r="AG2404" s="9">
        <f t="shared" si="762"/>
        <v>113537736.42</v>
      </c>
      <c r="AH2404" s="9">
        <f t="shared" si="763"/>
        <v>118183515.12</v>
      </c>
      <c r="AI2404" s="9">
        <f t="shared" si="764"/>
        <v>85434184.16</v>
      </c>
      <c r="AJ2404" s="12">
        <f t="shared" si="765"/>
        <v>333751880.43</v>
      </c>
      <c r="AK2404" s="16">
        <f t="shared" si="766"/>
        <v>0.443233201800135</v>
      </c>
      <c r="AL2404" s="9">
        <f t="shared" si="767"/>
        <v>221805342.17</v>
      </c>
      <c r="AM2404" s="16">
        <f t="shared" si="768"/>
        <v>0.0340066106766477</v>
      </c>
      <c r="AN2404" s="16">
        <f t="shared" si="769"/>
        <v>0.164149739503755</v>
      </c>
      <c r="AO2404" s="16">
        <f t="shared" si="770"/>
        <v>0.102578001413733</v>
      </c>
      <c r="AP2404" s="16">
        <f t="shared" si="771"/>
        <v>0</v>
      </c>
      <c r="AQ2404" s="12">
        <f t="shared" si="772"/>
        <v>111946538.26</v>
      </c>
      <c r="AR2404" s="12">
        <f t="shared" si="773"/>
        <v>75053757.64</v>
      </c>
      <c r="AS2404" s="12">
        <f>AR2404-VLOOKUP(A2404,[1]选股结果!$A$2:$BJ$3005,48,FALSE)*0.08</f>
        <v>-48807564.188</v>
      </c>
      <c r="AT2404" s="12">
        <f t="shared" si="754"/>
        <v>79197207.3</v>
      </c>
      <c r="AU2404" s="12">
        <f t="shared" si="755"/>
        <v>107803088.6</v>
      </c>
      <c r="AV2404" s="12">
        <f t="shared" si="756"/>
        <v>104937272.69</v>
      </c>
      <c r="AW2404" s="12">
        <f t="shared" si="757"/>
        <v>113537736.42</v>
      </c>
      <c r="AX2404" s="12">
        <f t="shared" si="758"/>
        <v>7611457.84</v>
      </c>
      <c r="AY2404" s="21">
        <f t="shared" si="759"/>
        <v>645693102.53</v>
      </c>
    </row>
    <row r="2405" spans="1:51">
      <c r="A2405" s="5" t="s">
        <v>4857</v>
      </c>
      <c r="B2405" s="5" t="s">
        <v>4858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60"/>
        <v>752062488.53</v>
      </c>
      <c r="AF2405" s="9">
        <f t="shared" si="761"/>
        <v>789224297.57</v>
      </c>
      <c r="AG2405" s="9">
        <f t="shared" si="762"/>
        <v>-51685593.6200001</v>
      </c>
      <c r="AH2405" s="9">
        <f t="shared" si="763"/>
        <v>-51429918.1400001</v>
      </c>
      <c r="AI2405" s="9">
        <f t="shared" si="764"/>
        <v>-54896528.5100001</v>
      </c>
      <c r="AJ2405" s="12">
        <f t="shared" si="765"/>
        <v>82611251.55</v>
      </c>
      <c r="AK2405" s="16">
        <f t="shared" si="766"/>
        <v>0.109846259865286</v>
      </c>
      <c r="AL2405" s="9">
        <f t="shared" si="767"/>
        <v>119906000.61</v>
      </c>
      <c r="AM2405" s="16">
        <f t="shared" si="768"/>
        <v>0.00436798242180771</v>
      </c>
      <c r="AN2405" s="16">
        <f t="shared" si="769"/>
        <v>0.0459078629988374</v>
      </c>
      <c r="AO2405" s="16">
        <f t="shared" si="770"/>
        <v>0.0568659581381235</v>
      </c>
      <c r="AP2405" s="16">
        <f t="shared" si="771"/>
        <v>0.0353041681574853</v>
      </c>
      <c r="AQ2405" s="12">
        <f t="shared" si="772"/>
        <v>-37294749.06</v>
      </c>
      <c r="AR2405" s="12">
        <f t="shared" si="773"/>
        <v>-53406148.05</v>
      </c>
      <c r="AS2405" s="12">
        <f>AR2405-VLOOKUP(A2405,[1]选股结果!$A$2:$BJ$3005,48,FALSE)*0.08</f>
        <v>-121849274.4516</v>
      </c>
      <c r="AT2405" s="12">
        <f t="shared" si="754"/>
        <v>-40761359.43</v>
      </c>
      <c r="AU2405" s="12">
        <f t="shared" si="755"/>
        <v>-49939537.68</v>
      </c>
      <c r="AV2405" s="12">
        <f t="shared" si="756"/>
        <v>-43967770.3500001</v>
      </c>
      <c r="AW2405" s="12">
        <f t="shared" si="757"/>
        <v>-51685593.6200001</v>
      </c>
      <c r="AX2405" s="12">
        <f t="shared" si="758"/>
        <v>4926965.35</v>
      </c>
      <c r="AY2405" s="21">
        <f t="shared" si="759"/>
        <v>776579508.95</v>
      </c>
    </row>
    <row r="2406" spans="1:51">
      <c r="A2406" s="5" t="s">
        <v>4859</v>
      </c>
      <c r="B2406" s="5" t="s">
        <v>4860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60"/>
        <v>751756536.66</v>
      </c>
      <c r="AF2406" s="9">
        <f t="shared" si="761"/>
        <v>671374987.47</v>
      </c>
      <c r="AG2406" s="9">
        <f t="shared" si="762"/>
        <v>87624349.5899999</v>
      </c>
      <c r="AH2406" s="9">
        <f t="shared" si="763"/>
        <v>98836433.5599999</v>
      </c>
      <c r="AI2406" s="9">
        <f t="shared" si="764"/>
        <v>80134395.7899999</v>
      </c>
      <c r="AJ2406" s="12">
        <f t="shared" si="765"/>
        <v>376811201.8</v>
      </c>
      <c r="AK2406" s="16">
        <f t="shared" si="766"/>
        <v>0.501241004799433</v>
      </c>
      <c r="AL2406" s="9">
        <f t="shared" si="767"/>
        <v>284628608.69</v>
      </c>
      <c r="AM2406" s="16">
        <f t="shared" si="768"/>
        <v>0.0123990074119112</v>
      </c>
      <c r="AN2406" s="16">
        <f t="shared" si="769"/>
        <v>0.25293791899012</v>
      </c>
      <c r="AO2406" s="16">
        <f t="shared" si="770"/>
        <v>0.0989043253156673</v>
      </c>
      <c r="AP2406" s="16">
        <f t="shared" si="771"/>
        <v>0.0292006539211886</v>
      </c>
      <c r="AQ2406" s="12">
        <f t="shared" si="772"/>
        <v>92182593.11</v>
      </c>
      <c r="AR2406" s="12">
        <f t="shared" si="773"/>
        <v>72823427.09</v>
      </c>
      <c r="AS2406" s="12">
        <f>AR2406-VLOOKUP(A2406,[1]选股结果!$A$2:$BJ$3005,48,FALSE)*0.08</f>
        <v>-10136677.0172</v>
      </c>
      <c r="AT2406" s="12">
        <f t="shared" si="754"/>
        <v>73480555.34</v>
      </c>
      <c r="AU2406" s="12">
        <f t="shared" si="755"/>
        <v>91525464.86</v>
      </c>
      <c r="AV2406" s="12">
        <f t="shared" si="756"/>
        <v>80136863.1799999</v>
      </c>
      <c r="AW2406" s="12">
        <f t="shared" si="757"/>
        <v>87624349.5899999</v>
      </c>
      <c r="AX2406" s="12">
        <f t="shared" si="758"/>
        <v>8072399.31</v>
      </c>
      <c r="AY2406" s="21">
        <f t="shared" si="759"/>
        <v>670717859.22</v>
      </c>
    </row>
    <row r="2407" spans="1:51">
      <c r="A2407" s="5" t="s">
        <v>4861</v>
      </c>
      <c r="B2407" s="5" t="s">
        <v>4862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60"/>
        <v>751075493.31</v>
      </c>
      <c r="AF2407" s="9">
        <f t="shared" si="761"/>
        <v>832151495.61</v>
      </c>
      <c r="AG2407" s="9">
        <f t="shared" si="762"/>
        <v>-65051606.6000002</v>
      </c>
      <c r="AH2407" s="9">
        <f t="shared" si="763"/>
        <v>-66311673.0900002</v>
      </c>
      <c r="AI2407" s="9">
        <f t="shared" si="764"/>
        <v>-66276163.3200002</v>
      </c>
      <c r="AJ2407" s="12">
        <f t="shared" si="765"/>
        <v>228930326.39</v>
      </c>
      <c r="AK2407" s="16">
        <f t="shared" si="766"/>
        <v>0.304803349901753</v>
      </c>
      <c r="AL2407" s="9">
        <f t="shared" si="767"/>
        <v>277308081.4</v>
      </c>
      <c r="AM2407" s="16">
        <f t="shared" si="768"/>
        <v>0.00615135349395974</v>
      </c>
      <c r="AN2407" s="16">
        <f t="shared" si="769"/>
        <v>0.176051217311419</v>
      </c>
      <c r="AO2407" s="16">
        <f t="shared" si="770"/>
        <v>0.0833098879904126</v>
      </c>
      <c r="AP2407" s="16">
        <f t="shared" si="771"/>
        <v>0.101075962597899</v>
      </c>
      <c r="AQ2407" s="12">
        <f t="shared" si="772"/>
        <v>-48377755.0100001</v>
      </c>
      <c r="AR2407" s="12">
        <f t="shared" si="773"/>
        <v>-83012994.4900001</v>
      </c>
      <c r="AS2407" s="12">
        <f>AR2407-VLOOKUP(A2407,[1]选股结果!$A$2:$BJ$3005,48,FALSE)*0.08</f>
        <v>-162030117.89</v>
      </c>
      <c r="AT2407" s="12">
        <f t="shared" si="754"/>
        <v>-48342245.2400001</v>
      </c>
      <c r="AU2407" s="12">
        <f t="shared" si="755"/>
        <v>-83048504.2600001</v>
      </c>
      <c r="AV2407" s="12">
        <f t="shared" si="756"/>
        <v>-53095003.1900001</v>
      </c>
      <c r="AW2407" s="12">
        <f t="shared" si="757"/>
        <v>-65051606.6000002</v>
      </c>
      <c r="AX2407" s="12">
        <f t="shared" si="758"/>
        <v>-693042.21</v>
      </c>
      <c r="AY2407" s="21">
        <f t="shared" si="759"/>
        <v>797480746.36</v>
      </c>
    </row>
    <row r="2408" spans="1:51">
      <c r="A2408" s="5" t="s">
        <v>4863</v>
      </c>
      <c r="B2408" s="5" t="s">
        <v>4864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60"/>
        <v>750609431.01</v>
      </c>
      <c r="AF2408" s="9">
        <f t="shared" si="761"/>
        <v>689678484</v>
      </c>
      <c r="AG2408" s="9">
        <f t="shared" si="762"/>
        <v>61502654.37</v>
      </c>
      <c r="AH2408" s="9">
        <f t="shared" si="763"/>
        <v>61336614.66</v>
      </c>
      <c r="AI2408" s="9">
        <f t="shared" si="764"/>
        <v>51392175.51</v>
      </c>
      <c r="AJ2408" s="12">
        <f t="shared" si="765"/>
        <v>198992687.07</v>
      </c>
      <c r="AK2408" s="16">
        <f t="shared" si="766"/>
        <v>0.265108162579626</v>
      </c>
      <c r="AL2408" s="9">
        <f t="shared" si="767"/>
        <v>148357676.86</v>
      </c>
      <c r="AM2408" s="16">
        <f t="shared" si="768"/>
        <v>0.00634171677485436</v>
      </c>
      <c r="AN2408" s="16">
        <f t="shared" si="769"/>
        <v>0.108445986603805</v>
      </c>
      <c r="AO2408" s="16">
        <f t="shared" si="770"/>
        <v>0.0612316672975398</v>
      </c>
      <c r="AP2408" s="16">
        <f t="shared" si="771"/>
        <v>0.0214090535185214</v>
      </c>
      <c r="AQ2408" s="12">
        <f t="shared" si="772"/>
        <v>50635010.2099999</v>
      </c>
      <c r="AR2408" s="12">
        <f t="shared" si="773"/>
        <v>50820468.1499999</v>
      </c>
      <c r="AS2408" s="12">
        <f>AR2408-VLOOKUP(A2408,[1]选股结果!$A$2:$BJ$3005,48,FALSE)*0.08</f>
        <v>-17843714.6508001</v>
      </c>
      <c r="AT2408" s="12">
        <f t="shared" si="754"/>
        <v>40690571.0599999</v>
      </c>
      <c r="AU2408" s="12">
        <f t="shared" si="755"/>
        <v>60764907.2999999</v>
      </c>
      <c r="AV2408" s="12">
        <f t="shared" si="756"/>
        <v>50483988.7699999</v>
      </c>
      <c r="AW2408" s="12">
        <f t="shared" si="757"/>
        <v>61502654.37</v>
      </c>
      <c r="AX2408" s="12">
        <f t="shared" si="758"/>
        <v>888768.51</v>
      </c>
      <c r="AY2408" s="21">
        <f t="shared" si="759"/>
        <v>699808381.09</v>
      </c>
    </row>
    <row r="2409" spans="1:51">
      <c r="A2409" s="5" t="s">
        <v>4865</v>
      </c>
      <c r="B2409" s="5" t="s">
        <v>4866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60"/>
        <v>748416606.97</v>
      </c>
      <c r="AF2409" s="9">
        <f t="shared" si="761"/>
        <v>783137294.99</v>
      </c>
      <c r="AG2409" s="9">
        <f t="shared" si="762"/>
        <v>5086120.37000002</v>
      </c>
      <c r="AH2409" s="9">
        <f t="shared" si="763"/>
        <v>5084561.69000002</v>
      </c>
      <c r="AI2409" s="9">
        <f t="shared" si="764"/>
        <v>5053408.55000002</v>
      </c>
      <c r="AJ2409" s="12">
        <f t="shared" si="765"/>
        <v>29429185.35</v>
      </c>
      <c r="AK2409" s="16">
        <f t="shared" si="766"/>
        <v>0.0393219298929582</v>
      </c>
      <c r="AL2409" s="9">
        <f t="shared" si="767"/>
        <v>37858344.31</v>
      </c>
      <c r="AM2409" s="16">
        <f t="shared" si="768"/>
        <v>0.00320379142802227</v>
      </c>
      <c r="AN2409" s="16">
        <f t="shared" si="769"/>
        <v>0.014787850211939</v>
      </c>
      <c r="AO2409" s="16">
        <f t="shared" si="770"/>
        <v>0.0321712507656383</v>
      </c>
      <c r="AP2409" s="16">
        <f t="shared" si="771"/>
        <v>0.000419611079010421</v>
      </c>
      <c r="AQ2409" s="12">
        <f t="shared" si="772"/>
        <v>-8429158.95999998</v>
      </c>
      <c r="AR2409" s="12">
        <f t="shared" si="773"/>
        <v>-34753399.84</v>
      </c>
      <c r="AS2409" s="12">
        <f>AR2409-VLOOKUP(A2409,[1]选股结果!$A$2:$BJ$3005,48,FALSE)*0.08</f>
        <v>-88893349.7952</v>
      </c>
      <c r="AT2409" s="12">
        <f t="shared" si="754"/>
        <v>-8460312.09999998</v>
      </c>
      <c r="AU2409" s="12">
        <f t="shared" si="755"/>
        <v>-34722246.7</v>
      </c>
      <c r="AV2409" s="12">
        <f t="shared" si="756"/>
        <v>-27007869.8</v>
      </c>
      <c r="AW2409" s="12">
        <f t="shared" si="757"/>
        <v>5086120.37000002</v>
      </c>
      <c r="AX2409" s="12">
        <f t="shared" si="758"/>
        <v>-3785647.48</v>
      </c>
      <c r="AY2409" s="21">
        <f t="shared" si="759"/>
        <v>756844207.25</v>
      </c>
    </row>
    <row r="2410" spans="1:51">
      <c r="A2410" s="5" t="s">
        <v>4867</v>
      </c>
      <c r="B2410" s="5" t="s">
        <v>4868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60"/>
        <v>745264628.8</v>
      </c>
      <c r="AF2410" s="9">
        <f t="shared" si="761"/>
        <v>644773028.12</v>
      </c>
      <c r="AG2410" s="9">
        <f t="shared" si="762"/>
        <v>96692266.53</v>
      </c>
      <c r="AH2410" s="9">
        <f t="shared" si="763"/>
        <v>95362941.35</v>
      </c>
      <c r="AI2410" s="9">
        <f t="shared" si="764"/>
        <v>84161753.86</v>
      </c>
      <c r="AJ2410" s="12">
        <f t="shared" si="765"/>
        <v>591608870.23</v>
      </c>
      <c r="AK2410" s="16">
        <f t="shared" si="766"/>
        <v>0.793823894718563</v>
      </c>
      <c r="AL2410" s="9">
        <f t="shared" si="767"/>
        <v>480933103</v>
      </c>
      <c r="AM2410" s="16">
        <f t="shared" si="768"/>
        <v>0.0152313109751064</v>
      </c>
      <c r="AN2410" s="16">
        <f t="shared" si="769"/>
        <v>0.492411419794461</v>
      </c>
      <c r="AO2410" s="16">
        <f t="shared" si="770"/>
        <v>0.12008076826898</v>
      </c>
      <c r="AP2410" s="16">
        <f t="shared" si="771"/>
        <v>0.0157189055770199</v>
      </c>
      <c r="AQ2410" s="12">
        <f t="shared" si="772"/>
        <v>110675767.23</v>
      </c>
      <c r="AR2410" s="12">
        <f t="shared" si="773"/>
        <v>87892175.0200001</v>
      </c>
      <c r="AS2410" s="12">
        <f>AR2410-VLOOKUP(A2410,[1]选股结果!$A$2:$BJ$3005,48,FALSE)*0.08</f>
        <v>16477786.6024001</v>
      </c>
      <c r="AT2410" s="12">
        <f t="shared" si="754"/>
        <v>99474579.7400001</v>
      </c>
      <c r="AU2410" s="12">
        <f t="shared" si="755"/>
        <v>99093362.5100001</v>
      </c>
      <c r="AV2410" s="12">
        <f t="shared" si="756"/>
        <v>95655131.31</v>
      </c>
      <c r="AW2410" s="12">
        <f t="shared" si="757"/>
        <v>96692266.53</v>
      </c>
      <c r="AX2410" s="12">
        <f t="shared" si="758"/>
        <v>0</v>
      </c>
      <c r="AY2410" s="21">
        <f t="shared" si="759"/>
        <v>633190623.4</v>
      </c>
    </row>
    <row r="2411" spans="1:51">
      <c r="A2411" s="5" t="s">
        <v>4869</v>
      </c>
      <c r="B2411" s="5" t="s">
        <v>4870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60"/>
        <v>745163130.21</v>
      </c>
      <c r="AF2411" s="9">
        <f t="shared" si="761"/>
        <v>740027665.8</v>
      </c>
      <c r="AG2411" s="9">
        <f t="shared" si="762"/>
        <v>7507979.66000009</v>
      </c>
      <c r="AH2411" s="9">
        <f t="shared" si="763"/>
        <v>8209004.75000009</v>
      </c>
      <c r="AI2411" s="9">
        <f t="shared" si="764"/>
        <v>6580504.28000009</v>
      </c>
      <c r="AJ2411" s="12">
        <f t="shared" si="765"/>
        <v>123897955.08</v>
      </c>
      <c r="AK2411" s="16">
        <f t="shared" si="766"/>
        <v>0.166269572469432</v>
      </c>
      <c r="AL2411" s="9">
        <f t="shared" si="767"/>
        <v>115705807.26</v>
      </c>
      <c r="AM2411" s="16">
        <f t="shared" si="768"/>
        <v>0.00812087671097551</v>
      </c>
      <c r="AN2411" s="16">
        <f t="shared" si="769"/>
        <v>0.0823005013985554</v>
      </c>
      <c r="AO2411" s="16">
        <f t="shared" si="770"/>
        <v>0.0341263309590122</v>
      </c>
      <c r="AP2411" s="16">
        <f t="shared" si="771"/>
        <v>0.0292090992932864</v>
      </c>
      <c r="AQ2411" s="12">
        <f t="shared" si="772"/>
        <v>8192147.82000005</v>
      </c>
      <c r="AR2411" s="12">
        <f t="shared" si="773"/>
        <v>2375061.29000005</v>
      </c>
      <c r="AS2411" s="12">
        <f>AR2411-VLOOKUP(A2411,[1]选股结果!$A$2:$BJ$3005,48,FALSE)*0.08</f>
        <v>-48741687.3012</v>
      </c>
      <c r="AT2411" s="12">
        <f t="shared" si="754"/>
        <v>6563647.35000005</v>
      </c>
      <c r="AU2411" s="12">
        <f t="shared" si="755"/>
        <v>4003561.76000005</v>
      </c>
      <c r="AV2411" s="12">
        <f t="shared" si="756"/>
        <v>8573301.15000004</v>
      </c>
      <c r="AW2411" s="12">
        <f t="shared" si="757"/>
        <v>7507979.66000009</v>
      </c>
      <c r="AX2411" s="12">
        <f t="shared" si="758"/>
        <v>3123264.57</v>
      </c>
      <c r="AY2411" s="21">
        <f t="shared" si="759"/>
        <v>735839079.74</v>
      </c>
    </row>
    <row r="2412" spans="1:51">
      <c r="A2412" s="5" t="s">
        <v>4871</v>
      </c>
      <c r="B2412" s="5" t="s">
        <v>4872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60"/>
        <v>743370185.52</v>
      </c>
      <c r="AF2412" s="9">
        <f t="shared" si="761"/>
        <v>708811120.45</v>
      </c>
      <c r="AG2412" s="9">
        <f t="shared" si="762"/>
        <v>29354334.2600001</v>
      </c>
      <c r="AH2412" s="9">
        <f t="shared" si="763"/>
        <v>29819099.5600001</v>
      </c>
      <c r="AI2412" s="9">
        <f t="shared" si="764"/>
        <v>23905638.9300001</v>
      </c>
      <c r="AJ2412" s="12">
        <f t="shared" si="765"/>
        <v>243724279.18</v>
      </c>
      <c r="AK2412" s="16">
        <f t="shared" si="766"/>
        <v>0.327863941717693</v>
      </c>
      <c r="AL2412" s="9">
        <f t="shared" si="767"/>
        <v>219857617.21</v>
      </c>
      <c r="AM2412" s="16">
        <f t="shared" si="768"/>
        <v>0.015268930945973</v>
      </c>
      <c r="AN2412" s="16">
        <f t="shared" si="769"/>
        <v>0.130845848279428</v>
      </c>
      <c r="AO2412" s="16">
        <f t="shared" si="770"/>
        <v>0.0623296086290959</v>
      </c>
      <c r="AP2412" s="16">
        <f t="shared" si="771"/>
        <v>0.0844290074212445</v>
      </c>
      <c r="AQ2412" s="12">
        <f t="shared" si="772"/>
        <v>23866661.97</v>
      </c>
      <c r="AR2412" s="12">
        <f t="shared" si="773"/>
        <v>26501337.41</v>
      </c>
      <c r="AS2412" s="12">
        <f>AR2412-VLOOKUP(A2412,[1]选股结果!$A$2:$BJ$3005,48,FALSE)*0.08</f>
        <v>-148164323.9124</v>
      </c>
      <c r="AT2412" s="12">
        <f t="shared" si="754"/>
        <v>17953201.34</v>
      </c>
      <c r="AU2412" s="12">
        <f t="shared" si="755"/>
        <v>32414798.04</v>
      </c>
      <c r="AV2412" s="12">
        <f t="shared" si="756"/>
        <v>16236090.37</v>
      </c>
      <c r="AW2412" s="12">
        <f t="shared" si="757"/>
        <v>29354334.2600001</v>
      </c>
      <c r="AX2412" s="12">
        <f t="shared" si="758"/>
        <v>4356505.55</v>
      </c>
      <c r="AY2412" s="21">
        <f t="shared" si="759"/>
        <v>717359256.52</v>
      </c>
    </row>
    <row r="2413" spans="1:51">
      <c r="A2413" s="5" t="s">
        <v>4873</v>
      </c>
      <c r="B2413" s="5" t="s">
        <v>4874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60"/>
        <v>743358276.69</v>
      </c>
      <c r="AF2413" s="9">
        <f t="shared" si="761"/>
        <v>701327833.18</v>
      </c>
      <c r="AG2413" s="9">
        <f t="shared" si="762"/>
        <v>34716109.45</v>
      </c>
      <c r="AH2413" s="9">
        <f t="shared" si="763"/>
        <v>35903004.36</v>
      </c>
      <c r="AI2413" s="9">
        <f t="shared" si="764"/>
        <v>34120103.16</v>
      </c>
      <c r="AJ2413" s="12">
        <f t="shared" si="765"/>
        <v>154131077.27</v>
      </c>
      <c r="AK2413" s="16">
        <f t="shared" si="766"/>
        <v>0.207344267365004</v>
      </c>
      <c r="AL2413" s="9">
        <f t="shared" si="767"/>
        <v>108019630.57</v>
      </c>
      <c r="AM2413" s="16">
        <f t="shared" si="768"/>
        <v>0.0123433101207353</v>
      </c>
      <c r="AN2413" s="16">
        <f t="shared" si="769"/>
        <v>0.036088778885269</v>
      </c>
      <c r="AO2413" s="16">
        <f t="shared" si="770"/>
        <v>0.0593457508355654</v>
      </c>
      <c r="AP2413" s="16">
        <f t="shared" si="771"/>
        <v>0.0325947532028413</v>
      </c>
      <c r="AQ2413" s="12">
        <f t="shared" si="772"/>
        <v>46111446.7000001</v>
      </c>
      <c r="AR2413" s="12">
        <f t="shared" si="773"/>
        <v>36575040.6000001</v>
      </c>
      <c r="AS2413" s="12">
        <f>AR2413-VLOOKUP(A2413,[1]选股结果!$A$2:$BJ$3005,48,FALSE)*0.08</f>
        <v>-54429400.8383999</v>
      </c>
      <c r="AT2413" s="12">
        <f t="shared" si="754"/>
        <v>44328545.5000001</v>
      </c>
      <c r="AU2413" s="12">
        <f t="shared" si="755"/>
        <v>38357941.8000001</v>
      </c>
      <c r="AV2413" s="12">
        <f t="shared" si="756"/>
        <v>37260470.9500001</v>
      </c>
      <c r="AW2413" s="12">
        <f t="shared" si="757"/>
        <v>34716109.45</v>
      </c>
      <c r="AX2413" s="12">
        <f t="shared" si="758"/>
        <v>422477.17</v>
      </c>
      <c r="AY2413" s="21">
        <f t="shared" si="759"/>
        <v>693574328.28</v>
      </c>
    </row>
    <row r="2414" spans="1:51">
      <c r="A2414" s="5" t="s">
        <v>4875</v>
      </c>
      <c r="B2414" s="5" t="s">
        <v>4876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60"/>
        <v>742183954.84</v>
      </c>
      <c r="AF2414" s="9">
        <f t="shared" si="761"/>
        <v>699898546.28</v>
      </c>
      <c r="AG2414" s="9">
        <f t="shared" si="762"/>
        <v>31881625.1600001</v>
      </c>
      <c r="AH2414" s="9">
        <f t="shared" si="763"/>
        <v>31810448.5500001</v>
      </c>
      <c r="AI2414" s="9">
        <f t="shared" si="764"/>
        <v>27180569.8400001</v>
      </c>
      <c r="AJ2414" s="12">
        <f t="shared" si="765"/>
        <v>204567787.45</v>
      </c>
      <c r="AK2414" s="16">
        <f t="shared" si="766"/>
        <v>0.275629493356672</v>
      </c>
      <c r="AL2414" s="9">
        <f t="shared" si="767"/>
        <v>177340844.16</v>
      </c>
      <c r="AM2414" s="16">
        <f t="shared" si="768"/>
        <v>0.00587011951900687</v>
      </c>
      <c r="AN2414" s="16">
        <f t="shared" si="769"/>
        <v>0.0868247899725776</v>
      </c>
      <c r="AO2414" s="16">
        <f t="shared" si="770"/>
        <v>0.0414474836452529</v>
      </c>
      <c r="AP2414" s="16">
        <f t="shared" si="771"/>
        <v>0.0988991518360483</v>
      </c>
      <c r="AQ2414" s="12">
        <f t="shared" si="772"/>
        <v>27226943.29</v>
      </c>
      <c r="AR2414" s="12">
        <f t="shared" si="773"/>
        <v>33274381.18</v>
      </c>
      <c r="AS2414" s="12">
        <f>AR2414-VLOOKUP(A2414,[1]选股结果!$A$2:$BJ$3005,48,FALSE)*0.08</f>
        <v>-81003274.4448</v>
      </c>
      <c r="AT2414" s="12">
        <f t="shared" si="754"/>
        <v>22597064.58</v>
      </c>
      <c r="AU2414" s="12">
        <f t="shared" si="755"/>
        <v>37904259.89</v>
      </c>
      <c r="AV2414" s="12">
        <f t="shared" si="756"/>
        <v>22079563.34</v>
      </c>
      <c r="AW2414" s="12">
        <f t="shared" si="757"/>
        <v>31881625.1600001</v>
      </c>
      <c r="AX2414" s="12">
        <f t="shared" si="758"/>
        <v>-1296101.66</v>
      </c>
      <c r="AY2414" s="21">
        <f t="shared" si="759"/>
        <v>710575862.88</v>
      </c>
    </row>
    <row r="2415" spans="1:51">
      <c r="A2415" s="5" t="s">
        <v>4877</v>
      </c>
      <c r="B2415" s="5" t="s">
        <v>4878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60"/>
        <v>742097817.65</v>
      </c>
      <c r="AF2415" s="9">
        <f t="shared" si="761"/>
        <v>659728087.32</v>
      </c>
      <c r="AG2415" s="9">
        <f t="shared" si="762"/>
        <v>69268661.28</v>
      </c>
      <c r="AH2415" s="9">
        <f t="shared" si="763"/>
        <v>68870435.91</v>
      </c>
      <c r="AI2415" s="9">
        <f t="shared" si="764"/>
        <v>61273818.33</v>
      </c>
      <c r="AJ2415" s="12">
        <f t="shared" si="765"/>
        <v>192401379.35</v>
      </c>
      <c r="AK2415" s="16">
        <f t="shared" si="766"/>
        <v>0.259266871258667</v>
      </c>
      <c r="AL2415" s="9">
        <f t="shared" si="767"/>
        <v>113569583.64</v>
      </c>
      <c r="AM2415" s="16">
        <f t="shared" si="768"/>
        <v>0.00562449555938268</v>
      </c>
      <c r="AN2415" s="16">
        <f t="shared" si="769"/>
        <v>0.0287924946170336</v>
      </c>
      <c r="AO2415" s="16">
        <f t="shared" si="770"/>
        <v>0.0505432740508208</v>
      </c>
      <c r="AP2415" s="16">
        <f t="shared" si="771"/>
        <v>0.0559871330730628</v>
      </c>
      <c r="AQ2415" s="12">
        <f t="shared" si="772"/>
        <v>78831795.71</v>
      </c>
      <c r="AR2415" s="12">
        <f t="shared" si="773"/>
        <v>65800285.05</v>
      </c>
      <c r="AS2415" s="12">
        <f>AR2415-VLOOKUP(A2415,[1]选股结果!$A$2:$BJ$3005,48,FALSE)*0.08</f>
        <v>7395822.5484</v>
      </c>
      <c r="AT2415" s="12">
        <f t="shared" si="754"/>
        <v>71235178.13</v>
      </c>
      <c r="AU2415" s="12">
        <f t="shared" si="755"/>
        <v>73396902.63</v>
      </c>
      <c r="AV2415" s="12">
        <f t="shared" si="756"/>
        <v>70257600.43</v>
      </c>
      <c r="AW2415" s="12">
        <f t="shared" si="757"/>
        <v>69268661.28</v>
      </c>
      <c r="AX2415" s="12">
        <f t="shared" si="758"/>
        <v>0</v>
      </c>
      <c r="AY2415" s="21">
        <f t="shared" si="759"/>
        <v>654293194.24</v>
      </c>
    </row>
    <row r="2416" spans="1:51">
      <c r="A2416" s="5" t="s">
        <v>4879</v>
      </c>
      <c r="B2416" s="5" t="s">
        <v>4880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60"/>
        <v>741397083.44</v>
      </c>
      <c r="AF2416" s="9">
        <f t="shared" si="761"/>
        <v>551124707.84</v>
      </c>
      <c r="AG2416" s="9">
        <f t="shared" si="762"/>
        <v>179652161.91</v>
      </c>
      <c r="AH2416" s="9">
        <f t="shared" si="763"/>
        <v>179582906.89</v>
      </c>
      <c r="AI2416" s="9">
        <f t="shared" si="764"/>
        <v>148950515.24</v>
      </c>
      <c r="AJ2416" s="12">
        <f t="shared" si="765"/>
        <v>424517040.77</v>
      </c>
      <c r="AK2416" s="16">
        <f t="shared" si="766"/>
        <v>0.572590653850819</v>
      </c>
      <c r="AL2416" s="9">
        <f t="shared" si="767"/>
        <v>238826972.2</v>
      </c>
      <c r="AM2416" s="16">
        <f t="shared" si="768"/>
        <v>0.0135113383553129</v>
      </c>
      <c r="AN2416" s="16">
        <f t="shared" si="769"/>
        <v>0.073140221038364</v>
      </c>
      <c r="AO2416" s="16">
        <f t="shared" si="770"/>
        <v>0.0977716183393461</v>
      </c>
      <c r="AP2416" s="16">
        <f t="shared" si="771"/>
        <v>0.137614394996817</v>
      </c>
      <c r="AQ2416" s="12">
        <f t="shared" si="772"/>
        <v>185690068.57</v>
      </c>
      <c r="AR2416" s="12">
        <f t="shared" si="773"/>
        <v>159570728.93</v>
      </c>
      <c r="AS2416" s="12">
        <f>AR2416-VLOOKUP(A2416,[1]选股结果!$A$2:$BJ$3005,48,FALSE)*0.08</f>
        <v>-48766977.6412</v>
      </c>
      <c r="AT2416" s="12">
        <f t="shared" si="754"/>
        <v>155057676.92</v>
      </c>
      <c r="AU2416" s="12">
        <f t="shared" si="755"/>
        <v>190203120.58</v>
      </c>
      <c r="AV2416" s="12">
        <f t="shared" si="756"/>
        <v>165452911.04</v>
      </c>
      <c r="AW2416" s="12">
        <f t="shared" si="757"/>
        <v>179652161.91</v>
      </c>
      <c r="AX2416" s="12">
        <f t="shared" si="758"/>
        <v>8289963.84</v>
      </c>
      <c r="AY2416" s="21">
        <f t="shared" si="759"/>
        <v>555637759.85</v>
      </c>
    </row>
    <row r="2417" spans="1:51">
      <c r="A2417" s="5" t="s">
        <v>4881</v>
      </c>
      <c r="B2417" s="5" t="s">
        <v>4882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60"/>
        <v>738444740.94</v>
      </c>
      <c r="AF2417" s="9">
        <f t="shared" si="761"/>
        <v>708086575.26</v>
      </c>
      <c r="AG2417" s="9">
        <f t="shared" si="762"/>
        <v>83184346.1699999</v>
      </c>
      <c r="AH2417" s="9">
        <f t="shared" si="763"/>
        <v>86998647.3799999</v>
      </c>
      <c r="AI2417" s="9">
        <f t="shared" si="764"/>
        <v>56687271.5299999</v>
      </c>
      <c r="AJ2417" s="12">
        <f t="shared" si="765"/>
        <v>183384460.48</v>
      </c>
      <c r="AK2417" s="16">
        <f t="shared" si="766"/>
        <v>0.248338772440253</v>
      </c>
      <c r="AL2417" s="9">
        <f t="shared" si="767"/>
        <v>132731724.63</v>
      </c>
      <c r="AM2417" s="16">
        <f t="shared" si="768"/>
        <v>0.00738957764538183</v>
      </c>
      <c r="AN2417" s="16">
        <f t="shared" si="769"/>
        <v>0.071327571935785</v>
      </c>
      <c r="AO2417" s="16">
        <f t="shared" si="770"/>
        <v>0.0700386249134413</v>
      </c>
      <c r="AP2417" s="16">
        <f t="shared" si="771"/>
        <v>0.0347926675018294</v>
      </c>
      <c r="AQ2417" s="12">
        <f t="shared" si="772"/>
        <v>50652735.85</v>
      </c>
      <c r="AR2417" s="12">
        <f t="shared" si="773"/>
        <v>2855446.90000004</v>
      </c>
      <c r="AS2417" s="12">
        <f>AR2417-VLOOKUP(A2417,[1]选股结果!$A$2:$BJ$3005,48,FALSE)*0.08</f>
        <v>-82292387.1328</v>
      </c>
      <c r="AT2417" s="12">
        <f t="shared" si="754"/>
        <v>20341360</v>
      </c>
      <c r="AU2417" s="12">
        <f t="shared" si="755"/>
        <v>33166822.75</v>
      </c>
      <c r="AV2417" s="12">
        <f t="shared" si="756"/>
        <v>99909104.59</v>
      </c>
      <c r="AW2417" s="12">
        <f t="shared" si="757"/>
        <v>83184346.1699999</v>
      </c>
      <c r="AX2417" s="12">
        <f t="shared" si="758"/>
        <v>761154.68</v>
      </c>
      <c r="AY2417" s="21">
        <f t="shared" si="759"/>
        <v>690600662.16</v>
      </c>
    </row>
    <row r="2418" spans="1:51">
      <c r="A2418" s="5" t="s">
        <v>4883</v>
      </c>
      <c r="B2418" s="5" t="s">
        <v>4884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60"/>
        <v>737801641.17</v>
      </c>
      <c r="AF2418" s="9">
        <f t="shared" si="761"/>
        <v>709493016.96</v>
      </c>
      <c r="AG2418" s="9">
        <f t="shared" si="762"/>
        <v>23450971.49</v>
      </c>
      <c r="AH2418" s="9">
        <f t="shared" si="763"/>
        <v>23525427.84</v>
      </c>
      <c r="AI2418" s="9">
        <f t="shared" si="764"/>
        <v>23533489</v>
      </c>
      <c r="AJ2418" s="12">
        <f t="shared" si="765"/>
        <v>157788507.51</v>
      </c>
      <c r="AK2418" s="16">
        <f t="shared" si="766"/>
        <v>0.213863047606915</v>
      </c>
      <c r="AL2418" s="9">
        <f t="shared" si="767"/>
        <v>126178619.51</v>
      </c>
      <c r="AM2418" s="16">
        <f t="shared" si="768"/>
        <v>0.00547846703565228</v>
      </c>
      <c r="AN2418" s="16">
        <f t="shared" si="769"/>
        <v>0.0261951852524367</v>
      </c>
      <c r="AO2418" s="16">
        <f t="shared" si="770"/>
        <v>0.0911143318458824</v>
      </c>
      <c r="AP2418" s="16">
        <f t="shared" si="771"/>
        <v>0.0463509801303361</v>
      </c>
      <c r="AQ2418" s="12">
        <f t="shared" si="772"/>
        <v>31609888</v>
      </c>
      <c r="AR2418" s="12">
        <f t="shared" si="773"/>
        <v>26929071.28</v>
      </c>
      <c r="AS2418" s="12">
        <f>AR2418-VLOOKUP(A2418,[1]选股结果!$A$2:$BJ$3005,48,FALSE)*0.08</f>
        <v>-47913440.2792</v>
      </c>
      <c r="AT2418" s="12">
        <f t="shared" si="754"/>
        <v>31617949.16</v>
      </c>
      <c r="AU2418" s="12">
        <f t="shared" si="755"/>
        <v>26921010.12</v>
      </c>
      <c r="AV2418" s="12">
        <f t="shared" si="756"/>
        <v>21417886.26</v>
      </c>
      <c r="AW2418" s="12">
        <f t="shared" si="757"/>
        <v>23450971.49</v>
      </c>
      <c r="AX2418" s="12">
        <f t="shared" si="758"/>
        <v>-1251229.48</v>
      </c>
      <c r="AY2418" s="21">
        <f t="shared" si="759"/>
        <v>704804139.08</v>
      </c>
    </row>
    <row r="2419" spans="1:51">
      <c r="A2419" s="5" t="s">
        <v>4885</v>
      </c>
      <c r="B2419" s="5" t="s">
        <v>4886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60"/>
        <v>737043768.74</v>
      </c>
      <c r="AF2419" s="9">
        <f t="shared" si="761"/>
        <v>682878857.29</v>
      </c>
      <c r="AG2419" s="9">
        <f t="shared" si="762"/>
        <v>56600554.6500002</v>
      </c>
      <c r="AH2419" s="9">
        <f t="shared" si="763"/>
        <v>57768028.6900002</v>
      </c>
      <c r="AI2419" s="9">
        <f t="shared" si="764"/>
        <v>47758734.9700002</v>
      </c>
      <c r="AJ2419" s="12">
        <f t="shared" si="765"/>
        <v>194154016.68</v>
      </c>
      <c r="AK2419" s="16">
        <f t="shared" si="766"/>
        <v>0.263422641794954</v>
      </c>
      <c r="AL2419" s="9">
        <f t="shared" si="767"/>
        <v>97230565.29</v>
      </c>
      <c r="AM2419" s="16">
        <f t="shared" si="768"/>
        <v>0.00265316238049605</v>
      </c>
      <c r="AN2419" s="16">
        <f t="shared" si="769"/>
        <v>0.0615491633659042</v>
      </c>
      <c r="AO2419" s="16">
        <f t="shared" si="770"/>
        <v>0.0452313041964814</v>
      </c>
      <c r="AP2419" s="16">
        <f t="shared" si="771"/>
        <v>0.0239495884079944</v>
      </c>
      <c r="AQ2419" s="12">
        <f t="shared" si="772"/>
        <v>96923451.3900001</v>
      </c>
      <c r="AR2419" s="12">
        <f t="shared" si="773"/>
        <v>45234322.3800001</v>
      </c>
      <c r="AS2419" s="12">
        <f>AR2419-VLOOKUP(A2419,[1]选股结果!$A$2:$BJ$3005,48,FALSE)*0.08</f>
        <v>-33883645.1351999</v>
      </c>
      <c r="AT2419" s="12">
        <f t="shared" si="754"/>
        <v>86914157.6700001</v>
      </c>
      <c r="AU2419" s="12">
        <f t="shared" si="755"/>
        <v>55243616.1000001</v>
      </c>
      <c r="AV2419" s="12">
        <f t="shared" si="756"/>
        <v>68145948.8000001</v>
      </c>
      <c r="AW2419" s="12">
        <f t="shared" si="757"/>
        <v>56600554.6500002</v>
      </c>
      <c r="AX2419" s="12">
        <f t="shared" si="758"/>
        <v>1053206.01</v>
      </c>
      <c r="AY2419" s="21">
        <f t="shared" si="759"/>
        <v>641199022</v>
      </c>
    </row>
    <row r="2420" spans="1:51">
      <c r="A2420" s="5" t="s">
        <v>4887</v>
      </c>
      <c r="B2420" s="5" t="s">
        <v>4888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60"/>
        <v>736202815.73</v>
      </c>
      <c r="AF2420" s="9">
        <f t="shared" si="761"/>
        <v>651629077.84</v>
      </c>
      <c r="AG2420" s="9">
        <f t="shared" si="762"/>
        <v>79438315.25</v>
      </c>
      <c r="AH2420" s="9">
        <f t="shared" si="763"/>
        <v>79951266.99</v>
      </c>
      <c r="AI2420" s="9">
        <f t="shared" si="764"/>
        <v>60923288.86</v>
      </c>
      <c r="AJ2420" s="12">
        <f t="shared" si="765"/>
        <v>251789149.14</v>
      </c>
      <c r="AK2420" s="16">
        <f t="shared" si="766"/>
        <v>0.342010576107798</v>
      </c>
      <c r="AL2420" s="9">
        <f t="shared" si="767"/>
        <v>167600014.89</v>
      </c>
      <c r="AM2420" s="16">
        <f t="shared" si="768"/>
        <v>0.0051305659789615</v>
      </c>
      <c r="AN2420" s="16">
        <f t="shared" si="769"/>
        <v>0.0383842101608638</v>
      </c>
      <c r="AO2420" s="16">
        <f t="shared" si="770"/>
        <v>0.0972799392637281</v>
      </c>
      <c r="AP2420" s="16">
        <f t="shared" si="771"/>
        <v>0.0736035112094341</v>
      </c>
      <c r="AQ2420" s="12">
        <f t="shared" si="772"/>
        <v>84189134.25</v>
      </c>
      <c r="AR2420" s="12">
        <f t="shared" si="773"/>
        <v>55786322.99</v>
      </c>
      <c r="AS2420" s="12">
        <f>AR2420-VLOOKUP(A2420,[1]选股结果!$A$2:$BJ$3005,48,FALSE)*0.08</f>
        <v>-49163811.1196</v>
      </c>
      <c r="AT2420" s="12">
        <f t="shared" si="754"/>
        <v>65161156.12</v>
      </c>
      <c r="AU2420" s="12">
        <f t="shared" si="755"/>
        <v>74814301.12</v>
      </c>
      <c r="AV2420" s="12">
        <f t="shared" si="756"/>
        <v>76088556.82</v>
      </c>
      <c r="AW2420" s="12">
        <f t="shared" si="757"/>
        <v>79438315.25</v>
      </c>
      <c r="AX2420" s="12">
        <f t="shared" si="758"/>
        <v>2776743.61</v>
      </c>
      <c r="AY2420" s="21">
        <f t="shared" si="759"/>
        <v>642254244.71</v>
      </c>
    </row>
    <row r="2421" spans="1:51">
      <c r="A2421" s="5" t="s">
        <v>4889</v>
      </c>
      <c r="B2421" s="5" t="s">
        <v>4890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60"/>
        <v>735427726.22</v>
      </c>
      <c r="AF2421" s="9">
        <f t="shared" si="761"/>
        <v>686726150.13</v>
      </c>
      <c r="AG2421" s="9">
        <f t="shared" si="762"/>
        <v>40043876.56</v>
      </c>
      <c r="AH2421" s="9">
        <f t="shared" si="763"/>
        <v>31653242.88</v>
      </c>
      <c r="AI2421" s="9">
        <f t="shared" si="764"/>
        <v>29181078.89</v>
      </c>
      <c r="AJ2421" s="12">
        <f t="shared" si="765"/>
        <v>207046642.48</v>
      </c>
      <c r="AK2421" s="16">
        <f t="shared" si="766"/>
        <v>0.28153227720172</v>
      </c>
      <c r="AL2421" s="9">
        <f t="shared" si="767"/>
        <v>155315076.08</v>
      </c>
      <c r="AM2421" s="16">
        <f t="shared" si="768"/>
        <v>0.00943805440362691</v>
      </c>
      <c r="AN2421" s="16">
        <f t="shared" si="769"/>
        <v>0.0895091260814227</v>
      </c>
      <c r="AO2421" s="16">
        <f t="shared" si="770"/>
        <v>0.0929842260251464</v>
      </c>
      <c r="AP2421" s="16">
        <f t="shared" si="771"/>
        <v>0.00704603539580159</v>
      </c>
      <c r="AQ2421" s="12">
        <f t="shared" si="772"/>
        <v>51731566.4000001</v>
      </c>
      <c r="AR2421" s="12">
        <f t="shared" si="773"/>
        <v>37247863.6900001</v>
      </c>
      <c r="AS2421" s="12">
        <f>AR2421-VLOOKUP(A2421,[1]选股结果!$A$2:$BJ$3005,48,FALSE)*0.08</f>
        <v>-92307688.6235999</v>
      </c>
      <c r="AT2421" s="12">
        <f t="shared" si="754"/>
        <v>49259402.4100001</v>
      </c>
      <c r="AU2421" s="12">
        <f t="shared" si="755"/>
        <v>39720027.6800001</v>
      </c>
      <c r="AV2421" s="12">
        <f t="shared" si="756"/>
        <v>43322201</v>
      </c>
      <c r="AW2421" s="12">
        <f t="shared" si="757"/>
        <v>40043876.56</v>
      </c>
      <c r="AX2421" s="12">
        <f t="shared" si="758"/>
        <v>-7956969.7</v>
      </c>
      <c r="AY2421" s="21">
        <f t="shared" si="759"/>
        <v>674714611.41</v>
      </c>
    </row>
    <row r="2422" spans="1:51">
      <c r="A2422" s="5" t="s">
        <v>4891</v>
      </c>
      <c r="B2422" s="5" t="s">
        <v>4892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60"/>
        <v>733217847.54</v>
      </c>
      <c r="AF2422" s="9">
        <f t="shared" si="761"/>
        <v>616307617.61</v>
      </c>
      <c r="AG2422" s="9">
        <f t="shared" si="762"/>
        <v>114944182.66</v>
      </c>
      <c r="AH2422" s="9">
        <f t="shared" si="763"/>
        <v>115111993.42</v>
      </c>
      <c r="AI2422" s="9">
        <f t="shared" si="764"/>
        <v>104400479.2</v>
      </c>
      <c r="AJ2422" s="12">
        <f t="shared" si="765"/>
        <v>369365804.64</v>
      </c>
      <c r="AK2422" s="16">
        <f t="shared" si="766"/>
        <v>0.503759975127787</v>
      </c>
      <c r="AL2422" s="9">
        <f t="shared" si="767"/>
        <v>263901949.87</v>
      </c>
      <c r="AM2422" s="16">
        <f t="shared" si="768"/>
        <v>0.0100445105840092</v>
      </c>
      <c r="AN2422" s="16">
        <f t="shared" si="769"/>
        <v>0.196001681031312</v>
      </c>
      <c r="AO2422" s="16">
        <f t="shared" si="770"/>
        <v>0.0760464450327747</v>
      </c>
      <c r="AP2422" s="16">
        <f t="shared" si="771"/>
        <v>0.0630203912725668</v>
      </c>
      <c r="AQ2422" s="12">
        <f t="shared" si="772"/>
        <v>105463854.77</v>
      </c>
      <c r="AR2422" s="12">
        <f t="shared" si="773"/>
        <v>95339797.33</v>
      </c>
      <c r="AS2422" s="12">
        <f>AR2422-VLOOKUP(A2422,[1]选股结果!$A$2:$BJ$3005,48,FALSE)*0.08</f>
        <v>-33278723.4364</v>
      </c>
      <c r="AT2422" s="12">
        <f t="shared" si="754"/>
        <v>94752340.55</v>
      </c>
      <c r="AU2422" s="12">
        <f t="shared" si="755"/>
        <v>106051311.55</v>
      </c>
      <c r="AV2422" s="12">
        <f t="shared" si="756"/>
        <v>107473261.55</v>
      </c>
      <c r="AW2422" s="12">
        <f t="shared" si="757"/>
        <v>114944182.66</v>
      </c>
      <c r="AX2422" s="12">
        <f t="shared" si="758"/>
        <v>7987376.1</v>
      </c>
      <c r="AY2422" s="21">
        <f t="shared" si="759"/>
        <v>616895074.39</v>
      </c>
    </row>
    <row r="2423" spans="1:51">
      <c r="A2423" s="5" t="s">
        <v>4893</v>
      </c>
      <c r="B2423" s="5" t="s">
        <v>4894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60"/>
        <v>731818200.71</v>
      </c>
      <c r="AF2423" s="9">
        <f t="shared" si="761"/>
        <v>663067854.75</v>
      </c>
      <c r="AG2423" s="9">
        <f t="shared" si="762"/>
        <v>86457381.2999999</v>
      </c>
      <c r="AH2423" s="9">
        <f t="shared" si="763"/>
        <v>86451823.6799999</v>
      </c>
      <c r="AI2423" s="9">
        <f t="shared" si="764"/>
        <v>77348243.9999999</v>
      </c>
      <c r="AJ2423" s="12">
        <f t="shared" si="765"/>
        <v>230253861.72</v>
      </c>
      <c r="AK2423" s="16">
        <f t="shared" si="766"/>
        <v>0.314632597954807</v>
      </c>
      <c r="AL2423" s="9">
        <f t="shared" si="767"/>
        <v>170371020.42</v>
      </c>
      <c r="AM2423" s="16">
        <f t="shared" si="768"/>
        <v>0.00532277679923897</v>
      </c>
      <c r="AN2423" s="16">
        <f t="shared" si="769"/>
        <v>0.0572674840545645</v>
      </c>
      <c r="AO2423" s="16">
        <f t="shared" si="770"/>
        <v>0.132468616407664</v>
      </c>
      <c r="AP2423" s="16">
        <f t="shared" si="771"/>
        <v>0.0377573128041805</v>
      </c>
      <c r="AQ2423" s="12">
        <f t="shared" si="772"/>
        <v>59882841.3</v>
      </c>
      <c r="AR2423" s="12">
        <f t="shared" si="773"/>
        <v>59654871.17</v>
      </c>
      <c r="AS2423" s="12">
        <f>AR2423-VLOOKUP(A2423,[1]选股结果!$A$2:$BJ$3005,48,FALSE)*0.08</f>
        <v>-128129132.5716</v>
      </c>
      <c r="AT2423" s="12">
        <f t="shared" si="754"/>
        <v>50779261.62</v>
      </c>
      <c r="AU2423" s="12">
        <f t="shared" si="755"/>
        <v>68758450.85</v>
      </c>
      <c r="AV2423" s="12">
        <f t="shared" si="756"/>
        <v>71234210.4100001</v>
      </c>
      <c r="AW2423" s="12">
        <f t="shared" si="757"/>
        <v>86457381.2999999</v>
      </c>
      <c r="AX2423" s="12">
        <f t="shared" si="758"/>
        <v>4201215.79</v>
      </c>
      <c r="AY2423" s="21">
        <f t="shared" si="759"/>
        <v>671943464.3</v>
      </c>
    </row>
    <row r="2424" spans="1:51">
      <c r="A2424" s="5" t="s">
        <v>4895</v>
      </c>
      <c r="B2424" s="5" t="s">
        <v>4896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60"/>
        <v>730998267.74</v>
      </c>
      <c r="AF2424" s="9">
        <f t="shared" si="761"/>
        <v>609174858.99</v>
      </c>
      <c r="AG2424" s="9">
        <f t="shared" si="762"/>
        <v>346277008.45</v>
      </c>
      <c r="AH2424" s="9">
        <f t="shared" si="763"/>
        <v>344132455.59</v>
      </c>
      <c r="AI2424" s="9">
        <f t="shared" si="764"/>
        <v>304765685.28</v>
      </c>
      <c r="AJ2424" s="12">
        <f t="shared" si="765"/>
        <v>393808928.28</v>
      </c>
      <c r="AK2424" s="16">
        <f t="shared" si="766"/>
        <v>0.538727580706209</v>
      </c>
      <c r="AL2424" s="9">
        <f t="shared" si="767"/>
        <v>282180642.72</v>
      </c>
      <c r="AM2424" s="16">
        <f t="shared" si="768"/>
        <v>0.00225420205863756</v>
      </c>
      <c r="AN2424" s="16">
        <f t="shared" si="769"/>
        <v>0.0246251269864877</v>
      </c>
      <c r="AO2424" s="16">
        <f t="shared" si="770"/>
        <v>0.184557548497481</v>
      </c>
      <c r="AP2424" s="16">
        <f t="shared" si="771"/>
        <v>0.171650336502068</v>
      </c>
      <c r="AQ2424" s="12">
        <f t="shared" si="772"/>
        <v>111628285.56</v>
      </c>
      <c r="AR2424" s="12">
        <f t="shared" si="773"/>
        <v>80312085.58</v>
      </c>
      <c r="AS2424" s="12">
        <f>AR2424-VLOOKUP(A2424,[1]选股结果!$A$2:$BJ$3005,48,FALSE)*0.08</f>
        <v>-656141552.8288</v>
      </c>
      <c r="AT2424" s="12">
        <f t="shared" si="754"/>
        <v>72261515.25</v>
      </c>
      <c r="AU2424" s="12">
        <f t="shared" si="755"/>
        <v>119678855.89</v>
      </c>
      <c r="AV2424" s="12">
        <f t="shared" si="756"/>
        <v>108528964.43</v>
      </c>
      <c r="AW2424" s="12">
        <f t="shared" si="757"/>
        <v>346277008.45</v>
      </c>
      <c r="AX2424" s="12">
        <f t="shared" si="758"/>
        <v>215910001.1</v>
      </c>
      <c r="AY2424" s="21">
        <f t="shared" si="759"/>
        <v>617225429.32</v>
      </c>
    </row>
    <row r="2425" spans="1:51">
      <c r="A2425" s="5" t="s">
        <v>4897</v>
      </c>
      <c r="B2425" s="5" t="s">
        <v>4898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60"/>
        <v>729951444.09</v>
      </c>
      <c r="AF2425" s="9">
        <f t="shared" si="761"/>
        <v>656994595.48</v>
      </c>
      <c r="AG2425" s="9">
        <f t="shared" si="762"/>
        <v>80444588.64</v>
      </c>
      <c r="AH2425" s="9">
        <f t="shared" si="763"/>
        <v>83682894.36</v>
      </c>
      <c r="AI2425" s="9">
        <f t="shared" si="764"/>
        <v>66932939.59</v>
      </c>
      <c r="AJ2425" s="12">
        <f t="shared" si="765"/>
        <v>201987034.69</v>
      </c>
      <c r="AK2425" s="16">
        <f t="shared" si="766"/>
        <v>0.276712973616771</v>
      </c>
      <c r="AL2425" s="9">
        <f t="shared" si="767"/>
        <v>122535760.42</v>
      </c>
      <c r="AM2425" s="16">
        <f t="shared" si="768"/>
        <v>0.00768397340043955</v>
      </c>
      <c r="AN2425" s="16">
        <f t="shared" si="769"/>
        <v>0.0287303839862179</v>
      </c>
      <c r="AO2425" s="16">
        <f t="shared" si="770"/>
        <v>0.09547348065991</v>
      </c>
      <c r="AP2425" s="16">
        <f t="shared" si="771"/>
        <v>0.0404168640789242</v>
      </c>
      <c r="AQ2425" s="12">
        <f t="shared" si="772"/>
        <v>79451274.2700001</v>
      </c>
      <c r="AR2425" s="12">
        <f t="shared" si="773"/>
        <v>59445199.5600001</v>
      </c>
      <c r="AS2425" s="12">
        <f>AR2425-VLOOKUP(A2425,[1]选股结果!$A$2:$BJ$3005,48,FALSE)*0.08</f>
        <v>-45590033.5623999</v>
      </c>
      <c r="AT2425" s="12">
        <f t="shared" si="754"/>
        <v>62701319.5000001</v>
      </c>
      <c r="AU2425" s="12">
        <f t="shared" si="755"/>
        <v>76195154.3300001</v>
      </c>
      <c r="AV2425" s="12">
        <f t="shared" si="756"/>
        <v>70092196.2600001</v>
      </c>
      <c r="AW2425" s="12">
        <f t="shared" si="757"/>
        <v>80444588.64</v>
      </c>
      <c r="AX2425" s="12">
        <f t="shared" si="758"/>
        <v>13608512.32</v>
      </c>
      <c r="AY2425" s="21">
        <f t="shared" si="759"/>
        <v>653738475.54</v>
      </c>
    </row>
    <row r="2426" spans="1:51">
      <c r="A2426" s="5" t="s">
        <v>4899</v>
      </c>
      <c r="B2426" s="5" t="s">
        <v>4900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60"/>
        <v>727123905.48</v>
      </c>
      <c r="AF2426" s="9">
        <f t="shared" si="761"/>
        <v>669536087.32</v>
      </c>
      <c r="AG2426" s="9">
        <f t="shared" si="762"/>
        <v>56480526.75</v>
      </c>
      <c r="AH2426" s="9">
        <f t="shared" si="763"/>
        <v>59537352.13</v>
      </c>
      <c r="AI2426" s="9">
        <f t="shared" si="764"/>
        <v>49589012.02</v>
      </c>
      <c r="AJ2426" s="12">
        <f t="shared" si="765"/>
        <v>244855580.32</v>
      </c>
      <c r="AK2426" s="16">
        <f t="shared" si="766"/>
        <v>0.336745331125322</v>
      </c>
      <c r="AL2426" s="9">
        <f t="shared" si="767"/>
        <v>159360068.32</v>
      </c>
      <c r="AM2426" s="16">
        <f t="shared" si="768"/>
        <v>0.00559393518676148</v>
      </c>
      <c r="AN2426" s="16">
        <f t="shared" si="769"/>
        <v>0.127532354542496</v>
      </c>
      <c r="AO2426" s="16">
        <f t="shared" si="770"/>
        <v>0.0688187410328189</v>
      </c>
      <c r="AP2426" s="16">
        <f t="shared" si="771"/>
        <v>0.0214239060531458</v>
      </c>
      <c r="AQ2426" s="12">
        <f t="shared" si="772"/>
        <v>85495512</v>
      </c>
      <c r="AR2426" s="12">
        <f t="shared" si="773"/>
        <v>50696303.43</v>
      </c>
      <c r="AS2426" s="12">
        <f>AR2426-VLOOKUP(A2426,[1]选股结果!$A$2:$BJ$3005,48,FALSE)*0.08</f>
        <v>-38418033.3612</v>
      </c>
      <c r="AT2426" s="12">
        <f t="shared" si="754"/>
        <v>75547171.89</v>
      </c>
      <c r="AU2426" s="12">
        <f t="shared" si="755"/>
        <v>60644643.54</v>
      </c>
      <c r="AV2426" s="12">
        <f t="shared" si="756"/>
        <v>60304952.64</v>
      </c>
      <c r="AW2426" s="12">
        <f t="shared" si="757"/>
        <v>56480526.75</v>
      </c>
      <c r="AX2426" s="12">
        <f t="shared" si="758"/>
        <v>42856.84</v>
      </c>
      <c r="AY2426" s="21">
        <f t="shared" si="759"/>
        <v>644685218.86</v>
      </c>
    </row>
    <row r="2427" spans="1:51">
      <c r="A2427" s="5" t="s">
        <v>4901</v>
      </c>
      <c r="B2427" s="5" t="s">
        <v>4902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60"/>
        <v>726792503.93</v>
      </c>
      <c r="AF2427" s="9">
        <f t="shared" si="761"/>
        <v>769412011.41</v>
      </c>
      <c r="AG2427" s="9">
        <f t="shared" si="762"/>
        <v>-50268152.49</v>
      </c>
      <c r="AH2427" s="9">
        <f t="shared" si="763"/>
        <v>-49996885.1</v>
      </c>
      <c r="AI2427" s="9">
        <f t="shared" si="764"/>
        <v>-39461645.9</v>
      </c>
      <c r="AJ2427" s="12">
        <f t="shared" si="765"/>
        <v>197037948.22</v>
      </c>
      <c r="AK2427" s="16">
        <f t="shared" si="766"/>
        <v>0.271106192145011</v>
      </c>
      <c r="AL2427" s="9">
        <f t="shared" si="767"/>
        <v>242135523.45</v>
      </c>
      <c r="AM2427" s="16">
        <f t="shared" si="768"/>
        <v>0.00399616507365592</v>
      </c>
      <c r="AN2427" s="16">
        <f t="shared" si="769"/>
        <v>0.0373943702267705</v>
      </c>
      <c r="AO2427" s="16">
        <f t="shared" si="770"/>
        <v>0.182541141567385</v>
      </c>
      <c r="AP2427" s="16">
        <f t="shared" si="771"/>
        <v>0.106682936451238</v>
      </c>
      <c r="AQ2427" s="12">
        <f t="shared" si="772"/>
        <v>-45097575.23</v>
      </c>
      <c r="AR2427" s="12">
        <f t="shared" si="773"/>
        <v>-33931569.08</v>
      </c>
      <c r="AS2427" s="12">
        <f>AR2427-VLOOKUP(A2427,[1]选股结果!$A$2:$BJ$3005,48,FALSE)*0.08</f>
        <v>-221865004.368</v>
      </c>
      <c r="AT2427" s="12">
        <f t="shared" si="754"/>
        <v>-34562336.03</v>
      </c>
      <c r="AU2427" s="12">
        <f t="shared" si="755"/>
        <v>-44466808.28</v>
      </c>
      <c r="AV2427" s="12">
        <f t="shared" si="756"/>
        <v>-61065460.4</v>
      </c>
      <c r="AW2427" s="12">
        <f t="shared" si="757"/>
        <v>-50268152.49</v>
      </c>
      <c r="AX2427" s="12">
        <f t="shared" si="758"/>
        <v>0</v>
      </c>
      <c r="AY2427" s="21">
        <f t="shared" si="759"/>
        <v>770042778.36</v>
      </c>
    </row>
    <row r="2428" spans="1:51">
      <c r="A2428" s="5" t="s">
        <v>4903</v>
      </c>
      <c r="B2428" s="5" t="s">
        <v>4904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60"/>
        <v>726563240.43</v>
      </c>
      <c r="AF2428" s="9">
        <f t="shared" si="761"/>
        <v>690156090.38</v>
      </c>
      <c r="AG2428" s="9">
        <f t="shared" si="762"/>
        <v>48802873.9000001</v>
      </c>
      <c r="AH2428" s="9">
        <f t="shared" si="763"/>
        <v>39091464.3700001</v>
      </c>
      <c r="AI2428" s="9">
        <f t="shared" si="764"/>
        <v>36118685.9000001</v>
      </c>
      <c r="AJ2428" s="12">
        <f t="shared" si="765"/>
        <v>148715284.16</v>
      </c>
      <c r="AK2428" s="16">
        <f t="shared" si="766"/>
        <v>0.204683193264755</v>
      </c>
      <c r="AL2428" s="9">
        <f t="shared" si="767"/>
        <v>120041776.03</v>
      </c>
      <c r="AM2428" s="16">
        <f t="shared" si="768"/>
        <v>0.00503315845959361</v>
      </c>
      <c r="AN2428" s="16">
        <f t="shared" si="769"/>
        <v>0.0682032005371929</v>
      </c>
      <c r="AO2428" s="16">
        <f t="shared" si="770"/>
        <v>0.0493051452875579</v>
      </c>
      <c r="AP2428" s="16">
        <f t="shared" si="771"/>
        <v>0.0284410552862134</v>
      </c>
      <c r="AQ2428" s="12">
        <f t="shared" si="772"/>
        <v>28673508.13</v>
      </c>
      <c r="AR2428" s="12">
        <f t="shared" si="773"/>
        <v>23090973.28</v>
      </c>
      <c r="AS2428" s="12">
        <f>AR2428-VLOOKUP(A2428,[1]选股结果!$A$2:$BJ$3005,48,FALSE)*0.08</f>
        <v>-60527375.6504</v>
      </c>
      <c r="AT2428" s="12">
        <f t="shared" si="754"/>
        <v>25700729.66</v>
      </c>
      <c r="AU2428" s="12">
        <f t="shared" si="755"/>
        <v>26063751.75</v>
      </c>
      <c r="AV2428" s="12">
        <f t="shared" si="756"/>
        <v>36407334.82</v>
      </c>
      <c r="AW2428" s="12">
        <f t="shared" si="757"/>
        <v>48802873.9000001</v>
      </c>
      <c r="AX2428" s="12">
        <f t="shared" si="758"/>
        <v>3043783.84</v>
      </c>
      <c r="AY2428" s="21">
        <f t="shared" si="759"/>
        <v>687546334</v>
      </c>
    </row>
    <row r="2429" spans="1:51">
      <c r="A2429" s="5" t="s">
        <v>4905</v>
      </c>
      <c r="B2429" s="5" t="s">
        <v>4906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60"/>
        <v>726382359.62</v>
      </c>
      <c r="AF2429" s="9">
        <f t="shared" si="761"/>
        <v>842898127.12</v>
      </c>
      <c r="AG2429" s="9">
        <f t="shared" si="762"/>
        <v>-89624204.66</v>
      </c>
      <c r="AH2429" s="9">
        <f t="shared" si="763"/>
        <v>-87761148.22</v>
      </c>
      <c r="AI2429" s="9">
        <f t="shared" si="764"/>
        <v>-81832588.77</v>
      </c>
      <c r="AJ2429" s="12">
        <f t="shared" si="765"/>
        <v>57344362.42</v>
      </c>
      <c r="AK2429" s="16">
        <f t="shared" si="766"/>
        <v>0.0789451473601302</v>
      </c>
      <c r="AL2429" s="9">
        <f t="shared" si="767"/>
        <v>164585857.45</v>
      </c>
      <c r="AM2429" s="16">
        <f t="shared" si="768"/>
        <v>0.0138604999511098</v>
      </c>
      <c r="AN2429" s="16">
        <f t="shared" si="769"/>
        <v>0.0359325345038037</v>
      </c>
      <c r="AO2429" s="16">
        <f t="shared" si="770"/>
        <v>0.176815162564231</v>
      </c>
      <c r="AP2429" s="16">
        <f t="shared" si="771"/>
        <v>0.00253959502948977</v>
      </c>
      <c r="AQ2429" s="12">
        <f t="shared" si="772"/>
        <v>-107241495.03</v>
      </c>
      <c r="AR2429" s="12">
        <f t="shared" si="773"/>
        <v>-108724151.61</v>
      </c>
      <c r="AS2429" s="12">
        <f>AR2429-VLOOKUP(A2429,[1]选股结果!$A$2:$BJ$3005,48,FALSE)*0.08</f>
        <v>-198340408.7028</v>
      </c>
      <c r="AT2429" s="12">
        <f t="shared" si="754"/>
        <v>-101312935.58</v>
      </c>
      <c r="AU2429" s="12">
        <f t="shared" si="755"/>
        <v>-114652711.06</v>
      </c>
      <c r="AV2429" s="12">
        <f t="shared" si="756"/>
        <v>-115937302.93</v>
      </c>
      <c r="AW2429" s="12">
        <f t="shared" si="757"/>
        <v>-89624204.66</v>
      </c>
      <c r="AX2429" s="12">
        <f t="shared" si="758"/>
        <v>5251302.89</v>
      </c>
      <c r="AY2429" s="21">
        <f t="shared" si="759"/>
        <v>835486911.09</v>
      </c>
    </row>
    <row r="2430" spans="1:51">
      <c r="A2430" s="5" t="s">
        <v>4907</v>
      </c>
      <c r="B2430" s="5" t="s">
        <v>4908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60"/>
        <v>724277583.65</v>
      </c>
      <c r="AF2430" s="9">
        <f t="shared" si="761"/>
        <v>534772441.53</v>
      </c>
      <c r="AG2430" s="9">
        <f t="shared" si="762"/>
        <v>192095835.71</v>
      </c>
      <c r="AH2430" s="9">
        <f t="shared" si="763"/>
        <v>193289859.04</v>
      </c>
      <c r="AI2430" s="9">
        <f t="shared" si="764"/>
        <v>163928839.55</v>
      </c>
      <c r="AJ2430" s="12">
        <f t="shared" si="765"/>
        <v>313331767.26</v>
      </c>
      <c r="AK2430" s="16">
        <f t="shared" si="766"/>
        <v>0.432612819080998</v>
      </c>
      <c r="AL2430" s="9">
        <f t="shared" si="767"/>
        <v>133798303.78</v>
      </c>
      <c r="AM2430" s="16">
        <f t="shared" si="768"/>
        <v>0.0108215531820015</v>
      </c>
      <c r="AN2430" s="16">
        <f t="shared" si="769"/>
        <v>0.0359376096093265</v>
      </c>
      <c r="AO2430" s="16">
        <f t="shared" si="770"/>
        <v>0.108465824116908</v>
      </c>
      <c r="AP2430" s="16">
        <f t="shared" si="771"/>
        <v>0.0311080083225216</v>
      </c>
      <c r="AQ2430" s="12">
        <f t="shared" si="772"/>
        <v>179533463.48</v>
      </c>
      <c r="AR2430" s="12">
        <f t="shared" si="773"/>
        <v>161302630.39</v>
      </c>
      <c r="AS2430" s="12">
        <f>AR2430-VLOOKUP(A2430,[1]选股结果!$A$2:$BJ$3005,48,FALSE)*0.08</f>
        <v>-25973474.1604</v>
      </c>
      <c r="AT2430" s="12">
        <f t="shared" si="754"/>
        <v>150172443.99</v>
      </c>
      <c r="AU2430" s="12">
        <f t="shared" si="755"/>
        <v>190663649.88</v>
      </c>
      <c r="AV2430" s="12">
        <f t="shared" si="756"/>
        <v>170367760.93</v>
      </c>
      <c r="AW2430" s="12">
        <f t="shared" si="757"/>
        <v>192095835.71</v>
      </c>
      <c r="AX2430" s="12">
        <f t="shared" si="758"/>
        <v>10136196.05</v>
      </c>
      <c r="AY2430" s="21">
        <f t="shared" si="759"/>
        <v>545902627.93</v>
      </c>
    </row>
    <row r="2431" spans="1:51">
      <c r="A2431" s="5" t="s">
        <v>4909</v>
      </c>
      <c r="B2431" s="5" t="s">
        <v>4910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60"/>
        <v>723936831.99</v>
      </c>
      <c r="AF2431" s="9">
        <f t="shared" si="761"/>
        <v>566983517.4</v>
      </c>
      <c r="AG2431" s="9">
        <f t="shared" si="762"/>
        <v>151946228.76</v>
      </c>
      <c r="AH2431" s="9">
        <f t="shared" si="763"/>
        <v>155907613.71</v>
      </c>
      <c r="AI2431" s="9">
        <f t="shared" si="764"/>
        <v>124258884.2</v>
      </c>
      <c r="AJ2431" s="12">
        <f t="shared" si="765"/>
        <v>334974724.52</v>
      </c>
      <c r="AK2431" s="16">
        <f t="shared" si="766"/>
        <v>0.462712642481806</v>
      </c>
      <c r="AL2431" s="9">
        <f t="shared" si="767"/>
        <v>107826527.51</v>
      </c>
      <c r="AM2431" s="16">
        <f t="shared" si="768"/>
        <v>0.0214040599335248</v>
      </c>
      <c r="AN2431" s="16">
        <f t="shared" si="769"/>
        <v>0.0175048847772606</v>
      </c>
      <c r="AO2431" s="16">
        <f t="shared" si="770"/>
        <v>0.111628558969516</v>
      </c>
      <c r="AP2431" s="16">
        <f t="shared" si="771"/>
        <v>0.00401356459791251</v>
      </c>
      <c r="AQ2431" s="12">
        <f t="shared" si="772"/>
        <v>227148197.01</v>
      </c>
      <c r="AR2431" s="12">
        <f t="shared" si="773"/>
        <v>129363268.32</v>
      </c>
      <c r="AS2431" s="12">
        <f>AR2431-VLOOKUP(A2431,[1]选股结果!$A$2:$BJ$3005,48,FALSE)*0.08</f>
        <v>-39985271.636</v>
      </c>
      <c r="AT2431" s="12">
        <f t="shared" si="754"/>
        <v>195499467.5</v>
      </c>
      <c r="AU2431" s="12">
        <f t="shared" si="755"/>
        <v>161011997.83</v>
      </c>
      <c r="AV2431" s="12">
        <f t="shared" si="756"/>
        <v>145338693.09</v>
      </c>
      <c r="AW2431" s="12">
        <f t="shared" si="757"/>
        <v>151946228.76</v>
      </c>
      <c r="AX2431" s="12">
        <f t="shared" si="758"/>
        <v>41775</v>
      </c>
      <c r="AY2431" s="21">
        <f t="shared" si="759"/>
        <v>500847318.22</v>
      </c>
    </row>
    <row r="2432" spans="1:51">
      <c r="A2432" s="5" t="s">
        <v>4911</v>
      </c>
      <c r="B2432" s="5" t="s">
        <v>4912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60"/>
        <v>723853277.69</v>
      </c>
      <c r="AF2432" s="9">
        <f t="shared" si="761"/>
        <v>642315893.77</v>
      </c>
      <c r="AG2432" s="9">
        <f t="shared" si="762"/>
        <v>84572947.13</v>
      </c>
      <c r="AH2432" s="9">
        <f t="shared" si="763"/>
        <v>84395953.23</v>
      </c>
      <c r="AI2432" s="9">
        <f t="shared" si="764"/>
        <v>69134728.06</v>
      </c>
      <c r="AJ2432" s="12">
        <f t="shared" si="765"/>
        <v>176381030.45</v>
      </c>
      <c r="AK2432" s="16">
        <f t="shared" si="766"/>
        <v>0.243669588694655</v>
      </c>
      <c r="AL2432" s="9">
        <f t="shared" si="767"/>
        <v>99242579.52</v>
      </c>
      <c r="AM2432" s="16">
        <f t="shared" si="768"/>
        <v>0.00310791587098878</v>
      </c>
      <c r="AN2432" s="16">
        <f t="shared" si="769"/>
        <v>0.0430306148082947</v>
      </c>
      <c r="AO2432" s="16">
        <f t="shared" si="770"/>
        <v>0.0551163013274163</v>
      </c>
      <c r="AP2432" s="16">
        <f t="shared" si="771"/>
        <v>0.0241822840615726</v>
      </c>
      <c r="AQ2432" s="12">
        <f t="shared" si="772"/>
        <v>77138450.93</v>
      </c>
      <c r="AR2432" s="12">
        <f t="shared" si="773"/>
        <v>57831646.84</v>
      </c>
      <c r="AS2432" s="12">
        <f>AR2432-VLOOKUP(A2432,[1]选股结果!$A$2:$BJ$3005,48,FALSE)*0.08</f>
        <v>20922422</v>
      </c>
      <c r="AT2432" s="12">
        <f t="shared" si="754"/>
        <v>61877225.76</v>
      </c>
      <c r="AU2432" s="12">
        <f t="shared" si="755"/>
        <v>73092872.01</v>
      </c>
      <c r="AV2432" s="12">
        <f t="shared" si="756"/>
        <v>72037193.03</v>
      </c>
      <c r="AW2432" s="12">
        <f t="shared" si="757"/>
        <v>84572947.13</v>
      </c>
      <c r="AX2432" s="12">
        <f t="shared" si="758"/>
        <v>11328395.25</v>
      </c>
      <c r="AY2432" s="21">
        <f t="shared" si="759"/>
        <v>638270314.85</v>
      </c>
    </row>
    <row r="2433" spans="1:51">
      <c r="A2433" s="5" t="s">
        <v>4913</v>
      </c>
      <c r="B2433" s="5" t="s">
        <v>4914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60"/>
        <v>719856268.54</v>
      </c>
      <c r="AF2433" s="9">
        <f t="shared" si="761"/>
        <v>682544282.1</v>
      </c>
      <c r="AG2433" s="9">
        <f t="shared" si="762"/>
        <v>17747126.1599998</v>
      </c>
      <c r="AH2433" s="9">
        <f t="shared" si="763"/>
        <v>16284782.1099998</v>
      </c>
      <c r="AI2433" s="9">
        <f t="shared" si="764"/>
        <v>14771486.8699998</v>
      </c>
      <c r="AJ2433" s="12">
        <f t="shared" si="765"/>
        <v>148522956.81</v>
      </c>
      <c r="AK2433" s="16">
        <f t="shared" si="766"/>
        <v>0.206323072119983</v>
      </c>
      <c r="AL2433" s="9">
        <f t="shared" si="767"/>
        <v>102212180.4</v>
      </c>
      <c r="AM2433" s="16">
        <f t="shared" si="768"/>
        <v>0.00339566025445283</v>
      </c>
      <c r="AN2433" s="16">
        <f t="shared" si="769"/>
        <v>0.0203801749476393</v>
      </c>
      <c r="AO2433" s="16">
        <f t="shared" si="770"/>
        <v>0.0852074548637367</v>
      </c>
      <c r="AP2433" s="16">
        <f t="shared" si="771"/>
        <v>0.0346017175074665</v>
      </c>
      <c r="AQ2433" s="12">
        <f t="shared" si="772"/>
        <v>46310776.41</v>
      </c>
      <c r="AR2433" s="12">
        <f t="shared" si="773"/>
        <v>36947078.5699999</v>
      </c>
      <c r="AS2433" s="12">
        <f>AR2433-VLOOKUP(A2433,[1]选股结果!$A$2:$BJ$3005,48,FALSE)*0.08</f>
        <v>-93481287.0428001</v>
      </c>
      <c r="AT2433" s="12">
        <f t="shared" si="754"/>
        <v>44797481.1699999</v>
      </c>
      <c r="AU2433" s="12">
        <f t="shared" si="755"/>
        <v>38460373.81</v>
      </c>
      <c r="AV2433" s="12">
        <f t="shared" si="756"/>
        <v>12113226.21</v>
      </c>
      <c r="AW2433" s="12">
        <f t="shared" si="757"/>
        <v>17747126.1599998</v>
      </c>
      <c r="AX2433" s="12">
        <f t="shared" si="758"/>
        <v>2392442.8</v>
      </c>
      <c r="AY2433" s="21">
        <f t="shared" si="759"/>
        <v>674693879.5</v>
      </c>
    </row>
    <row r="2434" spans="1:51">
      <c r="A2434" s="5" t="s">
        <v>4915</v>
      </c>
      <c r="B2434" s="5" t="s">
        <v>4916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60"/>
        <v>719415783.64</v>
      </c>
      <c r="AF2434" s="9">
        <f t="shared" si="761"/>
        <v>672222411.06</v>
      </c>
      <c r="AG2434" s="9">
        <f t="shared" si="762"/>
        <v>41055294.1999999</v>
      </c>
      <c r="AH2434" s="9">
        <f t="shared" si="763"/>
        <v>40993605.0399999</v>
      </c>
      <c r="AI2434" s="9">
        <f t="shared" si="764"/>
        <v>26051984.8299999</v>
      </c>
      <c r="AJ2434" s="12">
        <f t="shared" si="765"/>
        <v>203958692.09</v>
      </c>
      <c r="AK2434" s="16">
        <f t="shared" si="766"/>
        <v>0.283506001297383</v>
      </c>
      <c r="AL2434" s="9">
        <f t="shared" si="767"/>
        <v>138571212.36</v>
      </c>
      <c r="AM2434" s="16">
        <f t="shared" si="768"/>
        <v>0.00447374500697714</v>
      </c>
      <c r="AN2434" s="16">
        <f t="shared" si="769"/>
        <v>0.0524130590090983</v>
      </c>
      <c r="AO2434" s="16">
        <f t="shared" si="770"/>
        <v>0.10495776197452</v>
      </c>
      <c r="AP2434" s="16">
        <f t="shared" si="771"/>
        <v>0.0234619150202663</v>
      </c>
      <c r="AQ2434" s="12">
        <f t="shared" si="772"/>
        <v>65387479.73</v>
      </c>
      <c r="AR2434" s="12">
        <f t="shared" si="773"/>
        <v>26992947.26</v>
      </c>
      <c r="AS2434" s="12">
        <f>AR2434-VLOOKUP(A2434,[1]选股结果!$A$2:$BJ$3005,48,FALSE)*0.08</f>
        <v>-30184602.3464</v>
      </c>
      <c r="AT2434" s="12">
        <f t="shared" si="754"/>
        <v>50445859.52</v>
      </c>
      <c r="AU2434" s="12">
        <f t="shared" si="755"/>
        <v>41934567.47</v>
      </c>
      <c r="AV2434" s="12">
        <f t="shared" si="756"/>
        <v>44908236.82</v>
      </c>
      <c r="AW2434" s="12">
        <f t="shared" si="757"/>
        <v>41055294.1999999</v>
      </c>
      <c r="AX2434" s="12">
        <f t="shared" si="758"/>
        <v>2134513.97</v>
      </c>
      <c r="AY2434" s="21">
        <f t="shared" si="759"/>
        <v>648769498.8</v>
      </c>
    </row>
    <row r="2435" spans="1:51">
      <c r="A2435" s="5" t="s">
        <v>4917</v>
      </c>
      <c r="B2435" s="5" t="s">
        <v>4918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60"/>
        <v>717218504.88</v>
      </c>
      <c r="AF2435" s="9">
        <f t="shared" si="761"/>
        <v>893173067.98</v>
      </c>
      <c r="AG2435" s="9">
        <f t="shared" si="762"/>
        <v>-179805951.76</v>
      </c>
      <c r="AH2435" s="9">
        <f t="shared" si="763"/>
        <v>-198130799.43</v>
      </c>
      <c r="AI2435" s="9">
        <f t="shared" si="764"/>
        <v>-198332629.6</v>
      </c>
      <c r="AJ2435" s="12">
        <f t="shared" si="765"/>
        <v>75534512.72</v>
      </c>
      <c r="AK2435" s="16">
        <f t="shared" si="766"/>
        <v>0.105315900532485</v>
      </c>
      <c r="AL2435" s="9">
        <f t="shared" si="767"/>
        <v>198131216.42</v>
      </c>
      <c r="AM2435" s="16">
        <f t="shared" si="768"/>
        <v>0.0174519177695983</v>
      </c>
      <c r="AN2435" s="16">
        <f t="shared" si="769"/>
        <v>0.0213078208049818</v>
      </c>
      <c r="AO2435" s="16">
        <f t="shared" si="770"/>
        <v>0.199394543485639</v>
      </c>
      <c r="AP2435" s="16">
        <f t="shared" si="771"/>
        <v>0.00923519064961691</v>
      </c>
      <c r="AQ2435" s="12">
        <f t="shared" si="772"/>
        <v>-122596703.7</v>
      </c>
      <c r="AR2435" s="12">
        <f t="shared" si="773"/>
        <v>-196855301.95</v>
      </c>
      <c r="AS2435" s="12">
        <f>AR2435-VLOOKUP(A2435,[1]选股结果!$A$2:$BJ$3005,48,FALSE)*0.08</f>
        <v>-260269275.7268</v>
      </c>
      <c r="AT2435" s="12">
        <f t="shared" ref="AT2435:AT2498" si="774">AQ2435-AD2435</f>
        <v>-122798533.87</v>
      </c>
      <c r="AU2435" s="12">
        <f t="shared" ref="AU2435:AU2498" si="775">AQ2435-S2435</f>
        <v>-196653471.78</v>
      </c>
      <c r="AV2435" s="12">
        <f t="shared" ref="AV2435:AV2498" si="776">AJ2435-O2435-P2435-Q2435-R2435-X2435-Y2435+Z2435-H2435</f>
        <v>-198937159.95</v>
      </c>
      <c r="AW2435" s="12">
        <f t="shared" ref="AW2435:AW2498" si="777">AG2435</f>
        <v>-179805951.76</v>
      </c>
      <c r="AX2435" s="12">
        <f t="shared" ref="AX2435:AX2498" si="778">T2435-U2435+V2435+W2435+AA2435</f>
        <v>0</v>
      </c>
      <c r="AY2435" s="21">
        <f t="shared" ref="AY2435:AY2498" si="779">AF2435-S2435</f>
        <v>819116299.9</v>
      </c>
    </row>
    <row r="2436" spans="1:51">
      <c r="A2436" s="5" t="s">
        <v>4919</v>
      </c>
      <c r="B2436" s="5" t="s">
        <v>4920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60"/>
        <v>715952120.07</v>
      </c>
      <c r="AF2436" s="9">
        <f t="shared" si="761"/>
        <v>585611024.8</v>
      </c>
      <c r="AG2436" s="9">
        <f t="shared" si="762"/>
        <v>125554604.93</v>
      </c>
      <c r="AH2436" s="9">
        <f t="shared" si="763"/>
        <v>132403241.24</v>
      </c>
      <c r="AI2436" s="9">
        <f t="shared" si="764"/>
        <v>113536198.49</v>
      </c>
      <c r="AJ2436" s="12">
        <f t="shared" si="765"/>
        <v>230995232.58</v>
      </c>
      <c r="AK2436" s="16">
        <f t="shared" si="766"/>
        <v>0.322640615349271</v>
      </c>
      <c r="AL2436" s="9">
        <f t="shared" si="767"/>
        <v>96358874.69</v>
      </c>
      <c r="AM2436" s="16">
        <f t="shared" si="768"/>
        <v>0.00758284488279635</v>
      </c>
      <c r="AN2436" s="16">
        <f t="shared" si="769"/>
        <v>0.0376089101983068</v>
      </c>
      <c r="AO2436" s="16">
        <f t="shared" si="770"/>
        <v>0.0610563900917369</v>
      </c>
      <c r="AP2436" s="16">
        <f t="shared" si="771"/>
        <v>0.0376405896351912</v>
      </c>
      <c r="AQ2436" s="12">
        <f t="shared" si="772"/>
        <v>134636357.89</v>
      </c>
      <c r="AR2436" s="12">
        <f t="shared" si="773"/>
        <v>118132622.57</v>
      </c>
      <c r="AS2436" s="12">
        <f>AR2436-VLOOKUP(A2436,[1]选股结果!$A$2:$BJ$3005,48,FALSE)*0.08</f>
        <v>10672329.1316</v>
      </c>
      <c r="AT2436" s="12">
        <f t="shared" si="774"/>
        <v>115769315.14</v>
      </c>
      <c r="AU2436" s="12">
        <f t="shared" si="775"/>
        <v>136999665.32</v>
      </c>
      <c r="AV2436" s="12">
        <f t="shared" si="776"/>
        <v>120186810.25</v>
      </c>
      <c r="AW2436" s="12">
        <f t="shared" si="777"/>
        <v>125554604.93</v>
      </c>
      <c r="AX2436" s="12">
        <f t="shared" si="778"/>
        <v>2904793.66</v>
      </c>
      <c r="AY2436" s="21">
        <f t="shared" si="779"/>
        <v>587974332.23</v>
      </c>
    </row>
    <row r="2437" spans="1:51">
      <c r="A2437" s="5" t="s">
        <v>4921</v>
      </c>
      <c r="B2437" s="5" t="s">
        <v>4922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60"/>
        <v>714383754.19</v>
      </c>
      <c r="AF2437" s="9">
        <f t="shared" si="761"/>
        <v>666195375.63</v>
      </c>
      <c r="AG2437" s="9">
        <f t="shared" si="762"/>
        <v>37296377.6500002</v>
      </c>
      <c r="AH2437" s="9">
        <f t="shared" si="763"/>
        <v>38062573.1800002</v>
      </c>
      <c r="AI2437" s="9">
        <f t="shared" si="764"/>
        <v>31896612.1100002</v>
      </c>
      <c r="AJ2437" s="12">
        <f t="shared" si="765"/>
        <v>211923304.96</v>
      </c>
      <c r="AK2437" s="16">
        <f t="shared" si="766"/>
        <v>0.29665190972923</v>
      </c>
      <c r="AL2437" s="9">
        <f t="shared" si="767"/>
        <v>156954540.12</v>
      </c>
      <c r="AM2437" s="16">
        <f t="shared" si="768"/>
        <v>0.00569239561531021</v>
      </c>
      <c r="AN2437" s="16">
        <f t="shared" si="769"/>
        <v>0.0905142380978645</v>
      </c>
      <c r="AO2437" s="16">
        <f t="shared" si="770"/>
        <v>0.103505287356148</v>
      </c>
      <c r="AP2437" s="16">
        <f t="shared" si="771"/>
        <v>0.0216949263320985</v>
      </c>
      <c r="AQ2437" s="12">
        <f t="shared" si="772"/>
        <v>54968764.84</v>
      </c>
      <c r="AR2437" s="12">
        <f t="shared" si="773"/>
        <v>43237332.22</v>
      </c>
      <c r="AS2437" s="12">
        <f>AR2437-VLOOKUP(A2437,[1]选股结果!$A$2:$BJ$3005,48,FALSE)*0.08</f>
        <v>-26044286.4656</v>
      </c>
      <c r="AT2437" s="12">
        <f t="shared" si="774"/>
        <v>48802803.77</v>
      </c>
      <c r="AU2437" s="12">
        <f t="shared" si="775"/>
        <v>49403293.29</v>
      </c>
      <c r="AV2437" s="12">
        <f t="shared" si="776"/>
        <v>34103167.94</v>
      </c>
      <c r="AW2437" s="12">
        <f t="shared" si="777"/>
        <v>37296377.6500002</v>
      </c>
      <c r="AX2437" s="12">
        <f t="shared" si="778"/>
        <v>499992.03</v>
      </c>
      <c r="AY2437" s="21">
        <f t="shared" si="779"/>
        <v>660629904.08</v>
      </c>
    </row>
    <row r="2438" spans="1:51">
      <c r="A2438" s="5" t="s">
        <v>4923</v>
      </c>
      <c r="B2438" s="5" t="s">
        <v>4924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60"/>
        <v>712251076.35</v>
      </c>
      <c r="AF2438" s="9">
        <f t="shared" si="761"/>
        <v>632307022.71</v>
      </c>
      <c r="AG2438" s="9">
        <f t="shared" si="762"/>
        <v>97607481.05</v>
      </c>
      <c r="AH2438" s="9">
        <f t="shared" si="763"/>
        <v>96895835.31</v>
      </c>
      <c r="AI2438" s="9">
        <f t="shared" si="764"/>
        <v>81335947.7</v>
      </c>
      <c r="AJ2438" s="12">
        <f t="shared" si="765"/>
        <v>210025696.78</v>
      </c>
      <c r="AK2438" s="16">
        <f t="shared" si="766"/>
        <v>0.294875927539902</v>
      </c>
      <c r="AL2438" s="9">
        <f t="shared" si="767"/>
        <v>114035065.69</v>
      </c>
      <c r="AM2438" s="16">
        <f t="shared" si="768"/>
        <v>0.00508961911097012</v>
      </c>
      <c r="AN2438" s="16">
        <f t="shared" si="769"/>
        <v>0.0353683224728762</v>
      </c>
      <c r="AO2438" s="16">
        <f t="shared" si="770"/>
        <v>0.0839617225241137</v>
      </c>
      <c r="AP2438" s="16">
        <f t="shared" si="771"/>
        <v>0.0353897897763423</v>
      </c>
      <c r="AQ2438" s="12">
        <f t="shared" si="772"/>
        <v>95990631.09</v>
      </c>
      <c r="AR2438" s="12">
        <f t="shared" si="773"/>
        <v>64173555.88</v>
      </c>
      <c r="AS2438" s="12">
        <f>AR2438-VLOOKUP(A2438,[1]选股结果!$A$2:$BJ$3005,48,FALSE)*0.08</f>
        <v>-83535871.588</v>
      </c>
      <c r="AT2438" s="12">
        <f t="shared" si="774"/>
        <v>80430743.48</v>
      </c>
      <c r="AU2438" s="12">
        <f t="shared" si="775"/>
        <v>79733443.49</v>
      </c>
      <c r="AV2438" s="12">
        <f t="shared" si="776"/>
        <v>79061324.84</v>
      </c>
      <c r="AW2438" s="12">
        <f t="shared" si="777"/>
        <v>97607481.05</v>
      </c>
      <c r="AX2438" s="12">
        <f t="shared" si="778"/>
        <v>17738171.98</v>
      </c>
      <c r="AY2438" s="21">
        <f t="shared" si="779"/>
        <v>616049835.11</v>
      </c>
    </row>
    <row r="2439" spans="1:51">
      <c r="A2439" s="5" t="s">
        <v>4925</v>
      </c>
      <c r="B2439" s="5" t="s">
        <v>4926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60"/>
        <v>711073285.71</v>
      </c>
      <c r="AF2439" s="9">
        <f t="shared" si="761"/>
        <v>564970625.95</v>
      </c>
      <c r="AG2439" s="9">
        <f t="shared" si="762"/>
        <v>145865714.09</v>
      </c>
      <c r="AH2439" s="9">
        <f t="shared" si="763"/>
        <v>144476063.54</v>
      </c>
      <c r="AI2439" s="9">
        <f t="shared" si="764"/>
        <v>128275399.5</v>
      </c>
      <c r="AJ2439" s="12">
        <f t="shared" si="765"/>
        <v>557863644.94</v>
      </c>
      <c r="AK2439" s="16">
        <f t="shared" si="766"/>
        <v>0.784537481791316</v>
      </c>
      <c r="AL2439" s="9">
        <f t="shared" si="767"/>
        <v>414475476.79</v>
      </c>
      <c r="AM2439" s="16">
        <f t="shared" si="768"/>
        <v>0.0171219479267083</v>
      </c>
      <c r="AN2439" s="16">
        <f t="shared" si="769"/>
        <v>0.454832222429885</v>
      </c>
      <c r="AO2439" s="16">
        <f t="shared" si="770"/>
        <v>0.0511161073977172</v>
      </c>
      <c r="AP2439" s="16">
        <f t="shared" si="771"/>
        <v>0.0563512232216552</v>
      </c>
      <c r="AQ2439" s="12">
        <f t="shared" si="772"/>
        <v>143388168.15</v>
      </c>
      <c r="AR2439" s="12">
        <f t="shared" si="773"/>
        <v>127437669.44</v>
      </c>
      <c r="AS2439" s="12">
        <f>AR2439-VLOOKUP(A2439,[1]选股结果!$A$2:$BJ$3005,48,FALSE)*0.08</f>
        <v>63901622.5848</v>
      </c>
      <c r="AT2439" s="12">
        <f t="shared" si="774"/>
        <v>127187504.11</v>
      </c>
      <c r="AU2439" s="12">
        <f t="shared" si="775"/>
        <v>143638333.48</v>
      </c>
      <c r="AV2439" s="12">
        <f t="shared" si="776"/>
        <v>140920466.89</v>
      </c>
      <c r="AW2439" s="12">
        <f t="shared" si="777"/>
        <v>145865714.09</v>
      </c>
      <c r="AX2439" s="12">
        <f t="shared" si="778"/>
        <v>0</v>
      </c>
      <c r="AY2439" s="21">
        <f t="shared" si="779"/>
        <v>565220791.28</v>
      </c>
    </row>
    <row r="2440" spans="1:51">
      <c r="A2440" s="5" t="s">
        <v>4927</v>
      </c>
      <c r="B2440" s="5" t="s">
        <v>4928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60"/>
        <v>708927445.08</v>
      </c>
      <c r="AF2440" s="9">
        <f t="shared" si="761"/>
        <v>495758074.35</v>
      </c>
      <c r="AG2440" s="9">
        <f t="shared" si="762"/>
        <v>210444702.07</v>
      </c>
      <c r="AH2440" s="9">
        <f t="shared" si="763"/>
        <v>216045102.07</v>
      </c>
      <c r="AI2440" s="9">
        <f t="shared" si="764"/>
        <v>175505620.96</v>
      </c>
      <c r="AJ2440" s="12">
        <f t="shared" si="765"/>
        <v>280238034.52</v>
      </c>
      <c r="AK2440" s="16">
        <f t="shared" si="766"/>
        <v>0.395298611254042</v>
      </c>
      <c r="AL2440" s="9">
        <f t="shared" si="767"/>
        <v>62567797.15</v>
      </c>
      <c r="AM2440" s="16">
        <f t="shared" si="768"/>
        <v>0.00595991431749861</v>
      </c>
      <c r="AN2440" s="16">
        <f t="shared" si="769"/>
        <v>0.0090027964135029</v>
      </c>
      <c r="AO2440" s="16">
        <f t="shared" si="770"/>
        <v>0.0382599537910952</v>
      </c>
      <c r="AP2440" s="16">
        <f t="shared" si="771"/>
        <v>0.0440489082863425</v>
      </c>
      <c r="AQ2440" s="12">
        <f t="shared" si="772"/>
        <v>217670237.37</v>
      </c>
      <c r="AR2440" s="12">
        <f t="shared" si="773"/>
        <v>179020580.06</v>
      </c>
      <c r="AS2440" s="12">
        <f>AR2440-VLOOKUP(A2440,[1]选股结果!$A$2:$BJ$3005,48,FALSE)*0.08</f>
        <v>56836411.4408</v>
      </c>
      <c r="AT2440" s="12">
        <f t="shared" si="774"/>
        <v>177130756.26</v>
      </c>
      <c r="AU2440" s="12">
        <f t="shared" si="775"/>
        <v>219560061.17</v>
      </c>
      <c r="AV2440" s="12">
        <f t="shared" si="776"/>
        <v>206541353.91</v>
      </c>
      <c r="AW2440" s="12">
        <f t="shared" si="777"/>
        <v>210444702.07</v>
      </c>
      <c r="AX2440" s="12">
        <f t="shared" si="778"/>
        <v>1970357.7</v>
      </c>
      <c r="AY2440" s="21">
        <f t="shared" si="779"/>
        <v>497647898.15</v>
      </c>
    </row>
    <row r="2441" spans="1:51">
      <c r="A2441" s="5" t="s">
        <v>4929</v>
      </c>
      <c r="B2441" s="5" t="s">
        <v>4930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60"/>
        <v>707772397.82</v>
      </c>
      <c r="AF2441" s="9">
        <f t="shared" si="761"/>
        <v>683759775.37</v>
      </c>
      <c r="AG2441" s="9">
        <f t="shared" si="762"/>
        <v>30366284.9399999</v>
      </c>
      <c r="AH2441" s="9">
        <f t="shared" si="763"/>
        <v>30313306.6499999</v>
      </c>
      <c r="AI2441" s="9">
        <f t="shared" si="764"/>
        <v>27100850.5999999</v>
      </c>
      <c r="AJ2441" s="12">
        <f t="shared" si="765"/>
        <v>190526688.33</v>
      </c>
      <c r="AK2441" s="16">
        <f t="shared" si="766"/>
        <v>0.269192029693216</v>
      </c>
      <c r="AL2441" s="9">
        <f t="shared" si="767"/>
        <v>164622955.48</v>
      </c>
      <c r="AM2441" s="16">
        <f t="shared" si="768"/>
        <v>0.00493180820663725</v>
      </c>
      <c r="AN2441" s="16">
        <f t="shared" si="769"/>
        <v>0.114173789086575</v>
      </c>
      <c r="AO2441" s="16">
        <f t="shared" si="770"/>
        <v>0.074666785738994</v>
      </c>
      <c r="AP2441" s="16">
        <f t="shared" si="771"/>
        <v>0.0387458356732559</v>
      </c>
      <c r="AQ2441" s="12">
        <f t="shared" si="772"/>
        <v>25903732.8500001</v>
      </c>
      <c r="AR2441" s="12">
        <f t="shared" si="773"/>
        <v>20747188.1100001</v>
      </c>
      <c r="AS2441" s="12">
        <f>AR2441-VLOOKUP(A2441,[1]选股结果!$A$2:$BJ$3005,48,FALSE)*0.08</f>
        <v>-86263292.4915999</v>
      </c>
      <c r="AT2441" s="12">
        <f t="shared" si="774"/>
        <v>22691276.8000001</v>
      </c>
      <c r="AU2441" s="12">
        <f t="shared" si="775"/>
        <v>23959644.1600001</v>
      </c>
      <c r="AV2441" s="12">
        <f t="shared" si="776"/>
        <v>24685248.25</v>
      </c>
      <c r="AW2441" s="12">
        <f t="shared" si="777"/>
        <v>30366284.9399999</v>
      </c>
      <c r="AX2441" s="12">
        <f t="shared" si="778"/>
        <v>504570.29</v>
      </c>
      <c r="AY2441" s="21">
        <f t="shared" si="779"/>
        <v>681815686.68</v>
      </c>
    </row>
    <row r="2442" spans="1:51">
      <c r="A2442" s="5" t="s">
        <v>4931</v>
      </c>
      <c r="B2442" s="5" t="s">
        <v>4932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60"/>
        <v>707663354.04</v>
      </c>
      <c r="AF2442" s="9">
        <f t="shared" si="761"/>
        <v>761000717.39</v>
      </c>
      <c r="AG2442" s="9">
        <f t="shared" si="762"/>
        <v>543358128.39</v>
      </c>
      <c r="AH2442" s="9">
        <f t="shared" si="763"/>
        <v>542950609.89</v>
      </c>
      <c r="AI2442" s="9">
        <f t="shared" si="764"/>
        <v>532159251.42</v>
      </c>
      <c r="AJ2442" s="12">
        <f t="shared" si="765"/>
        <v>479674945.73</v>
      </c>
      <c r="AK2442" s="16">
        <f t="shared" si="766"/>
        <v>0.67782928562228</v>
      </c>
      <c r="AL2442" s="9">
        <f t="shared" si="767"/>
        <v>529874217.74</v>
      </c>
      <c r="AM2442" s="16">
        <f t="shared" si="768"/>
        <v>0.0153584581396674</v>
      </c>
      <c r="AN2442" s="16">
        <f t="shared" si="769"/>
        <v>0.497366169861193</v>
      </c>
      <c r="AO2442" s="16">
        <f t="shared" si="770"/>
        <v>0.137080631724385</v>
      </c>
      <c r="AP2442" s="16">
        <f t="shared" si="771"/>
        <v>0.0999042247085241</v>
      </c>
      <c r="AQ2442" s="12">
        <f t="shared" si="772"/>
        <v>-50199272.0100001</v>
      </c>
      <c r="AR2442" s="12">
        <f t="shared" si="773"/>
        <v>-63461011.2500001</v>
      </c>
      <c r="AS2442" s="12">
        <f>AR2442-VLOOKUP(A2442,[1]选股结果!$A$2:$BJ$3005,48,FALSE)*0.08</f>
        <v>-246680869.2412</v>
      </c>
      <c r="AT2442" s="12">
        <f t="shared" si="774"/>
        <v>-60990630.48</v>
      </c>
      <c r="AU2442" s="12">
        <f t="shared" si="775"/>
        <v>-52669652.7800001</v>
      </c>
      <c r="AV2442" s="12">
        <f t="shared" si="776"/>
        <v>-57884052.88</v>
      </c>
      <c r="AW2442" s="12">
        <f t="shared" si="777"/>
        <v>543358128.39</v>
      </c>
      <c r="AX2442" s="12">
        <f t="shared" si="778"/>
        <v>575129768.32</v>
      </c>
      <c r="AY2442" s="21">
        <f t="shared" si="779"/>
        <v>758530336.62</v>
      </c>
    </row>
    <row r="2443" spans="1:51">
      <c r="A2443" s="5" t="s">
        <v>4933</v>
      </c>
      <c r="B2443" s="5" t="s">
        <v>4934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80">C2443</f>
        <v>706781232.67</v>
      </c>
      <c r="AF2443" s="9">
        <f t="shared" ref="AF2443:AF2506" si="781">(G2443+O2443+P2443+Q2443+R2443)+S2443</f>
        <v>713564971.95</v>
      </c>
      <c r="AG2443" s="9">
        <f t="shared" ref="AG2443:AG2506" si="782">AE2443-AF2443+T2443+V2443+W2443-X2443-Y2443+Z2443+AA2443</f>
        <v>-25568524.8</v>
      </c>
      <c r="AH2443" s="9">
        <f t="shared" ref="AH2443:AH2506" si="783">AG2443+AB2443-AC2443</f>
        <v>-25091684.54</v>
      </c>
      <c r="AI2443" s="9">
        <f t="shared" ref="AI2443:AI2506" si="784">AH2443-AD2443</f>
        <v>-37360734.26</v>
      </c>
      <c r="AJ2443" s="12">
        <f t="shared" si="765"/>
        <v>237396493.79</v>
      </c>
      <c r="AK2443" s="16">
        <f t="shared" si="766"/>
        <v>0.335883980525614</v>
      </c>
      <c r="AL2443" s="9">
        <f t="shared" si="767"/>
        <v>265567994.4</v>
      </c>
      <c r="AM2443" s="16">
        <f t="shared" si="768"/>
        <v>0.0226164422612271</v>
      </c>
      <c r="AN2443" s="16">
        <f t="shared" si="769"/>
        <v>0.095999129325608</v>
      </c>
      <c r="AO2443" s="16">
        <f t="shared" si="770"/>
        <v>0.241970287020694</v>
      </c>
      <c r="AP2443" s="16">
        <f t="shared" si="771"/>
        <v>0.0144167905980004</v>
      </c>
      <c r="AQ2443" s="12">
        <f t="shared" si="772"/>
        <v>-28171500.61</v>
      </c>
      <c r="AR2443" s="12">
        <f t="shared" si="773"/>
        <v>-19575948.74</v>
      </c>
      <c r="AS2443" s="12">
        <f>AR2443-VLOOKUP(A2443,[1]选股结果!$A$2:$BJ$3005,48,FALSE)*0.08</f>
        <v>-215483708.9936</v>
      </c>
      <c r="AT2443" s="12">
        <f t="shared" si="774"/>
        <v>-40440550.33</v>
      </c>
      <c r="AU2443" s="12">
        <f t="shared" si="775"/>
        <v>-7306899.02000004</v>
      </c>
      <c r="AV2443" s="12">
        <f t="shared" si="776"/>
        <v>-32195027.5</v>
      </c>
      <c r="AW2443" s="12">
        <f t="shared" si="777"/>
        <v>-25568524.8</v>
      </c>
      <c r="AX2443" s="12">
        <f t="shared" si="778"/>
        <v>1213921.61</v>
      </c>
      <c r="AY2443" s="21">
        <f t="shared" si="779"/>
        <v>734429573.54</v>
      </c>
    </row>
    <row r="2444" spans="1:51">
      <c r="A2444" s="5" t="s">
        <v>4935</v>
      </c>
      <c r="B2444" s="5" t="s">
        <v>4936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80"/>
        <v>705777338.36</v>
      </c>
      <c r="AF2444" s="9">
        <f t="shared" si="781"/>
        <v>639224027.5</v>
      </c>
      <c r="AG2444" s="9">
        <f t="shared" si="782"/>
        <v>67363178.8700001</v>
      </c>
      <c r="AH2444" s="9">
        <f t="shared" si="783"/>
        <v>68837999.0500001</v>
      </c>
      <c r="AI2444" s="9">
        <f t="shared" si="784"/>
        <v>57846238.5600001</v>
      </c>
      <c r="AJ2444" s="12">
        <f t="shared" si="765"/>
        <v>190534056.81</v>
      </c>
      <c r="AK2444" s="16">
        <f t="shared" si="766"/>
        <v>0.269963409781249</v>
      </c>
      <c r="AL2444" s="9">
        <f t="shared" si="767"/>
        <v>122696108.18</v>
      </c>
      <c r="AM2444" s="16">
        <f t="shared" si="768"/>
        <v>0.00718658693659108</v>
      </c>
      <c r="AN2444" s="16">
        <f t="shared" si="769"/>
        <v>0.0190973702716493</v>
      </c>
      <c r="AO2444" s="16">
        <f t="shared" si="770"/>
        <v>0.0882139815719656</v>
      </c>
      <c r="AP2444" s="16">
        <f t="shared" si="771"/>
        <v>0.0580287409130578</v>
      </c>
      <c r="AQ2444" s="12">
        <f t="shared" si="772"/>
        <v>67837948.63</v>
      </c>
      <c r="AR2444" s="12">
        <f t="shared" si="773"/>
        <v>54630862.98</v>
      </c>
      <c r="AS2444" s="12">
        <f>AR2444-VLOOKUP(A2444,[1]选股结果!$A$2:$BJ$3005,48,FALSE)*0.08</f>
        <v>-36870388.9896</v>
      </c>
      <c r="AT2444" s="12">
        <f t="shared" si="774"/>
        <v>56846188.14</v>
      </c>
      <c r="AU2444" s="12">
        <f t="shared" si="775"/>
        <v>65622623.47</v>
      </c>
      <c r="AV2444" s="12">
        <f t="shared" si="776"/>
        <v>59468344.31</v>
      </c>
      <c r="AW2444" s="12">
        <f t="shared" si="777"/>
        <v>67363178.8700001</v>
      </c>
      <c r="AX2444" s="12">
        <f t="shared" si="778"/>
        <v>6724231.99</v>
      </c>
      <c r="AY2444" s="21">
        <f t="shared" si="779"/>
        <v>637008702.34</v>
      </c>
    </row>
    <row r="2445" spans="1:51">
      <c r="A2445" s="5" t="s">
        <v>4937</v>
      </c>
      <c r="B2445" s="5" t="s">
        <v>4938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80"/>
        <v>705314380.26</v>
      </c>
      <c r="AF2445" s="9">
        <f t="shared" si="781"/>
        <v>685763751.48</v>
      </c>
      <c r="AG2445" s="9">
        <f t="shared" si="782"/>
        <v>22478799.5199997</v>
      </c>
      <c r="AH2445" s="9">
        <f t="shared" si="783"/>
        <v>21974610.9599997</v>
      </c>
      <c r="AI2445" s="9">
        <f t="shared" si="784"/>
        <v>15051391.0099997</v>
      </c>
      <c r="AJ2445" s="12">
        <f t="shared" si="765"/>
        <v>152137049.93</v>
      </c>
      <c r="AK2445" s="16">
        <f t="shared" si="766"/>
        <v>0.215701046494923</v>
      </c>
      <c r="AL2445" s="9">
        <f t="shared" si="767"/>
        <v>133496085.75</v>
      </c>
      <c r="AM2445" s="16">
        <f t="shared" si="768"/>
        <v>0.00831438696576449</v>
      </c>
      <c r="AN2445" s="16">
        <f t="shared" si="769"/>
        <v>0.0645876599215334</v>
      </c>
      <c r="AO2445" s="16">
        <f t="shared" si="770"/>
        <v>0.0635202580493038</v>
      </c>
      <c r="AP2445" s="16">
        <f t="shared" si="771"/>
        <v>0.0503133336043971</v>
      </c>
      <c r="AQ2445" s="12">
        <f t="shared" si="772"/>
        <v>18640964.18</v>
      </c>
      <c r="AR2445" s="12">
        <f t="shared" si="773"/>
        <v>10838654.25</v>
      </c>
      <c r="AS2445" s="12">
        <f>AR2445-VLOOKUP(A2445,[1]选股结果!$A$2:$BJ$3005,48,FALSE)*0.08</f>
        <v>-78245583.2124</v>
      </c>
      <c r="AT2445" s="12">
        <f t="shared" si="774"/>
        <v>11717744.23</v>
      </c>
      <c r="AU2445" s="12">
        <f t="shared" si="775"/>
        <v>17761874.2</v>
      </c>
      <c r="AV2445" s="12">
        <f t="shared" si="776"/>
        <v>15102237.5</v>
      </c>
      <c r="AW2445" s="12">
        <f t="shared" si="777"/>
        <v>22478799.5199997</v>
      </c>
      <c r="AX2445" s="12">
        <f t="shared" si="778"/>
        <v>4132128.09</v>
      </c>
      <c r="AY2445" s="21">
        <f t="shared" si="779"/>
        <v>684884661.5</v>
      </c>
    </row>
    <row r="2446" spans="1:51">
      <c r="A2446" s="5" t="s">
        <v>4939</v>
      </c>
      <c r="B2446" s="5" t="s">
        <v>4940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80"/>
        <v>704142092.75</v>
      </c>
      <c r="AF2446" s="9">
        <f t="shared" si="781"/>
        <v>610701975.33</v>
      </c>
      <c r="AG2446" s="9">
        <f t="shared" si="782"/>
        <v>71435440.1900001</v>
      </c>
      <c r="AH2446" s="9">
        <f t="shared" si="783"/>
        <v>72104602.0500001</v>
      </c>
      <c r="AI2446" s="9">
        <f t="shared" si="784"/>
        <v>54405214.5400001</v>
      </c>
      <c r="AJ2446" s="12">
        <f t="shared" si="765"/>
        <v>433551699.48</v>
      </c>
      <c r="AK2446" s="16">
        <f t="shared" si="766"/>
        <v>0.615716208339116</v>
      </c>
      <c r="AL2446" s="9">
        <f t="shared" si="767"/>
        <v>360605945.28</v>
      </c>
      <c r="AM2446" s="16">
        <f t="shared" si="768"/>
        <v>0.00718593565432039</v>
      </c>
      <c r="AN2446" s="16">
        <f t="shared" si="769"/>
        <v>0.322957367229485</v>
      </c>
      <c r="AO2446" s="16">
        <f t="shared" si="770"/>
        <v>0.12115619801512</v>
      </c>
      <c r="AP2446" s="16">
        <f t="shared" si="771"/>
        <v>0.0254604808526411</v>
      </c>
      <c r="AQ2446" s="12">
        <f t="shared" si="772"/>
        <v>72945754.2</v>
      </c>
      <c r="AR2446" s="12">
        <f t="shared" si="773"/>
        <v>50841555.92</v>
      </c>
      <c r="AS2446" s="12">
        <f>AR2446-VLOOKUP(A2446,[1]选股结果!$A$2:$BJ$3005,48,FALSE)*0.08</f>
        <v>-16376621.0192</v>
      </c>
      <c r="AT2446" s="12">
        <f t="shared" si="774"/>
        <v>55246366.69</v>
      </c>
      <c r="AU2446" s="12">
        <f t="shared" si="775"/>
        <v>68540943.43</v>
      </c>
      <c r="AV2446" s="12">
        <f t="shared" si="776"/>
        <v>72504422.15</v>
      </c>
      <c r="AW2446" s="12">
        <f t="shared" si="777"/>
        <v>71435440.1900001</v>
      </c>
      <c r="AX2446" s="12">
        <f t="shared" si="778"/>
        <v>2076272.2</v>
      </c>
      <c r="AY2446" s="21">
        <f t="shared" si="779"/>
        <v>606297164.56</v>
      </c>
    </row>
    <row r="2447" spans="1:51">
      <c r="A2447" s="5" t="s">
        <v>4941</v>
      </c>
      <c r="B2447" s="5" t="s">
        <v>4942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80"/>
        <v>700399862.08</v>
      </c>
      <c r="AF2447" s="9">
        <f t="shared" si="781"/>
        <v>562955693.85</v>
      </c>
      <c r="AG2447" s="9">
        <f t="shared" si="782"/>
        <v>164657392.09</v>
      </c>
      <c r="AH2447" s="9">
        <f t="shared" si="783"/>
        <v>167213612.1</v>
      </c>
      <c r="AI2447" s="9">
        <f t="shared" si="784"/>
        <v>117348030.57</v>
      </c>
      <c r="AJ2447" s="12">
        <f t="shared" si="765"/>
        <v>299270794.76</v>
      </c>
      <c r="AK2447" s="16">
        <f t="shared" si="766"/>
        <v>0.427285627771607</v>
      </c>
      <c r="AL2447" s="9">
        <f t="shared" si="767"/>
        <v>172085877.08</v>
      </c>
      <c r="AM2447" s="16">
        <f t="shared" si="768"/>
        <v>0.00853627915094749</v>
      </c>
      <c r="AN2447" s="16">
        <f t="shared" si="769"/>
        <v>0.163314550762911</v>
      </c>
      <c r="AO2447" s="16">
        <f t="shared" si="770"/>
        <v>0.0690562530900035</v>
      </c>
      <c r="AP2447" s="16">
        <f t="shared" si="771"/>
        <v>0.00843919266695239</v>
      </c>
      <c r="AQ2447" s="12">
        <f t="shared" si="772"/>
        <v>127184917.68</v>
      </c>
      <c r="AR2447" s="12">
        <f t="shared" si="773"/>
        <v>90134806.7100001</v>
      </c>
      <c r="AS2447" s="12">
        <f>AR2447-VLOOKUP(A2447,[1]选股结果!$A$2:$BJ$3005,48,FALSE)*0.08</f>
        <v>-64760071.2699999</v>
      </c>
      <c r="AT2447" s="12">
        <f t="shared" si="774"/>
        <v>77319336.1500001</v>
      </c>
      <c r="AU2447" s="12">
        <f t="shared" si="775"/>
        <v>140000388.24</v>
      </c>
      <c r="AV2447" s="12">
        <f t="shared" si="776"/>
        <v>124181678.49</v>
      </c>
      <c r="AW2447" s="12">
        <f t="shared" si="777"/>
        <v>164657392.09</v>
      </c>
      <c r="AX2447" s="12">
        <f t="shared" si="778"/>
        <v>26963925.64</v>
      </c>
      <c r="AY2447" s="21">
        <f t="shared" si="779"/>
        <v>575771164.41</v>
      </c>
    </row>
    <row r="2448" spans="1:51">
      <c r="A2448" s="5" t="s">
        <v>4943</v>
      </c>
      <c r="B2448" s="5" t="s">
        <v>4944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80"/>
        <v>699662403.38</v>
      </c>
      <c r="AF2448" s="9">
        <f t="shared" si="781"/>
        <v>554796188.13</v>
      </c>
      <c r="AG2448" s="9">
        <f t="shared" si="782"/>
        <v>147289227.45</v>
      </c>
      <c r="AH2448" s="9">
        <f t="shared" si="783"/>
        <v>147870963.34</v>
      </c>
      <c r="AI2448" s="9">
        <f t="shared" si="784"/>
        <v>125008560.21</v>
      </c>
      <c r="AJ2448" s="12">
        <f t="shared" si="765"/>
        <v>199776081.9</v>
      </c>
      <c r="AK2448" s="16">
        <f t="shared" si="766"/>
        <v>0.285532109392904</v>
      </c>
      <c r="AL2448" s="9">
        <f t="shared" si="767"/>
        <v>78807620.83</v>
      </c>
      <c r="AM2448" s="16">
        <f t="shared" si="768"/>
        <v>0.00637318679474362</v>
      </c>
      <c r="AN2448" s="16">
        <f t="shared" si="769"/>
        <v>0.0336765159399353</v>
      </c>
      <c r="AO2448" s="16">
        <f t="shared" si="770"/>
        <v>0.0225096450858548</v>
      </c>
      <c r="AP2448" s="16">
        <f t="shared" si="771"/>
        <v>0.0509087424133817</v>
      </c>
      <c r="AQ2448" s="12">
        <f t="shared" si="772"/>
        <v>120968461.07</v>
      </c>
      <c r="AR2448" s="12">
        <f t="shared" si="773"/>
        <v>122585548.01</v>
      </c>
      <c r="AS2448" s="12">
        <f>AR2448-VLOOKUP(A2448,[1]选股结果!$A$2:$BJ$3005,48,FALSE)*0.08</f>
        <v>-29870275.8908</v>
      </c>
      <c r="AT2448" s="12">
        <f t="shared" si="774"/>
        <v>98106057.94</v>
      </c>
      <c r="AU2448" s="12">
        <f t="shared" si="775"/>
        <v>145447951.14</v>
      </c>
      <c r="AV2448" s="12">
        <f t="shared" si="776"/>
        <v>116204241.62</v>
      </c>
      <c r="AW2448" s="12">
        <f t="shared" si="777"/>
        <v>147289227.45</v>
      </c>
      <c r="AX2448" s="12">
        <f t="shared" si="778"/>
        <v>5644280.08</v>
      </c>
      <c r="AY2448" s="21">
        <f t="shared" si="779"/>
        <v>579275678.2</v>
      </c>
    </row>
    <row r="2449" spans="1:51">
      <c r="A2449" s="5" t="s">
        <v>4945</v>
      </c>
      <c r="B2449" s="5" t="s">
        <v>4946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80"/>
        <v>698672026.27</v>
      </c>
      <c r="AF2449" s="9">
        <f t="shared" si="781"/>
        <v>419427633.21</v>
      </c>
      <c r="AG2449" s="9">
        <f t="shared" si="782"/>
        <v>267568098.56</v>
      </c>
      <c r="AH2449" s="9">
        <f t="shared" si="783"/>
        <v>266545203.55</v>
      </c>
      <c r="AI2449" s="9">
        <f t="shared" si="784"/>
        <v>230101242.96</v>
      </c>
      <c r="AJ2449" s="12">
        <f t="shared" si="765"/>
        <v>420130864.43</v>
      </c>
      <c r="AK2449" s="16">
        <f t="shared" si="766"/>
        <v>0.601327731228846</v>
      </c>
      <c r="AL2449" s="9">
        <f t="shared" si="767"/>
        <v>181043058.04</v>
      </c>
      <c r="AM2449" s="16">
        <f t="shared" si="768"/>
        <v>0.0127857570277872</v>
      </c>
      <c r="AN2449" s="16">
        <f t="shared" si="769"/>
        <v>0.0448799136232806</v>
      </c>
      <c r="AO2449" s="16">
        <f t="shared" si="770"/>
        <v>0.0799109561006297</v>
      </c>
      <c r="AP2449" s="16">
        <f t="shared" si="771"/>
        <v>0.120083843771322</v>
      </c>
      <c r="AQ2449" s="12">
        <f t="shared" si="772"/>
        <v>239087806.39</v>
      </c>
      <c r="AR2449" s="12">
        <f t="shared" si="773"/>
        <v>241777537.46</v>
      </c>
      <c r="AS2449" s="12">
        <f>AR2449-VLOOKUP(A2449,[1]选股结果!$A$2:$BJ$3005,48,FALSE)*0.08</f>
        <v>-84894308.3112</v>
      </c>
      <c r="AT2449" s="12">
        <f t="shared" si="774"/>
        <v>202643845.8</v>
      </c>
      <c r="AU2449" s="12">
        <f t="shared" si="775"/>
        <v>278221498.05</v>
      </c>
      <c r="AV2449" s="12">
        <f t="shared" si="776"/>
        <v>226620309.67</v>
      </c>
      <c r="AW2449" s="12">
        <f t="shared" si="777"/>
        <v>267568098.56</v>
      </c>
      <c r="AX2449" s="12">
        <f t="shared" si="778"/>
        <v>1814097.23</v>
      </c>
      <c r="AY2449" s="21">
        <f t="shared" si="779"/>
        <v>458561324.87</v>
      </c>
    </row>
    <row r="2450" spans="1:51">
      <c r="A2450" s="5" t="s">
        <v>4947</v>
      </c>
      <c r="B2450" s="5" t="s">
        <v>4948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80"/>
        <v>696967520.9</v>
      </c>
      <c r="AF2450" s="9">
        <f t="shared" si="781"/>
        <v>734628000.45</v>
      </c>
      <c r="AG2450" s="9">
        <f t="shared" si="782"/>
        <v>-37841232.02</v>
      </c>
      <c r="AH2450" s="9">
        <f t="shared" si="783"/>
        <v>-21304541.12</v>
      </c>
      <c r="AI2450" s="9">
        <f t="shared" si="784"/>
        <v>-21365716.22</v>
      </c>
      <c r="AJ2450" s="12">
        <f t="shared" si="765"/>
        <v>21717921.73</v>
      </c>
      <c r="AK2450" s="16">
        <f t="shared" si="766"/>
        <v>0.0311605936844166</v>
      </c>
      <c r="AL2450" s="9">
        <f t="shared" si="767"/>
        <v>30997084.89</v>
      </c>
      <c r="AM2450" s="16">
        <f t="shared" si="768"/>
        <v>0.000924504773433267</v>
      </c>
      <c r="AN2450" s="16">
        <f t="shared" si="769"/>
        <v>0.00313928169446784</v>
      </c>
      <c r="AO2450" s="16">
        <f t="shared" si="770"/>
        <v>0.0641370612970266</v>
      </c>
      <c r="AP2450" s="16">
        <f t="shared" si="771"/>
        <v>0</v>
      </c>
      <c r="AQ2450" s="12">
        <f t="shared" si="772"/>
        <v>-9279163.15999998</v>
      </c>
      <c r="AR2450" s="12">
        <f t="shared" si="773"/>
        <v>-21184963.75</v>
      </c>
      <c r="AS2450" s="12">
        <f>AR2450-VLOOKUP(A2450,[1]选股结果!$A$2:$BJ$3005,48,FALSE)*0.08</f>
        <v>-170488033.2212</v>
      </c>
      <c r="AT2450" s="12">
        <f t="shared" si="774"/>
        <v>-9340338.25999998</v>
      </c>
      <c r="AU2450" s="12">
        <f t="shared" si="775"/>
        <v>-21123788.65</v>
      </c>
      <c r="AV2450" s="12">
        <f t="shared" si="776"/>
        <v>-46409868.44</v>
      </c>
      <c r="AW2450" s="12">
        <f t="shared" si="777"/>
        <v>-37841232.02</v>
      </c>
      <c r="AX2450" s="12">
        <f t="shared" si="778"/>
        <v>8113114.08</v>
      </c>
      <c r="AY2450" s="21">
        <f t="shared" si="779"/>
        <v>722783374.96</v>
      </c>
    </row>
    <row r="2451" spans="1:51">
      <c r="A2451" s="5" t="s">
        <v>4949</v>
      </c>
      <c r="B2451" s="5" t="s">
        <v>4950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80"/>
        <v>696187457.92</v>
      </c>
      <c r="AF2451" s="9">
        <f t="shared" si="781"/>
        <v>610406249.47</v>
      </c>
      <c r="AG2451" s="9">
        <f t="shared" si="782"/>
        <v>68154306.4299999</v>
      </c>
      <c r="AH2451" s="9">
        <f t="shared" si="783"/>
        <v>65680021.2599999</v>
      </c>
      <c r="AI2451" s="9">
        <f t="shared" si="784"/>
        <v>55120517.3299999</v>
      </c>
      <c r="AJ2451" s="12">
        <f t="shared" si="765"/>
        <v>204948401.58</v>
      </c>
      <c r="AK2451" s="16">
        <f t="shared" si="766"/>
        <v>0.294386805232494</v>
      </c>
      <c r="AL2451" s="9">
        <f t="shared" si="767"/>
        <v>121577606.32</v>
      </c>
      <c r="AM2451" s="16">
        <f t="shared" si="768"/>
        <v>0.00617566725899571</v>
      </c>
      <c r="AN2451" s="16">
        <f t="shared" si="769"/>
        <v>0.053595161210571</v>
      </c>
      <c r="AO2451" s="16">
        <f t="shared" si="770"/>
        <v>0.0628653059202759</v>
      </c>
      <c r="AP2451" s="16">
        <f t="shared" si="771"/>
        <v>0.0451753464418401</v>
      </c>
      <c r="AQ2451" s="12">
        <f t="shared" si="772"/>
        <v>83370795.26</v>
      </c>
      <c r="AR2451" s="12">
        <f t="shared" si="773"/>
        <v>70472346.45</v>
      </c>
      <c r="AS2451" s="12">
        <f>AR2451-VLOOKUP(A2451,[1]选股结果!$A$2:$BJ$3005,48,FALSE)*0.08</f>
        <v>-21603511.9292</v>
      </c>
      <c r="AT2451" s="12">
        <f t="shared" si="774"/>
        <v>72811291.33</v>
      </c>
      <c r="AU2451" s="12">
        <f t="shared" si="775"/>
        <v>81031850.38</v>
      </c>
      <c r="AV2451" s="12">
        <f t="shared" si="776"/>
        <v>68194849.51</v>
      </c>
      <c r="AW2451" s="12">
        <f t="shared" si="777"/>
        <v>68154306.4299999</v>
      </c>
      <c r="AX2451" s="12">
        <f t="shared" si="778"/>
        <v>997391.13</v>
      </c>
      <c r="AY2451" s="21">
        <f t="shared" si="779"/>
        <v>608067304.59</v>
      </c>
    </row>
    <row r="2452" spans="1:51">
      <c r="A2452" s="5" t="s">
        <v>4951</v>
      </c>
      <c r="B2452" s="5" t="s">
        <v>4952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80"/>
        <v>696129210.25</v>
      </c>
      <c r="AF2452" s="9">
        <f t="shared" si="781"/>
        <v>662129037.81</v>
      </c>
      <c r="AG2452" s="9">
        <f t="shared" si="782"/>
        <v>29687639.0200001</v>
      </c>
      <c r="AH2452" s="9">
        <f t="shared" si="783"/>
        <v>34218999.9600001</v>
      </c>
      <c r="AI2452" s="9">
        <f t="shared" si="784"/>
        <v>31370086.9900001</v>
      </c>
      <c r="AJ2452" s="12">
        <f t="shared" si="765"/>
        <v>161789875.27</v>
      </c>
      <c r="AK2452" s="16">
        <f t="shared" si="766"/>
        <v>0.232413570480539</v>
      </c>
      <c r="AL2452" s="9">
        <f t="shared" si="767"/>
        <v>126272435.73</v>
      </c>
      <c r="AM2452" s="16">
        <f t="shared" si="768"/>
        <v>0.00600281161668147</v>
      </c>
      <c r="AN2452" s="16">
        <f t="shared" si="769"/>
        <v>0.0939316285499887</v>
      </c>
      <c r="AO2452" s="16">
        <f t="shared" si="770"/>
        <v>0.0523469744171678</v>
      </c>
      <c r="AP2452" s="16">
        <f t="shared" si="771"/>
        <v>0.0356201915318206</v>
      </c>
      <c r="AQ2452" s="12">
        <f t="shared" si="772"/>
        <v>35517439.54</v>
      </c>
      <c r="AR2452" s="12">
        <f t="shared" si="773"/>
        <v>35682620.41</v>
      </c>
      <c r="AS2452" s="12">
        <f>AR2452-VLOOKUP(A2452,[1]选股结果!$A$2:$BJ$3005,48,FALSE)*0.08</f>
        <v>-53624997.4308</v>
      </c>
      <c r="AT2452" s="12">
        <f t="shared" si="774"/>
        <v>32668526.57</v>
      </c>
      <c r="AU2452" s="12">
        <f t="shared" si="775"/>
        <v>38531533.38</v>
      </c>
      <c r="AV2452" s="12">
        <f t="shared" si="776"/>
        <v>23779475.41</v>
      </c>
      <c r="AW2452" s="12">
        <f t="shared" si="777"/>
        <v>29687639.0200001</v>
      </c>
      <c r="AX2452" s="12">
        <f t="shared" si="778"/>
        <v>2871232.27</v>
      </c>
      <c r="AY2452" s="21">
        <f t="shared" si="779"/>
        <v>665143131.65</v>
      </c>
    </row>
    <row r="2453" spans="1:51">
      <c r="A2453" s="5" t="s">
        <v>4953</v>
      </c>
      <c r="B2453" s="5" t="s">
        <v>4954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80"/>
        <v>692744290.52</v>
      </c>
      <c r="AF2453" s="9">
        <f t="shared" si="781"/>
        <v>512025697.3</v>
      </c>
      <c r="AG2453" s="9">
        <f t="shared" si="782"/>
        <v>183664981.16</v>
      </c>
      <c r="AH2453" s="9">
        <f t="shared" si="783"/>
        <v>230393895.82</v>
      </c>
      <c r="AI2453" s="9">
        <f t="shared" si="784"/>
        <v>201339275.23</v>
      </c>
      <c r="AJ2453" s="12">
        <f t="shared" si="765"/>
        <v>439453427.74</v>
      </c>
      <c r="AK2453" s="16">
        <f t="shared" si="766"/>
        <v>0.634366004532682</v>
      </c>
      <c r="AL2453" s="9">
        <f t="shared" si="767"/>
        <v>209464050.65</v>
      </c>
      <c r="AM2453" s="16">
        <f t="shared" si="768"/>
        <v>0.00782336784895311</v>
      </c>
      <c r="AN2453" s="16">
        <f t="shared" si="769"/>
        <v>0.0700539201175833</v>
      </c>
      <c r="AO2453" s="16">
        <f t="shared" si="770"/>
        <v>0.102728859037699</v>
      </c>
      <c r="AP2453" s="16">
        <f t="shared" si="771"/>
        <v>0.18082991571965</v>
      </c>
      <c r="AQ2453" s="12">
        <f t="shared" si="772"/>
        <v>229989377.09</v>
      </c>
      <c r="AR2453" s="12">
        <f t="shared" si="773"/>
        <v>192582690.82</v>
      </c>
      <c r="AS2453" s="12">
        <f>AR2453-VLOOKUP(A2453,[1]选股结果!$A$2:$BJ$3005,48,FALSE)*0.08</f>
        <v>779956.452799976</v>
      </c>
      <c r="AT2453" s="12">
        <f t="shared" si="774"/>
        <v>200934756.5</v>
      </c>
      <c r="AU2453" s="12">
        <f t="shared" si="775"/>
        <v>221637311.41</v>
      </c>
      <c r="AV2453" s="12">
        <f t="shared" si="776"/>
        <v>149166824.87</v>
      </c>
      <c r="AW2453" s="12">
        <f t="shared" si="777"/>
        <v>183664981.16</v>
      </c>
      <c r="AX2453" s="12">
        <f t="shared" si="778"/>
        <v>16776541.22</v>
      </c>
      <c r="AY2453" s="21">
        <f t="shared" si="779"/>
        <v>503673631.62</v>
      </c>
    </row>
    <row r="2454" spans="1:51">
      <c r="A2454" s="5" t="s">
        <v>4955</v>
      </c>
      <c r="B2454" s="5" t="s">
        <v>4956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80"/>
        <v>692503525.54</v>
      </c>
      <c r="AF2454" s="9">
        <f t="shared" si="781"/>
        <v>442389257.02</v>
      </c>
      <c r="AG2454" s="9">
        <f t="shared" si="782"/>
        <v>243612768.64</v>
      </c>
      <c r="AH2454" s="9">
        <f t="shared" si="783"/>
        <v>243525984.89</v>
      </c>
      <c r="AI2454" s="9">
        <f t="shared" si="784"/>
        <v>239238306.37</v>
      </c>
      <c r="AJ2454" s="12">
        <f t="shared" si="765"/>
        <v>431934173.97</v>
      </c>
      <c r="AK2454" s="16">
        <f t="shared" si="766"/>
        <v>0.623728483740479</v>
      </c>
      <c r="AL2454" s="9">
        <f t="shared" si="767"/>
        <v>170313920.41</v>
      </c>
      <c r="AM2454" s="16">
        <f t="shared" si="768"/>
        <v>0.00423987281178167</v>
      </c>
      <c r="AN2454" s="16">
        <f t="shared" si="769"/>
        <v>0.02672910458552</v>
      </c>
      <c r="AO2454" s="16">
        <f t="shared" si="770"/>
        <v>0.138499700814101</v>
      </c>
      <c r="AP2454" s="16">
        <f t="shared" si="771"/>
        <v>0.0777617406178671</v>
      </c>
      <c r="AQ2454" s="12">
        <f t="shared" si="772"/>
        <v>261620253.56</v>
      </c>
      <c r="AR2454" s="12">
        <f t="shared" si="773"/>
        <v>246720606.25</v>
      </c>
      <c r="AS2454" s="12">
        <f>AR2454-VLOOKUP(A2454,[1]选股结果!$A$2:$BJ$3005,48,FALSE)*0.08</f>
        <v>-172945181.4036</v>
      </c>
      <c r="AT2454" s="12">
        <f t="shared" si="774"/>
        <v>257332575.04</v>
      </c>
      <c r="AU2454" s="12">
        <f t="shared" si="775"/>
        <v>251008284.77</v>
      </c>
      <c r="AV2454" s="12">
        <f t="shared" si="776"/>
        <v>238354834.64</v>
      </c>
      <c r="AW2454" s="12">
        <f t="shared" si="777"/>
        <v>243612768.64</v>
      </c>
      <c r="AX2454" s="12">
        <f t="shared" si="778"/>
        <v>2807627.32</v>
      </c>
      <c r="AY2454" s="21">
        <f t="shared" si="779"/>
        <v>431777288.23</v>
      </c>
    </row>
    <row r="2455" spans="1:51">
      <c r="A2455" s="5" t="s">
        <v>4957</v>
      </c>
      <c r="B2455" s="5" t="s">
        <v>4958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80"/>
        <v>692373821.56</v>
      </c>
      <c r="AF2455" s="9">
        <f t="shared" si="781"/>
        <v>623132783.9</v>
      </c>
      <c r="AG2455" s="9">
        <f t="shared" si="782"/>
        <v>54325062.5799999</v>
      </c>
      <c r="AH2455" s="9">
        <f t="shared" si="783"/>
        <v>54499224.8699999</v>
      </c>
      <c r="AI2455" s="9">
        <f t="shared" si="784"/>
        <v>53585089.6899999</v>
      </c>
      <c r="AJ2455" s="12">
        <f t="shared" si="765"/>
        <v>203855186.83</v>
      </c>
      <c r="AK2455" s="16">
        <f t="shared" si="766"/>
        <v>0.294429368185369</v>
      </c>
      <c r="AL2455" s="9">
        <f t="shared" si="767"/>
        <v>142234717.54</v>
      </c>
      <c r="AM2455" s="16">
        <f t="shared" si="768"/>
        <v>0.00828800750593185</v>
      </c>
      <c r="AN2455" s="16">
        <f t="shared" si="769"/>
        <v>0.0234957322524798</v>
      </c>
      <c r="AO2455" s="16">
        <f t="shared" si="770"/>
        <v>0.0779855872776104</v>
      </c>
      <c r="AP2455" s="16">
        <f t="shared" si="771"/>
        <v>0.0708301239199151</v>
      </c>
      <c r="AQ2455" s="12">
        <f t="shared" si="772"/>
        <v>61620469.2899999</v>
      </c>
      <c r="AR2455" s="12">
        <f t="shared" si="773"/>
        <v>51134516.9699999</v>
      </c>
      <c r="AS2455" s="12">
        <f>AR2455-VLOOKUP(A2455,[1]选股结果!$A$2:$BJ$3005,48,FALSE)*0.08</f>
        <v>2135646.90439989</v>
      </c>
      <c r="AT2455" s="12">
        <f t="shared" si="774"/>
        <v>60706334.1099999</v>
      </c>
      <c r="AU2455" s="12">
        <f t="shared" si="775"/>
        <v>52048652.1499999</v>
      </c>
      <c r="AV2455" s="12">
        <f t="shared" si="776"/>
        <v>54814766.8699999</v>
      </c>
      <c r="AW2455" s="12">
        <f t="shared" si="777"/>
        <v>54325062.5799999</v>
      </c>
      <c r="AX2455" s="12">
        <f t="shared" si="778"/>
        <v>0</v>
      </c>
      <c r="AY2455" s="21">
        <f t="shared" si="779"/>
        <v>613560966.76</v>
      </c>
    </row>
    <row r="2456" spans="1:51">
      <c r="A2456" s="5" t="s">
        <v>4959</v>
      </c>
      <c r="B2456" s="5" t="s">
        <v>4960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80"/>
        <v>691950199.9</v>
      </c>
      <c r="AF2456" s="9">
        <f t="shared" si="781"/>
        <v>504962989.47</v>
      </c>
      <c r="AG2456" s="9">
        <f t="shared" si="782"/>
        <v>184793353.76</v>
      </c>
      <c r="AH2456" s="9">
        <f t="shared" si="783"/>
        <v>185615749.35</v>
      </c>
      <c r="AI2456" s="9">
        <f t="shared" si="784"/>
        <v>155464448.33</v>
      </c>
      <c r="AJ2456" s="12">
        <f t="shared" si="765"/>
        <v>304716187.6</v>
      </c>
      <c r="AK2456" s="16">
        <f t="shared" si="766"/>
        <v>0.44037300320751</v>
      </c>
      <c r="AL2456" s="9">
        <f t="shared" si="767"/>
        <v>112030832.77</v>
      </c>
      <c r="AM2456" s="16">
        <f t="shared" si="768"/>
        <v>0.00876929046465617</v>
      </c>
      <c r="AN2456" s="16">
        <f t="shared" si="769"/>
        <v>0.0135968879427446</v>
      </c>
      <c r="AO2456" s="16">
        <f t="shared" si="770"/>
        <v>0.104686125432825</v>
      </c>
      <c r="AP2456" s="16">
        <f t="shared" si="771"/>
        <v>0.0360421332685563</v>
      </c>
      <c r="AQ2456" s="12">
        <f t="shared" si="772"/>
        <v>192685354.83</v>
      </c>
      <c r="AR2456" s="12">
        <f t="shared" si="773"/>
        <v>157658305</v>
      </c>
      <c r="AS2456" s="12">
        <f>AR2456-VLOOKUP(A2456,[1]选股结果!$A$2:$BJ$3005,48,FALSE)*0.08</f>
        <v>80756701.2096</v>
      </c>
      <c r="AT2456" s="12">
        <f t="shared" si="774"/>
        <v>162534053.81</v>
      </c>
      <c r="AU2456" s="12">
        <f t="shared" si="775"/>
        <v>187809606.02</v>
      </c>
      <c r="AV2456" s="12">
        <f t="shared" si="776"/>
        <v>186930851.78</v>
      </c>
      <c r="AW2456" s="12">
        <f t="shared" si="777"/>
        <v>184793353.76</v>
      </c>
      <c r="AX2456" s="12">
        <f t="shared" si="778"/>
        <v>202859.27</v>
      </c>
      <c r="AY2456" s="21">
        <f t="shared" si="779"/>
        <v>500087240.66</v>
      </c>
    </row>
    <row r="2457" spans="1:51">
      <c r="A2457" s="5" t="s">
        <v>4961</v>
      </c>
      <c r="B2457" s="5" t="s">
        <v>4962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80"/>
        <v>689218826.53</v>
      </c>
      <c r="AF2457" s="9">
        <f t="shared" si="781"/>
        <v>648875735.67</v>
      </c>
      <c r="AG2457" s="9">
        <f t="shared" si="782"/>
        <v>34456127.52</v>
      </c>
      <c r="AH2457" s="9">
        <f t="shared" si="783"/>
        <v>34756148.08</v>
      </c>
      <c r="AI2457" s="9">
        <f t="shared" si="784"/>
        <v>34549702.57</v>
      </c>
      <c r="AJ2457" s="12">
        <f t="shared" si="765"/>
        <v>73541780.0699999</v>
      </c>
      <c r="AK2457" s="16">
        <f t="shared" si="766"/>
        <v>0.106703092311421</v>
      </c>
      <c r="AL2457" s="9">
        <f t="shared" si="767"/>
        <v>21115678.72</v>
      </c>
      <c r="AM2457" s="16">
        <f t="shared" si="768"/>
        <v>0.00278878140876835</v>
      </c>
      <c r="AN2457" s="16">
        <f t="shared" si="769"/>
        <v>0.00452662694329955</v>
      </c>
      <c r="AO2457" s="16">
        <f t="shared" si="770"/>
        <v>0.0237570151738844</v>
      </c>
      <c r="AP2457" s="16">
        <f t="shared" si="771"/>
        <v>0</v>
      </c>
      <c r="AQ2457" s="12">
        <f t="shared" si="772"/>
        <v>52426101.3499999</v>
      </c>
      <c r="AR2457" s="12">
        <f t="shared" si="773"/>
        <v>40436665.9099999</v>
      </c>
      <c r="AS2457" s="12">
        <f>AR2457-VLOOKUP(A2457,[1]选股结果!$A$2:$BJ$3005,48,FALSE)*0.08</f>
        <v>-46029631.9380001</v>
      </c>
      <c r="AT2457" s="12">
        <f t="shared" si="774"/>
        <v>52219655.8399999</v>
      </c>
      <c r="AU2457" s="12">
        <f t="shared" si="775"/>
        <v>40643111.4199999</v>
      </c>
      <c r="AV2457" s="12">
        <f t="shared" si="776"/>
        <v>35258131.2399999</v>
      </c>
      <c r="AW2457" s="12">
        <f t="shared" si="777"/>
        <v>34456127.52</v>
      </c>
      <c r="AX2457" s="12">
        <f t="shared" si="778"/>
        <v>60077.25</v>
      </c>
      <c r="AY2457" s="21">
        <f t="shared" si="779"/>
        <v>637092745.74</v>
      </c>
    </row>
    <row r="2458" spans="1:51">
      <c r="A2458" s="5" t="s">
        <v>4963</v>
      </c>
      <c r="B2458" s="5" t="s">
        <v>4964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80"/>
        <v>688533535.47</v>
      </c>
      <c r="AF2458" s="9">
        <f t="shared" si="781"/>
        <v>669815630.31</v>
      </c>
      <c r="AG2458" s="9">
        <f t="shared" si="782"/>
        <v>10989185.1900001</v>
      </c>
      <c r="AH2458" s="9">
        <f t="shared" si="783"/>
        <v>10587263.3700001</v>
      </c>
      <c r="AI2458" s="9">
        <f t="shared" si="784"/>
        <v>10587263.3700001</v>
      </c>
      <c r="AJ2458" s="12">
        <f t="shared" si="765"/>
        <v>124697552.19</v>
      </c>
      <c r="AK2458" s="16">
        <f t="shared" si="766"/>
        <v>0.1811059966816</v>
      </c>
      <c r="AL2458" s="9">
        <f t="shared" si="767"/>
        <v>94008924.47</v>
      </c>
      <c r="AM2458" s="16">
        <f t="shared" si="768"/>
        <v>0.00480205774979868</v>
      </c>
      <c r="AN2458" s="16">
        <f t="shared" si="769"/>
        <v>0.0523444520031956</v>
      </c>
      <c r="AO2458" s="16">
        <f t="shared" si="770"/>
        <v>0.0354388556010474</v>
      </c>
      <c r="AP2458" s="16">
        <f t="shared" si="771"/>
        <v>0.0363761867356296</v>
      </c>
      <c r="AQ2458" s="12">
        <f t="shared" si="772"/>
        <v>30688627.7200001</v>
      </c>
      <c r="AR2458" s="12">
        <f t="shared" si="773"/>
        <v>13503334.0900001</v>
      </c>
      <c r="AS2458" s="12">
        <f>AR2458-VLOOKUP(A2458,[1]选股结果!$A$2:$BJ$3005,48,FALSE)*0.08</f>
        <v>-19398363.8715999</v>
      </c>
      <c r="AT2458" s="12">
        <f t="shared" si="774"/>
        <v>30688627.7200001</v>
      </c>
      <c r="AU2458" s="12">
        <f t="shared" si="775"/>
        <v>13503334.0900001</v>
      </c>
      <c r="AV2458" s="12">
        <f t="shared" si="776"/>
        <v>12194420.78</v>
      </c>
      <c r="AW2458" s="12">
        <f t="shared" si="777"/>
        <v>10989185.1900001</v>
      </c>
      <c r="AX2458" s="12">
        <f t="shared" si="778"/>
        <v>-1177990.21</v>
      </c>
      <c r="AY2458" s="21">
        <f t="shared" si="779"/>
        <v>652630336.68</v>
      </c>
    </row>
    <row r="2459" spans="1:51">
      <c r="A2459" s="5" t="s">
        <v>4965</v>
      </c>
      <c r="B2459" s="5" t="s">
        <v>4966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80"/>
        <v>688205994.37</v>
      </c>
      <c r="AF2459" s="9">
        <f t="shared" si="781"/>
        <v>657728615.32</v>
      </c>
      <c r="AG2459" s="9">
        <f t="shared" si="782"/>
        <v>42215790.6600001</v>
      </c>
      <c r="AH2459" s="9">
        <f t="shared" si="783"/>
        <v>41967057.8500001</v>
      </c>
      <c r="AI2459" s="9">
        <f t="shared" si="784"/>
        <v>38434107.0400001</v>
      </c>
      <c r="AJ2459" s="12">
        <f t="shared" si="765"/>
        <v>117298258.16</v>
      </c>
      <c r="AK2459" s="16">
        <f t="shared" si="766"/>
        <v>0.170440622603669</v>
      </c>
      <c r="AL2459" s="9">
        <f t="shared" si="767"/>
        <v>90408524.89</v>
      </c>
      <c r="AM2459" s="16">
        <f t="shared" si="768"/>
        <v>0.0026059568714477</v>
      </c>
      <c r="AN2459" s="16">
        <f t="shared" si="769"/>
        <v>0.0272647552818496</v>
      </c>
      <c r="AO2459" s="16">
        <f t="shared" si="770"/>
        <v>0.0427295673396737</v>
      </c>
      <c r="AP2459" s="16">
        <f t="shared" si="771"/>
        <v>0.0521857964095141</v>
      </c>
      <c r="AQ2459" s="12">
        <f t="shared" si="772"/>
        <v>26889733.27</v>
      </c>
      <c r="AR2459" s="12">
        <f t="shared" si="773"/>
        <v>22414428.8</v>
      </c>
      <c r="AS2459" s="12">
        <f>AR2459-VLOOKUP(A2459,[1]选股结果!$A$2:$BJ$3005,48,FALSE)*0.08</f>
        <v>-97416141.8584</v>
      </c>
      <c r="AT2459" s="12">
        <f t="shared" si="774"/>
        <v>23356782.46</v>
      </c>
      <c r="AU2459" s="12">
        <f t="shared" si="775"/>
        <v>25947379.61</v>
      </c>
      <c r="AV2459" s="12">
        <f t="shared" si="776"/>
        <v>24629644</v>
      </c>
      <c r="AW2459" s="12">
        <f t="shared" si="777"/>
        <v>42215790.6600001</v>
      </c>
      <c r="AX2459" s="12">
        <f t="shared" si="778"/>
        <v>18257635.76</v>
      </c>
      <c r="AY2459" s="21">
        <f t="shared" si="779"/>
        <v>656786261.66</v>
      </c>
    </row>
    <row r="2460" spans="1:51">
      <c r="A2460" s="5" t="s">
        <v>4967</v>
      </c>
      <c r="B2460" s="5" t="s">
        <v>4968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80"/>
        <v>687092173.4</v>
      </c>
      <c r="AF2460" s="9">
        <f t="shared" si="781"/>
        <v>676727467.88</v>
      </c>
      <c r="AG2460" s="9">
        <f t="shared" si="782"/>
        <v>14715523.05</v>
      </c>
      <c r="AH2460" s="9">
        <f t="shared" si="783"/>
        <v>16806614.92</v>
      </c>
      <c r="AI2460" s="9">
        <f t="shared" si="784"/>
        <v>8842391.45</v>
      </c>
      <c r="AJ2460" s="12">
        <f t="shared" si="765"/>
        <v>111099615</v>
      </c>
      <c r="AK2460" s="16">
        <f t="shared" si="766"/>
        <v>0.161695358062712</v>
      </c>
      <c r="AL2460" s="9">
        <f t="shared" si="767"/>
        <v>114199023.38</v>
      </c>
      <c r="AM2460" s="16">
        <f t="shared" si="768"/>
        <v>0.0128087443733353</v>
      </c>
      <c r="AN2460" s="16">
        <f t="shared" si="769"/>
        <v>0.0225337656422212</v>
      </c>
      <c r="AO2460" s="16">
        <f t="shared" si="770"/>
        <v>0.102814642205034</v>
      </c>
      <c r="AP2460" s="16">
        <f t="shared" si="771"/>
        <v>0.00257039487331177</v>
      </c>
      <c r="AQ2460" s="12">
        <f t="shared" si="772"/>
        <v>-3099408.38</v>
      </c>
      <c r="AR2460" s="12">
        <f t="shared" si="773"/>
        <v>-15105745.14</v>
      </c>
      <c r="AS2460" s="12">
        <f>AR2460-VLOOKUP(A2460,[1]选股结果!$A$2:$BJ$3005,48,FALSE)*0.08</f>
        <v>-131137888.152</v>
      </c>
      <c r="AT2460" s="12">
        <f t="shared" si="774"/>
        <v>-11063631.85</v>
      </c>
      <c r="AU2460" s="12">
        <f t="shared" si="775"/>
        <v>-7141521.67</v>
      </c>
      <c r="AV2460" s="12">
        <f t="shared" si="776"/>
        <v>-12258729.02</v>
      </c>
      <c r="AW2460" s="12">
        <f t="shared" si="777"/>
        <v>14715523.05</v>
      </c>
      <c r="AX2460" s="12">
        <f t="shared" si="778"/>
        <v>12970318.74</v>
      </c>
      <c r="AY2460" s="21">
        <f t="shared" si="779"/>
        <v>672685354.59</v>
      </c>
    </row>
    <row r="2461" spans="1:51">
      <c r="A2461" s="5" t="s">
        <v>4969</v>
      </c>
      <c r="B2461" s="5" t="s">
        <v>4970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80"/>
        <v>686594377.65</v>
      </c>
      <c r="AF2461" s="9">
        <f t="shared" si="781"/>
        <v>496476174.71</v>
      </c>
      <c r="AG2461" s="9">
        <f t="shared" si="782"/>
        <v>200300169.1</v>
      </c>
      <c r="AH2461" s="9">
        <f t="shared" si="783"/>
        <v>200947086.86</v>
      </c>
      <c r="AI2461" s="9">
        <f t="shared" si="784"/>
        <v>171451719.28</v>
      </c>
      <c r="AJ2461" s="12">
        <f t="shared" si="765"/>
        <v>320358577.51</v>
      </c>
      <c r="AK2461" s="16">
        <f t="shared" si="766"/>
        <v>0.466590738197549</v>
      </c>
      <c r="AL2461" s="9">
        <f t="shared" si="767"/>
        <v>145912273.57</v>
      </c>
      <c r="AM2461" s="16">
        <f t="shared" si="768"/>
        <v>0.0112502019116993</v>
      </c>
      <c r="AN2461" s="16">
        <f t="shared" si="769"/>
        <v>0.117737404938681</v>
      </c>
      <c r="AO2461" s="16">
        <f t="shared" si="770"/>
        <v>0.0496963278621453</v>
      </c>
      <c r="AP2461" s="16">
        <f t="shared" si="771"/>
        <v>0.0364237749012683</v>
      </c>
      <c r="AQ2461" s="12">
        <f t="shared" si="772"/>
        <v>174446303.94</v>
      </c>
      <c r="AR2461" s="12">
        <f t="shared" si="773"/>
        <v>162402305.8</v>
      </c>
      <c r="AS2461" s="12">
        <f>AR2461-VLOOKUP(A2461,[1]选股结果!$A$2:$BJ$3005,48,FALSE)*0.08</f>
        <v>16140694.7096</v>
      </c>
      <c r="AT2461" s="12">
        <f t="shared" si="774"/>
        <v>144950936.36</v>
      </c>
      <c r="AU2461" s="12">
        <f t="shared" si="775"/>
        <v>191897673.38</v>
      </c>
      <c r="AV2461" s="12">
        <f t="shared" si="776"/>
        <v>173738007.84</v>
      </c>
      <c r="AW2461" s="12">
        <f t="shared" si="777"/>
        <v>200300169.1</v>
      </c>
      <c r="AX2461" s="12">
        <f t="shared" si="778"/>
        <v>9110791.82</v>
      </c>
      <c r="AY2461" s="21">
        <f t="shared" si="779"/>
        <v>513927544.15</v>
      </c>
    </row>
    <row r="2462" spans="1:51">
      <c r="A2462" s="5" t="s">
        <v>4971</v>
      </c>
      <c r="B2462" s="5" t="s">
        <v>4972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80"/>
        <v>686466319.22</v>
      </c>
      <c r="AF2462" s="9">
        <f t="shared" si="781"/>
        <v>598679661.43</v>
      </c>
      <c r="AG2462" s="9">
        <f t="shared" si="782"/>
        <v>80365455.6800001</v>
      </c>
      <c r="AH2462" s="9">
        <f t="shared" si="783"/>
        <v>80323474.1600001</v>
      </c>
      <c r="AI2462" s="9">
        <f t="shared" si="784"/>
        <v>75821147.8900001</v>
      </c>
      <c r="AJ2462" s="12">
        <f t="shared" ref="AJ2462:AJ2525" si="785">C2462-G2462</f>
        <v>231732180.81</v>
      </c>
      <c r="AK2462" s="16">
        <f t="shared" ref="AK2462:AK2525" si="786">AJ2462/C2462</f>
        <v>0.337572542631526</v>
      </c>
      <c r="AL2462" s="9">
        <f t="shared" ref="AL2462:AL2525" si="787">O2462+P2462+Q2462+R2462+Y2462-AB2462+AC2462</f>
        <v>145201422.68</v>
      </c>
      <c r="AM2462" s="16">
        <f t="shared" ref="AM2462:AM2525" si="788">O2462/C2462</f>
        <v>0.00686702086907378</v>
      </c>
      <c r="AN2462" s="16">
        <f t="shared" ref="AN2462:AN2525" si="789">P2462/C2462</f>
        <v>0.109719414560034</v>
      </c>
      <c r="AO2462" s="16">
        <f t="shared" ref="AO2462:AO2525" si="790">Q2462/C2462</f>
        <v>0.0496224300104126</v>
      </c>
      <c r="AP2462" s="16">
        <f t="shared" ref="AP2462:AP2525" si="791">R2462/C2462</f>
        <v>0.0436754806034284</v>
      </c>
      <c r="AQ2462" s="12">
        <f t="shared" ref="AQ2462:AQ2525" si="792">C2462-G2462-AL2462</f>
        <v>86530758.13</v>
      </c>
      <c r="AR2462" s="12">
        <f t="shared" ref="AR2462:AR2525" si="793">AQ2462-S2462-AD2462</f>
        <v>82161443.33</v>
      </c>
      <c r="AS2462" s="12">
        <f>AR2462-VLOOKUP(A2462,[1]选股结果!$A$2:$BJ$3005,48,FALSE)*0.08</f>
        <v>9801626.32439999</v>
      </c>
      <c r="AT2462" s="12">
        <f t="shared" si="774"/>
        <v>82028431.86</v>
      </c>
      <c r="AU2462" s="12">
        <f t="shared" si="775"/>
        <v>86663769.6</v>
      </c>
      <c r="AV2462" s="12">
        <f t="shared" si="776"/>
        <v>78374055.55</v>
      </c>
      <c r="AW2462" s="12">
        <f t="shared" si="777"/>
        <v>80365455.6800001</v>
      </c>
      <c r="AX2462" s="12">
        <f t="shared" si="778"/>
        <v>1858388.66</v>
      </c>
      <c r="AY2462" s="21">
        <f t="shared" si="779"/>
        <v>598812672.9</v>
      </c>
    </row>
    <row r="2463" spans="1:51">
      <c r="A2463" s="5" t="s">
        <v>4973</v>
      </c>
      <c r="B2463" s="5" t="s">
        <v>4974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80"/>
        <v>685322903.74</v>
      </c>
      <c r="AF2463" s="9">
        <f t="shared" si="781"/>
        <v>601039204.64</v>
      </c>
      <c r="AG2463" s="9">
        <f t="shared" si="782"/>
        <v>83749111.45</v>
      </c>
      <c r="AH2463" s="9">
        <f t="shared" si="783"/>
        <v>87911606.92</v>
      </c>
      <c r="AI2463" s="9">
        <f t="shared" si="784"/>
        <v>73007519.95</v>
      </c>
      <c r="AJ2463" s="12">
        <f t="shared" si="785"/>
        <v>231378507.13</v>
      </c>
      <c r="AK2463" s="16">
        <f t="shared" si="786"/>
        <v>0.337619691195643</v>
      </c>
      <c r="AL2463" s="9">
        <f t="shared" si="787"/>
        <v>146357993.32</v>
      </c>
      <c r="AM2463" s="16">
        <f t="shared" si="788"/>
        <v>0.0148590170041411</v>
      </c>
      <c r="AN2463" s="16">
        <f t="shared" si="789"/>
        <v>0.115243248662769</v>
      </c>
      <c r="AO2463" s="16">
        <f t="shared" si="790"/>
        <v>0.0685146867028011</v>
      </c>
      <c r="AP2463" s="16">
        <f t="shared" si="791"/>
        <v>0.0152467495876428</v>
      </c>
      <c r="AQ2463" s="12">
        <f t="shared" si="792"/>
        <v>85020513.81</v>
      </c>
      <c r="AR2463" s="12">
        <f t="shared" si="793"/>
        <v>69587312.04</v>
      </c>
      <c r="AS2463" s="12">
        <f>AR2463-VLOOKUP(A2463,[1]选股结果!$A$2:$BJ$3005,48,FALSE)*0.08</f>
        <v>-15217505.7856</v>
      </c>
      <c r="AT2463" s="12">
        <f t="shared" si="774"/>
        <v>70116426.84</v>
      </c>
      <c r="AU2463" s="12">
        <f t="shared" si="775"/>
        <v>84491399.01</v>
      </c>
      <c r="AV2463" s="12">
        <f t="shared" si="776"/>
        <v>83109845.69</v>
      </c>
      <c r="AW2463" s="12">
        <f t="shared" si="777"/>
        <v>83749111.45</v>
      </c>
      <c r="AX2463" s="12">
        <f t="shared" si="778"/>
        <v>120406.85</v>
      </c>
      <c r="AY2463" s="21">
        <f t="shared" si="779"/>
        <v>600510089.84</v>
      </c>
    </row>
    <row r="2464" spans="1:51">
      <c r="A2464" s="5" t="s">
        <v>4975</v>
      </c>
      <c r="B2464" s="5" t="s">
        <v>4976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80"/>
        <v>683353740.67</v>
      </c>
      <c r="AF2464" s="9">
        <f t="shared" si="781"/>
        <v>603369063.32</v>
      </c>
      <c r="AG2464" s="9">
        <f t="shared" si="782"/>
        <v>60698669.6099999</v>
      </c>
      <c r="AH2464" s="9">
        <f t="shared" si="783"/>
        <v>60348569.6099999</v>
      </c>
      <c r="AI2464" s="9">
        <f t="shared" si="784"/>
        <v>53845611.5399999</v>
      </c>
      <c r="AJ2464" s="12">
        <f t="shared" si="785"/>
        <v>214483764.19</v>
      </c>
      <c r="AK2464" s="16">
        <f t="shared" si="786"/>
        <v>0.313869305785474</v>
      </c>
      <c r="AL2464" s="9">
        <f t="shared" si="787"/>
        <v>152961175.93</v>
      </c>
      <c r="AM2464" s="16">
        <f t="shared" si="788"/>
        <v>0.00250479628357897</v>
      </c>
      <c r="AN2464" s="16">
        <f t="shared" si="789"/>
        <v>0.0607457230413349</v>
      </c>
      <c r="AO2464" s="16">
        <f t="shared" si="790"/>
        <v>0.0861864917462149</v>
      </c>
      <c r="AP2464" s="16">
        <f t="shared" si="791"/>
        <v>0.0464476073532284</v>
      </c>
      <c r="AQ2464" s="12">
        <f t="shared" si="792"/>
        <v>61522588.2599999</v>
      </c>
      <c r="AR2464" s="12">
        <f t="shared" si="793"/>
        <v>54379030.0899999</v>
      </c>
      <c r="AS2464" s="12">
        <f>AR2464-VLOOKUP(A2464,[1]选股结果!$A$2:$BJ$3005,48,FALSE)*0.08</f>
        <v>-82099872.5140001</v>
      </c>
      <c r="AT2464" s="12">
        <f t="shared" si="774"/>
        <v>55019630.1899999</v>
      </c>
      <c r="AU2464" s="12">
        <f t="shared" si="775"/>
        <v>60881988.1599999</v>
      </c>
      <c r="AV2464" s="12">
        <f t="shared" si="776"/>
        <v>38958460.56</v>
      </c>
      <c r="AW2464" s="12">
        <f t="shared" si="777"/>
        <v>60698669.6099999</v>
      </c>
      <c r="AX2464" s="12">
        <f t="shared" si="778"/>
        <v>22380809.15</v>
      </c>
      <c r="AY2464" s="21">
        <f t="shared" si="779"/>
        <v>602728463.22</v>
      </c>
    </row>
    <row r="2465" spans="1:51">
      <c r="A2465" s="5" t="s">
        <v>4977</v>
      </c>
      <c r="B2465" s="5" t="s">
        <v>4978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80"/>
        <v>680520397.33</v>
      </c>
      <c r="AF2465" s="9">
        <f t="shared" si="781"/>
        <v>499165163.52</v>
      </c>
      <c r="AG2465" s="9">
        <f t="shared" si="782"/>
        <v>187255991.11</v>
      </c>
      <c r="AH2465" s="9">
        <f t="shared" si="783"/>
        <v>183826493.57</v>
      </c>
      <c r="AI2465" s="9">
        <f t="shared" si="784"/>
        <v>133563778.8</v>
      </c>
      <c r="AJ2465" s="12">
        <f t="shared" si="785"/>
        <v>336575915.35</v>
      </c>
      <c r="AK2465" s="16">
        <f t="shared" si="786"/>
        <v>0.494586079521708</v>
      </c>
      <c r="AL2465" s="9">
        <f t="shared" si="787"/>
        <v>169045967.14</v>
      </c>
      <c r="AM2465" s="16">
        <f t="shared" si="788"/>
        <v>0.000738603489288596</v>
      </c>
      <c r="AN2465" s="16">
        <f t="shared" si="789"/>
        <v>0.142188351752046</v>
      </c>
      <c r="AO2465" s="16">
        <f t="shared" si="790"/>
        <v>0.0958261132301922</v>
      </c>
      <c r="AP2465" s="16">
        <f t="shared" si="791"/>
        <v>0.0047603625147904</v>
      </c>
      <c r="AQ2465" s="12">
        <f t="shared" si="792"/>
        <v>167529948.21</v>
      </c>
      <c r="AR2465" s="12">
        <f t="shared" si="793"/>
        <v>127762408.71</v>
      </c>
      <c r="AS2465" s="12">
        <f>AR2465-VLOOKUP(A2465,[1]选股结果!$A$2:$BJ$3005,48,FALSE)*0.08</f>
        <v>-27024835.062</v>
      </c>
      <c r="AT2465" s="12">
        <f t="shared" si="774"/>
        <v>117267233.44</v>
      </c>
      <c r="AU2465" s="12">
        <f t="shared" si="775"/>
        <v>178025123.48</v>
      </c>
      <c r="AV2465" s="12">
        <f t="shared" si="776"/>
        <v>169084798.65</v>
      </c>
      <c r="AW2465" s="12">
        <f t="shared" si="777"/>
        <v>187255991.11</v>
      </c>
      <c r="AX2465" s="12">
        <f t="shared" si="778"/>
        <v>5226219.52</v>
      </c>
      <c r="AY2465" s="21">
        <f t="shared" si="779"/>
        <v>509660338.79</v>
      </c>
    </row>
    <row r="2466" spans="1:51">
      <c r="A2466" s="5" t="s">
        <v>4979</v>
      </c>
      <c r="B2466" s="5" t="s">
        <v>4980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80"/>
        <v>680405525</v>
      </c>
      <c r="AF2466" s="9">
        <f t="shared" si="781"/>
        <v>632807679.68</v>
      </c>
      <c r="AG2466" s="9">
        <f t="shared" si="782"/>
        <v>52123098.8300002</v>
      </c>
      <c r="AH2466" s="9">
        <f t="shared" si="783"/>
        <v>52092269.1900002</v>
      </c>
      <c r="AI2466" s="9">
        <f t="shared" si="784"/>
        <v>43542208.6200002</v>
      </c>
      <c r="AJ2466" s="12">
        <f t="shared" si="785"/>
        <v>83543672.6900001</v>
      </c>
      <c r="AK2466" s="16">
        <f t="shared" si="786"/>
        <v>0.12278511802208</v>
      </c>
      <c r="AL2466" s="9">
        <f t="shared" si="787"/>
        <v>30597870.03</v>
      </c>
      <c r="AM2466" s="16">
        <f t="shared" si="788"/>
        <v>0.00627936554454051</v>
      </c>
      <c r="AN2466" s="16">
        <f t="shared" si="789"/>
        <v>0.00413788970922892</v>
      </c>
      <c r="AO2466" s="16">
        <f t="shared" si="790"/>
        <v>0.0323951492751327</v>
      </c>
      <c r="AP2466" s="16">
        <f t="shared" si="791"/>
        <v>0.00211233412603462</v>
      </c>
      <c r="AQ2466" s="12">
        <f t="shared" si="792"/>
        <v>52945802.6600001</v>
      </c>
      <c r="AR2466" s="12">
        <f t="shared" si="793"/>
        <v>39016955.1100001</v>
      </c>
      <c r="AS2466" s="12">
        <f>AR2466-VLOOKUP(A2466,[1]选股结果!$A$2:$BJ$3005,48,FALSE)*0.08</f>
        <v>-3930008.81239989</v>
      </c>
      <c r="AT2466" s="12">
        <f t="shared" si="774"/>
        <v>44395742.0900001</v>
      </c>
      <c r="AU2466" s="12">
        <f t="shared" si="775"/>
        <v>47567015.6800001</v>
      </c>
      <c r="AV2466" s="12">
        <f t="shared" si="776"/>
        <v>56480440.8900001</v>
      </c>
      <c r="AW2466" s="12">
        <f t="shared" si="777"/>
        <v>52123098.8300002</v>
      </c>
      <c r="AX2466" s="12">
        <f t="shared" si="778"/>
        <v>1021444.92</v>
      </c>
      <c r="AY2466" s="21">
        <f t="shared" si="779"/>
        <v>627428892.7</v>
      </c>
    </row>
    <row r="2467" spans="1:51">
      <c r="A2467" s="5" t="s">
        <v>4981</v>
      </c>
      <c r="B2467" s="5" t="s">
        <v>4982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80"/>
        <v>679527715.27</v>
      </c>
      <c r="AF2467" s="9">
        <f t="shared" si="781"/>
        <v>485549311.69</v>
      </c>
      <c r="AG2467" s="9">
        <f t="shared" si="782"/>
        <v>195988307.45</v>
      </c>
      <c r="AH2467" s="9">
        <f t="shared" si="783"/>
        <v>196649469.1</v>
      </c>
      <c r="AI2467" s="9">
        <f t="shared" si="784"/>
        <v>172730672.42</v>
      </c>
      <c r="AJ2467" s="12">
        <f t="shared" si="785"/>
        <v>303652281.92</v>
      </c>
      <c r="AK2467" s="16">
        <f t="shared" si="786"/>
        <v>0.446857832427554</v>
      </c>
      <c r="AL2467" s="9">
        <f t="shared" si="787"/>
        <v>115824580.99</v>
      </c>
      <c r="AM2467" s="16">
        <f t="shared" si="788"/>
        <v>0.00981004228407562</v>
      </c>
      <c r="AN2467" s="16">
        <f t="shared" si="789"/>
        <v>0.0121415882599016</v>
      </c>
      <c r="AO2467" s="16">
        <f t="shared" si="790"/>
        <v>0.0984746632201923</v>
      </c>
      <c r="AP2467" s="16">
        <f t="shared" si="791"/>
        <v>0.0428919083578794</v>
      </c>
      <c r="AQ2467" s="12">
        <f t="shared" si="792"/>
        <v>187827700.93</v>
      </c>
      <c r="AR2467" s="12">
        <f t="shared" si="793"/>
        <v>165214270.66</v>
      </c>
      <c r="AS2467" s="12">
        <f>AR2467-VLOOKUP(A2467,[1]选股结果!$A$2:$BJ$3005,48,FALSE)*0.08</f>
        <v>-562991.545599997</v>
      </c>
      <c r="AT2467" s="12">
        <f t="shared" si="774"/>
        <v>163908904.25</v>
      </c>
      <c r="AU2467" s="12">
        <f t="shared" si="775"/>
        <v>189133067.34</v>
      </c>
      <c r="AV2467" s="12">
        <f t="shared" si="776"/>
        <v>181703084.6</v>
      </c>
      <c r="AW2467" s="12">
        <f t="shared" si="777"/>
        <v>195988307.45</v>
      </c>
      <c r="AX2467" s="12">
        <f t="shared" si="778"/>
        <v>12254243.54</v>
      </c>
      <c r="AY2467" s="21">
        <f t="shared" si="779"/>
        <v>486854678.1</v>
      </c>
    </row>
    <row r="2468" spans="1:51">
      <c r="A2468" s="5" t="s">
        <v>4983</v>
      </c>
      <c r="B2468" s="5" t="s">
        <v>4984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80"/>
        <v>678963386.57</v>
      </c>
      <c r="AF2468" s="9">
        <f t="shared" si="781"/>
        <v>700647039.25</v>
      </c>
      <c r="AG2468" s="9">
        <f t="shared" si="782"/>
        <v>-19049597.3799998</v>
      </c>
      <c r="AH2468" s="9">
        <f t="shared" si="783"/>
        <v>-19826921.0199998</v>
      </c>
      <c r="AI2468" s="9">
        <f t="shared" si="784"/>
        <v>-16679242.7099998</v>
      </c>
      <c r="AJ2468" s="12">
        <f t="shared" si="785"/>
        <v>139484343.04</v>
      </c>
      <c r="AK2468" s="16">
        <f t="shared" si="786"/>
        <v>0.205437208837799</v>
      </c>
      <c r="AL2468" s="9">
        <f t="shared" si="787"/>
        <v>150590286.27</v>
      </c>
      <c r="AM2468" s="16">
        <f t="shared" si="788"/>
        <v>0.0200386328911379</v>
      </c>
      <c r="AN2468" s="16">
        <f t="shared" si="789"/>
        <v>0.125416583094677</v>
      </c>
      <c r="AO2468" s="16">
        <f t="shared" si="790"/>
        <v>0.0690358288784803</v>
      </c>
      <c r="AP2468" s="16">
        <f t="shared" si="791"/>
        <v>0.0061585005947429</v>
      </c>
      <c r="AQ2468" s="12">
        <f t="shared" si="792"/>
        <v>-11105943.2299999</v>
      </c>
      <c r="AR2468" s="12">
        <f t="shared" si="793"/>
        <v>-19313298.0099999</v>
      </c>
      <c r="AS2468" s="12">
        <f>AR2468-VLOOKUP(A2468,[1]选股结果!$A$2:$BJ$3005,48,FALSE)*0.08</f>
        <v>-62715942.7755999</v>
      </c>
      <c r="AT2468" s="12">
        <f t="shared" si="774"/>
        <v>-7958264.9199999</v>
      </c>
      <c r="AU2468" s="12">
        <f t="shared" si="775"/>
        <v>-22460976.3199999</v>
      </c>
      <c r="AV2468" s="12">
        <f t="shared" si="776"/>
        <v>-24616926.7299999</v>
      </c>
      <c r="AW2468" s="12">
        <f t="shared" si="777"/>
        <v>-19049597.3799998</v>
      </c>
      <c r="AX2468" s="12">
        <f t="shared" si="778"/>
        <v>1835906.26</v>
      </c>
      <c r="AY2468" s="21">
        <f t="shared" si="779"/>
        <v>689292006.16</v>
      </c>
    </row>
    <row r="2469" spans="1:51">
      <c r="A2469" s="5" t="s">
        <v>4985</v>
      </c>
      <c r="B2469" s="5" t="s">
        <v>4986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80"/>
        <v>678283097.93</v>
      </c>
      <c r="AF2469" s="9">
        <f t="shared" si="781"/>
        <v>501133682.2</v>
      </c>
      <c r="AG2469" s="9">
        <f t="shared" si="782"/>
        <v>178391758.81</v>
      </c>
      <c r="AH2469" s="9">
        <f t="shared" si="783"/>
        <v>179365093.86</v>
      </c>
      <c r="AI2469" s="9">
        <f t="shared" si="784"/>
        <v>155482419.42</v>
      </c>
      <c r="AJ2469" s="12">
        <f t="shared" si="785"/>
        <v>227962071.67</v>
      </c>
      <c r="AK2469" s="16">
        <f t="shared" si="786"/>
        <v>0.336086911741867</v>
      </c>
      <c r="AL2469" s="9">
        <f t="shared" si="787"/>
        <v>60157715.76</v>
      </c>
      <c r="AM2469" s="16">
        <f t="shared" si="788"/>
        <v>0.00606050112784063</v>
      </c>
      <c r="AN2469" s="16">
        <f t="shared" si="789"/>
        <v>0.00935199906846955</v>
      </c>
      <c r="AO2469" s="16">
        <f t="shared" si="790"/>
        <v>0.031219521398402</v>
      </c>
      <c r="AP2469" s="16">
        <f t="shared" si="791"/>
        <v>0.0421995979515827</v>
      </c>
      <c r="AQ2469" s="12">
        <f t="shared" si="792"/>
        <v>167804355.91</v>
      </c>
      <c r="AR2469" s="12">
        <f t="shared" si="793"/>
        <v>153362011.63</v>
      </c>
      <c r="AS2469" s="12">
        <f>AR2469-VLOOKUP(A2469,[1]选股结果!$A$2:$BJ$3005,48,FALSE)*0.08</f>
        <v>14296091.2492</v>
      </c>
      <c r="AT2469" s="12">
        <f t="shared" si="774"/>
        <v>143921681.47</v>
      </c>
      <c r="AU2469" s="12">
        <f t="shared" si="775"/>
        <v>177244686.07</v>
      </c>
      <c r="AV2469" s="12">
        <f t="shared" si="776"/>
        <v>167822828.65</v>
      </c>
      <c r="AW2469" s="12">
        <f t="shared" si="777"/>
        <v>178391758.81</v>
      </c>
      <c r="AX2469" s="12">
        <f t="shared" si="778"/>
        <v>0</v>
      </c>
      <c r="AY2469" s="21">
        <f t="shared" si="779"/>
        <v>510574012.36</v>
      </c>
    </row>
    <row r="2470" spans="1:51">
      <c r="A2470" s="5" t="s">
        <v>4987</v>
      </c>
      <c r="B2470" s="5" t="s">
        <v>4988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80"/>
        <v>678141939.41</v>
      </c>
      <c r="AF2470" s="9">
        <f t="shared" si="781"/>
        <v>677378313.83</v>
      </c>
      <c r="AG2470" s="9">
        <f t="shared" si="782"/>
        <v>-4459041.81000008</v>
      </c>
      <c r="AH2470" s="9">
        <f t="shared" si="783"/>
        <v>-5450030.12000008</v>
      </c>
      <c r="AI2470" s="9">
        <f t="shared" si="784"/>
        <v>-10512120.9400001</v>
      </c>
      <c r="AJ2470" s="12">
        <f t="shared" si="785"/>
        <v>169828843.35</v>
      </c>
      <c r="AK2470" s="16">
        <f t="shared" si="786"/>
        <v>0.250432591586586</v>
      </c>
      <c r="AL2470" s="9">
        <f t="shared" si="787"/>
        <v>172633271.47</v>
      </c>
      <c r="AM2470" s="16">
        <f t="shared" si="788"/>
        <v>0.00685942840232985</v>
      </c>
      <c r="AN2470" s="16">
        <f t="shared" si="789"/>
        <v>0.0639550004793</v>
      </c>
      <c r="AO2470" s="16">
        <f t="shared" si="790"/>
        <v>0.121485841255706</v>
      </c>
      <c r="AP2470" s="16">
        <f t="shared" si="791"/>
        <v>0.054123035749614</v>
      </c>
      <c r="AQ2470" s="12">
        <f t="shared" si="792"/>
        <v>-2804428.12000003</v>
      </c>
      <c r="AR2470" s="12">
        <f t="shared" si="793"/>
        <v>-9821758.14000003</v>
      </c>
      <c r="AS2470" s="12">
        <f>AR2470-VLOOKUP(A2470,[1]选股结果!$A$2:$BJ$3005,48,FALSE)*0.08</f>
        <v>-133887612.76</v>
      </c>
      <c r="AT2470" s="12">
        <f t="shared" si="774"/>
        <v>-7866518.94000003</v>
      </c>
      <c r="AU2470" s="12">
        <f t="shared" si="775"/>
        <v>-4759667.32000003</v>
      </c>
      <c r="AV2470" s="12">
        <f t="shared" si="776"/>
        <v>-9997699.58000005</v>
      </c>
      <c r="AW2470" s="12">
        <f t="shared" si="777"/>
        <v>-4459041.81000008</v>
      </c>
      <c r="AX2470" s="12">
        <f t="shared" si="778"/>
        <v>0</v>
      </c>
      <c r="AY2470" s="21">
        <f t="shared" si="779"/>
        <v>675423074.63</v>
      </c>
    </row>
    <row r="2471" spans="1:51">
      <c r="A2471" s="5" t="s">
        <v>4989</v>
      </c>
      <c r="B2471" s="5" t="s">
        <v>4990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80"/>
        <v>675132406.41</v>
      </c>
      <c r="AF2471" s="9">
        <f t="shared" si="781"/>
        <v>720730000.78</v>
      </c>
      <c r="AG2471" s="9">
        <f t="shared" si="782"/>
        <v>-87878284.1700001</v>
      </c>
      <c r="AH2471" s="9">
        <f t="shared" si="783"/>
        <v>-87818827.6100001</v>
      </c>
      <c r="AI2471" s="9">
        <f t="shared" si="784"/>
        <v>-96600591.1300001</v>
      </c>
      <c r="AJ2471" s="12">
        <f t="shared" si="785"/>
        <v>144059043.03</v>
      </c>
      <c r="AK2471" s="16">
        <f t="shared" si="786"/>
        <v>0.213378948576962</v>
      </c>
      <c r="AL2471" s="9">
        <f t="shared" si="787"/>
        <v>119129255.5</v>
      </c>
      <c r="AM2471" s="16">
        <f t="shared" si="788"/>
        <v>0.012777474667334</v>
      </c>
      <c r="AN2471" s="16">
        <f t="shared" si="789"/>
        <v>0.0322158435789727</v>
      </c>
      <c r="AO2471" s="16">
        <f t="shared" si="790"/>
        <v>0.0937424917084569</v>
      </c>
      <c r="AP2471" s="16">
        <f t="shared" si="791"/>
        <v>0.0272694224943182</v>
      </c>
      <c r="AQ2471" s="12">
        <f t="shared" si="792"/>
        <v>24929787.53</v>
      </c>
      <c r="AR2471" s="12">
        <f t="shared" si="793"/>
        <v>-61433101.33</v>
      </c>
      <c r="AS2471" s="12">
        <f>AR2471-VLOOKUP(A2471,[1]选股结果!$A$2:$BJ$3005,48,FALSE)*0.08</f>
        <v>-153703932.2364</v>
      </c>
      <c r="AT2471" s="12">
        <f t="shared" si="774"/>
        <v>16148024.01</v>
      </c>
      <c r="AU2471" s="12">
        <f t="shared" si="775"/>
        <v>-52651337.81</v>
      </c>
      <c r="AV2471" s="12">
        <f t="shared" si="776"/>
        <v>-87664732.04</v>
      </c>
      <c r="AW2471" s="12">
        <f t="shared" si="777"/>
        <v>-87878284.1700001</v>
      </c>
      <c r="AX2471" s="12">
        <f t="shared" si="778"/>
        <v>0</v>
      </c>
      <c r="AY2471" s="21">
        <f t="shared" si="779"/>
        <v>643148875.44</v>
      </c>
    </row>
    <row r="2472" spans="1:51">
      <c r="A2472" s="5" t="s">
        <v>4991</v>
      </c>
      <c r="B2472" s="5" t="s">
        <v>4992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80"/>
        <v>673686648.17</v>
      </c>
      <c r="AF2472" s="9">
        <f t="shared" si="781"/>
        <v>605437661.29</v>
      </c>
      <c r="AG2472" s="9">
        <f t="shared" si="782"/>
        <v>66014116.02</v>
      </c>
      <c r="AH2472" s="9">
        <f t="shared" si="783"/>
        <v>66067705.78</v>
      </c>
      <c r="AI2472" s="9">
        <f t="shared" si="784"/>
        <v>57132176.68</v>
      </c>
      <c r="AJ2472" s="12">
        <f t="shared" si="785"/>
        <v>150384369.39</v>
      </c>
      <c r="AK2472" s="16">
        <f t="shared" si="786"/>
        <v>0.223225990597414</v>
      </c>
      <c r="AL2472" s="9">
        <f t="shared" si="787"/>
        <v>81997284.84</v>
      </c>
      <c r="AM2472" s="16">
        <f t="shared" si="788"/>
        <v>0.0061118393264653</v>
      </c>
      <c r="AN2472" s="16">
        <f t="shared" si="789"/>
        <v>0.0179027924521914</v>
      </c>
      <c r="AO2472" s="16">
        <f t="shared" si="790"/>
        <v>0.0627003109453654</v>
      </c>
      <c r="AP2472" s="16">
        <f t="shared" si="791"/>
        <v>0.0310285128357259</v>
      </c>
      <c r="AQ2472" s="12">
        <f t="shared" si="792"/>
        <v>68387084.55</v>
      </c>
      <c r="AR2472" s="12">
        <f t="shared" si="793"/>
        <v>56638366.86</v>
      </c>
      <c r="AS2472" s="12">
        <f>AR2472-VLOOKUP(A2472,[1]选股结果!$A$2:$BJ$3005,48,FALSE)*0.08</f>
        <v>-38177910.116</v>
      </c>
      <c r="AT2472" s="12">
        <f t="shared" si="774"/>
        <v>59451555.45</v>
      </c>
      <c r="AU2472" s="12">
        <f t="shared" si="775"/>
        <v>65573895.96</v>
      </c>
      <c r="AV2472" s="12">
        <f t="shared" si="776"/>
        <v>59053791.53</v>
      </c>
      <c r="AW2472" s="12">
        <f t="shared" si="777"/>
        <v>66014116.02</v>
      </c>
      <c r="AX2472" s="12">
        <f t="shared" si="778"/>
        <v>7713629.71</v>
      </c>
      <c r="AY2472" s="21">
        <f t="shared" si="779"/>
        <v>602624472.7</v>
      </c>
    </row>
    <row r="2473" spans="1:51">
      <c r="A2473" s="5" t="s">
        <v>4993</v>
      </c>
      <c r="B2473" s="5" t="s">
        <v>4994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80"/>
        <v>673541386.3</v>
      </c>
      <c r="AF2473" s="9">
        <f t="shared" si="781"/>
        <v>592743896.16</v>
      </c>
      <c r="AG2473" s="9">
        <f t="shared" si="782"/>
        <v>76806022.09</v>
      </c>
      <c r="AH2473" s="9">
        <f t="shared" si="783"/>
        <v>72717495.95</v>
      </c>
      <c r="AI2473" s="9">
        <f t="shared" si="784"/>
        <v>62772370.55</v>
      </c>
      <c r="AJ2473" s="12">
        <f t="shared" si="785"/>
        <v>505760782.64</v>
      </c>
      <c r="AK2473" s="16">
        <f t="shared" si="786"/>
        <v>0.750897855614073</v>
      </c>
      <c r="AL2473" s="9">
        <f t="shared" si="787"/>
        <v>424568903.02</v>
      </c>
      <c r="AM2473" s="16">
        <f t="shared" si="788"/>
        <v>0.0199927744662778</v>
      </c>
      <c r="AN2473" s="16">
        <f t="shared" si="789"/>
        <v>0.476190888806264</v>
      </c>
      <c r="AO2473" s="16">
        <f t="shared" si="790"/>
        <v>0.105990203114561</v>
      </c>
      <c r="AP2473" s="16">
        <f t="shared" si="791"/>
        <v>0.0221090439620993</v>
      </c>
      <c r="AQ2473" s="12">
        <f t="shared" si="792"/>
        <v>81191879.62</v>
      </c>
      <c r="AR2473" s="12">
        <f t="shared" si="793"/>
        <v>66763838.6</v>
      </c>
      <c r="AS2473" s="12">
        <f>AR2473-VLOOKUP(A2473,[1]选股结果!$A$2:$BJ$3005,48,FALSE)*0.08</f>
        <v>-97319428.932</v>
      </c>
      <c r="AT2473" s="12">
        <f t="shared" si="774"/>
        <v>71246754.22</v>
      </c>
      <c r="AU2473" s="12">
        <f t="shared" si="775"/>
        <v>76708964</v>
      </c>
      <c r="AV2473" s="12">
        <f t="shared" si="776"/>
        <v>71721269.6</v>
      </c>
      <c r="AW2473" s="12">
        <f t="shared" si="777"/>
        <v>76806022.09</v>
      </c>
      <c r="AX2473" s="12">
        <f t="shared" si="778"/>
        <v>0</v>
      </c>
      <c r="AY2473" s="21">
        <f t="shared" si="779"/>
        <v>588260980.54</v>
      </c>
    </row>
    <row r="2474" spans="1:51">
      <c r="A2474" s="5" t="s">
        <v>4995</v>
      </c>
      <c r="B2474" s="5" t="s">
        <v>4996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80"/>
        <v>673466466.76</v>
      </c>
      <c r="AF2474" s="9">
        <f t="shared" si="781"/>
        <v>525730917.8</v>
      </c>
      <c r="AG2474" s="9">
        <f t="shared" si="782"/>
        <v>112733115.26</v>
      </c>
      <c r="AH2474" s="9">
        <f t="shared" si="783"/>
        <v>112750878.57</v>
      </c>
      <c r="AI2474" s="9">
        <f t="shared" si="784"/>
        <v>106190651.39</v>
      </c>
      <c r="AJ2474" s="12">
        <f t="shared" si="785"/>
        <v>233462270.15</v>
      </c>
      <c r="AK2474" s="16">
        <f t="shared" si="786"/>
        <v>0.346657601637051</v>
      </c>
      <c r="AL2474" s="9">
        <f t="shared" si="787"/>
        <v>102616515.21</v>
      </c>
      <c r="AM2474" s="16">
        <f t="shared" si="788"/>
        <v>0.0142548347896008</v>
      </c>
      <c r="AN2474" s="16">
        <f t="shared" si="789"/>
        <v>0.00964765127988984</v>
      </c>
      <c r="AO2474" s="16">
        <f t="shared" si="790"/>
        <v>0.0903833987352662</v>
      </c>
      <c r="AP2474" s="16">
        <f t="shared" si="791"/>
        <v>0.0392886363849639</v>
      </c>
      <c r="AQ2474" s="12">
        <f t="shared" si="792"/>
        <v>130845754.94</v>
      </c>
      <c r="AR2474" s="12">
        <f t="shared" si="793"/>
        <v>141986096.74</v>
      </c>
      <c r="AS2474" s="12">
        <f>AR2474-VLOOKUP(A2474,[1]选股结果!$A$2:$BJ$3005,48,FALSE)*0.08</f>
        <v>-53589281.3688</v>
      </c>
      <c r="AT2474" s="12">
        <f t="shared" si="774"/>
        <v>124285527.76</v>
      </c>
      <c r="AU2474" s="12">
        <f t="shared" si="775"/>
        <v>148546323.92</v>
      </c>
      <c r="AV2474" s="12">
        <f t="shared" si="776"/>
        <v>121420339.91</v>
      </c>
      <c r="AW2474" s="12">
        <f t="shared" si="777"/>
        <v>112733115.26</v>
      </c>
      <c r="AX2474" s="12">
        <f t="shared" si="778"/>
        <v>-33233919.09</v>
      </c>
      <c r="AY2474" s="21">
        <f t="shared" si="779"/>
        <v>543431486.78</v>
      </c>
    </row>
    <row r="2475" spans="1:51">
      <c r="A2475" s="5" t="s">
        <v>4997</v>
      </c>
      <c r="B2475" s="5" t="s">
        <v>4998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80"/>
        <v>673322780.48</v>
      </c>
      <c r="AF2475" s="9">
        <f t="shared" si="781"/>
        <v>581124707.22</v>
      </c>
      <c r="AG2475" s="9">
        <f t="shared" si="782"/>
        <v>88118229.8100001</v>
      </c>
      <c r="AH2475" s="9">
        <f t="shared" si="783"/>
        <v>90775139.3500001</v>
      </c>
      <c r="AI2475" s="9">
        <f t="shared" si="784"/>
        <v>81521003.8200001</v>
      </c>
      <c r="AJ2475" s="12">
        <f t="shared" si="785"/>
        <v>167488788.66</v>
      </c>
      <c r="AK2475" s="16">
        <f t="shared" si="786"/>
        <v>0.248749624274706</v>
      </c>
      <c r="AL2475" s="9">
        <f t="shared" si="787"/>
        <v>73377774.41</v>
      </c>
      <c r="AM2475" s="16">
        <f t="shared" si="788"/>
        <v>0.00608977744236859</v>
      </c>
      <c r="AN2475" s="16">
        <f t="shared" si="789"/>
        <v>0.0345252056575717</v>
      </c>
      <c r="AO2475" s="16">
        <f t="shared" si="790"/>
        <v>0.0289000624576046</v>
      </c>
      <c r="AP2475" s="16">
        <f t="shared" si="791"/>
        <v>0.0437103112997589</v>
      </c>
      <c r="AQ2475" s="12">
        <f t="shared" si="792"/>
        <v>94111014.25</v>
      </c>
      <c r="AR2475" s="12">
        <f t="shared" si="793"/>
        <v>85803375.42</v>
      </c>
      <c r="AS2475" s="12">
        <f>AR2475-VLOOKUP(A2475,[1]选股结果!$A$2:$BJ$3005,48,FALSE)*0.08</f>
        <v>-2936729.84719999</v>
      </c>
      <c r="AT2475" s="12">
        <f t="shared" si="774"/>
        <v>84856878.72</v>
      </c>
      <c r="AU2475" s="12">
        <f t="shared" si="775"/>
        <v>95057510.95</v>
      </c>
      <c r="AV2475" s="12">
        <f t="shared" si="776"/>
        <v>82781544.75</v>
      </c>
      <c r="AW2475" s="12">
        <f t="shared" si="777"/>
        <v>88118229.8100001</v>
      </c>
      <c r="AX2475" s="12">
        <f t="shared" si="778"/>
        <v>4070251.21</v>
      </c>
      <c r="AY2475" s="21">
        <f t="shared" si="779"/>
        <v>582071203.92</v>
      </c>
    </row>
    <row r="2476" spans="1:51">
      <c r="A2476" s="5" t="s">
        <v>4999</v>
      </c>
      <c r="B2476" s="5" t="s">
        <v>5000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80"/>
        <v>673166812.94</v>
      </c>
      <c r="AF2476" s="9">
        <f t="shared" si="781"/>
        <v>605218327.12</v>
      </c>
      <c r="AG2476" s="9">
        <f t="shared" si="782"/>
        <v>1983141.78000006</v>
      </c>
      <c r="AH2476" s="9">
        <f t="shared" si="783"/>
        <v>4390709.20000006</v>
      </c>
      <c r="AI2476" s="9">
        <f t="shared" si="784"/>
        <v>2810340.06000006</v>
      </c>
      <c r="AJ2476" s="12">
        <f t="shared" si="785"/>
        <v>270177871.16</v>
      </c>
      <c r="AK2476" s="16">
        <f t="shared" si="786"/>
        <v>0.401353521841073</v>
      </c>
      <c r="AL2476" s="9">
        <f t="shared" si="787"/>
        <v>207090674.19</v>
      </c>
      <c r="AM2476" s="16">
        <f t="shared" si="788"/>
        <v>0.00729703257138706</v>
      </c>
      <c r="AN2476" s="16">
        <f t="shared" si="789"/>
        <v>0.047093616694419</v>
      </c>
      <c r="AO2476" s="16">
        <f t="shared" si="790"/>
        <v>0.133873920813789</v>
      </c>
      <c r="AP2476" s="16">
        <f t="shared" si="791"/>
        <v>0.118731836097101</v>
      </c>
      <c r="AQ2476" s="12">
        <f t="shared" si="792"/>
        <v>63087196.9700001</v>
      </c>
      <c r="AR2476" s="12">
        <f t="shared" si="793"/>
        <v>65937234.8200001</v>
      </c>
      <c r="AS2476" s="12">
        <f>AR2476-VLOOKUP(A2476,[1]选股结果!$A$2:$BJ$3005,48,FALSE)*0.08</f>
        <v>-179984676.9504</v>
      </c>
      <c r="AT2476" s="12">
        <f t="shared" si="774"/>
        <v>61506827.8300001</v>
      </c>
      <c r="AU2476" s="12">
        <f t="shared" si="775"/>
        <v>67517603.9600001</v>
      </c>
      <c r="AV2476" s="12">
        <f t="shared" si="776"/>
        <v>-10672342.5699999</v>
      </c>
      <c r="AW2476" s="12">
        <f t="shared" si="777"/>
        <v>1983141.78000006</v>
      </c>
      <c r="AX2476" s="12">
        <f t="shared" si="778"/>
        <v>3777781.72</v>
      </c>
      <c r="AY2476" s="21">
        <f t="shared" si="779"/>
        <v>609648734.11</v>
      </c>
    </row>
    <row r="2477" spans="1:51">
      <c r="A2477" s="5" t="s">
        <v>5001</v>
      </c>
      <c r="B2477" s="5" t="s">
        <v>5002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80"/>
        <v>671952756.24</v>
      </c>
      <c r="AF2477" s="9">
        <f t="shared" si="781"/>
        <v>575914290.18</v>
      </c>
      <c r="AG2477" s="9">
        <f t="shared" si="782"/>
        <v>129390015.13</v>
      </c>
      <c r="AH2477" s="9">
        <f t="shared" si="783"/>
        <v>122604584.39</v>
      </c>
      <c r="AI2477" s="9">
        <f t="shared" si="784"/>
        <v>100098598.81</v>
      </c>
      <c r="AJ2477" s="12">
        <f t="shared" si="785"/>
        <v>160050576.78</v>
      </c>
      <c r="AK2477" s="16">
        <f t="shared" si="786"/>
        <v>0.238187246489744</v>
      </c>
      <c r="AL2477" s="9">
        <f t="shared" si="787"/>
        <v>66383084.82</v>
      </c>
      <c r="AM2477" s="16">
        <f t="shared" si="788"/>
        <v>0.00450803066416484</v>
      </c>
      <c r="AN2477" s="16">
        <f t="shared" si="789"/>
        <v>0.0115994389004577</v>
      </c>
      <c r="AO2477" s="16">
        <f t="shared" si="790"/>
        <v>0.0305411277495677</v>
      </c>
      <c r="AP2477" s="16">
        <f t="shared" si="791"/>
        <v>0.0420446233424025</v>
      </c>
      <c r="AQ2477" s="12">
        <f t="shared" si="792"/>
        <v>93667491.96</v>
      </c>
      <c r="AR2477" s="12">
        <f t="shared" si="793"/>
        <v>66747049.74</v>
      </c>
      <c r="AS2477" s="12">
        <f>AR2477-VLOOKUP(A2477,[1]选股结果!$A$2:$BJ$3005,48,FALSE)*0.08</f>
        <v>-209727395.2376</v>
      </c>
      <c r="AT2477" s="12">
        <f t="shared" si="774"/>
        <v>71161506.38</v>
      </c>
      <c r="AU2477" s="12">
        <f t="shared" si="775"/>
        <v>89253035.32</v>
      </c>
      <c r="AV2477" s="12">
        <f t="shared" si="776"/>
        <v>93050714.8800001</v>
      </c>
      <c r="AW2477" s="12">
        <f t="shared" si="777"/>
        <v>129390015.13</v>
      </c>
      <c r="AX2477" s="12">
        <f t="shared" si="778"/>
        <v>36627989.49</v>
      </c>
      <c r="AY2477" s="21">
        <f t="shared" si="779"/>
        <v>571499833.54</v>
      </c>
    </row>
    <row r="2478" spans="1:51">
      <c r="A2478" s="5" t="s">
        <v>5003</v>
      </c>
      <c r="B2478" s="5" t="s">
        <v>5004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80"/>
        <v>670885756.52</v>
      </c>
      <c r="AF2478" s="9">
        <f t="shared" si="781"/>
        <v>600587464.88</v>
      </c>
      <c r="AG2478" s="9">
        <f t="shared" si="782"/>
        <v>3675859.49999988</v>
      </c>
      <c r="AH2478" s="9">
        <f t="shared" si="783"/>
        <v>13286745.1099999</v>
      </c>
      <c r="AI2478" s="9">
        <f t="shared" si="784"/>
        <v>88100349.7799999</v>
      </c>
      <c r="AJ2478" s="12">
        <f t="shared" si="785"/>
        <v>349595603.98</v>
      </c>
      <c r="AK2478" s="16">
        <f t="shared" si="786"/>
        <v>0.521095582343874</v>
      </c>
      <c r="AL2478" s="9">
        <f t="shared" si="787"/>
        <v>275153724.31</v>
      </c>
      <c r="AM2478" s="16">
        <f t="shared" si="788"/>
        <v>0.00274348586493672</v>
      </c>
      <c r="AN2478" s="16">
        <f t="shared" si="789"/>
        <v>0.139435749590566</v>
      </c>
      <c r="AO2478" s="16">
        <f t="shared" si="790"/>
        <v>0.156228224315976</v>
      </c>
      <c r="AP2478" s="16">
        <f t="shared" si="791"/>
        <v>0.122553433577851</v>
      </c>
      <c r="AQ2478" s="12">
        <f t="shared" si="792"/>
        <v>74441879.67</v>
      </c>
      <c r="AR2478" s="12">
        <f t="shared" si="793"/>
        <v>152374839.4</v>
      </c>
      <c r="AS2478" s="12">
        <f>AR2478-VLOOKUP(A2478,[1]选股结果!$A$2:$BJ$3005,48,FALSE)*0.08</f>
        <v>-28545971.5528</v>
      </c>
      <c r="AT2478" s="12">
        <f t="shared" si="774"/>
        <v>149255484.34</v>
      </c>
      <c r="AU2478" s="12">
        <f t="shared" si="775"/>
        <v>77561234.73</v>
      </c>
      <c r="AV2478" s="12">
        <f t="shared" si="776"/>
        <v>56164332.65</v>
      </c>
      <c r="AW2478" s="12">
        <f t="shared" si="777"/>
        <v>3675859.49999988</v>
      </c>
      <c r="AX2478" s="12">
        <f t="shared" si="778"/>
        <v>-66005551.39</v>
      </c>
      <c r="AY2478" s="21">
        <f t="shared" si="779"/>
        <v>603706819.94</v>
      </c>
    </row>
    <row r="2479" spans="1:51">
      <c r="A2479" s="5" t="s">
        <v>5005</v>
      </c>
      <c r="B2479" s="5" t="s">
        <v>5006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80"/>
        <v>669750882.85</v>
      </c>
      <c r="AF2479" s="9">
        <f t="shared" si="781"/>
        <v>574904672.35</v>
      </c>
      <c r="AG2479" s="9">
        <f t="shared" si="782"/>
        <v>101799773.07</v>
      </c>
      <c r="AH2479" s="9">
        <f t="shared" si="783"/>
        <v>101802948.32</v>
      </c>
      <c r="AI2479" s="9">
        <f t="shared" si="784"/>
        <v>84890672.02</v>
      </c>
      <c r="AJ2479" s="12">
        <f t="shared" si="785"/>
        <v>164552924.42</v>
      </c>
      <c r="AK2479" s="16">
        <f t="shared" si="786"/>
        <v>0.245692732378009</v>
      </c>
      <c r="AL2479" s="9">
        <f t="shared" si="787"/>
        <v>62535406.72</v>
      </c>
      <c r="AM2479" s="16">
        <f t="shared" si="788"/>
        <v>0.00411529689706627</v>
      </c>
      <c r="AN2479" s="16">
        <f t="shared" si="789"/>
        <v>0.0091831986899784</v>
      </c>
      <c r="AO2479" s="16">
        <f t="shared" si="790"/>
        <v>0.0463511173705353</v>
      </c>
      <c r="AP2479" s="16">
        <f t="shared" si="791"/>
        <v>0.0343197318265394</v>
      </c>
      <c r="AQ2479" s="12">
        <f t="shared" si="792"/>
        <v>102017517.7</v>
      </c>
      <c r="AR2479" s="12">
        <f t="shared" si="793"/>
        <v>78334579.11</v>
      </c>
      <c r="AS2479" s="12">
        <f>AR2479-VLOOKUP(A2479,[1]选股结果!$A$2:$BJ$3005,48,FALSE)*0.08</f>
        <v>34812356.7284</v>
      </c>
      <c r="AT2479" s="12">
        <f t="shared" si="774"/>
        <v>85105241.4</v>
      </c>
      <c r="AU2479" s="12">
        <f t="shared" si="775"/>
        <v>95246855.41</v>
      </c>
      <c r="AV2479" s="12">
        <f t="shared" si="776"/>
        <v>99184719.39</v>
      </c>
      <c r="AW2479" s="12">
        <f t="shared" si="777"/>
        <v>101799773.07</v>
      </c>
      <c r="AX2479" s="12">
        <f t="shared" si="778"/>
        <v>1782213.22</v>
      </c>
      <c r="AY2479" s="21">
        <f t="shared" si="779"/>
        <v>568134010.06</v>
      </c>
    </row>
    <row r="2480" spans="1:51">
      <c r="A2480" s="5" t="s">
        <v>5007</v>
      </c>
      <c r="B2480" s="5" t="s">
        <v>5008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80"/>
        <v>668971623.37</v>
      </c>
      <c r="AF2480" s="9">
        <f t="shared" si="781"/>
        <v>652124887.75</v>
      </c>
      <c r="AG2480" s="9">
        <f t="shared" si="782"/>
        <v>32536791.18</v>
      </c>
      <c r="AH2480" s="9">
        <f t="shared" si="783"/>
        <v>36614727.38</v>
      </c>
      <c r="AI2480" s="9">
        <f t="shared" si="784"/>
        <v>22297785.38</v>
      </c>
      <c r="AJ2480" s="12">
        <f t="shared" si="785"/>
        <v>250832509.05</v>
      </c>
      <c r="AK2480" s="16">
        <f t="shared" si="786"/>
        <v>0.374952390037728</v>
      </c>
      <c r="AL2480" s="9">
        <f t="shared" si="787"/>
        <v>228825969.88</v>
      </c>
      <c r="AM2480" s="16">
        <f t="shared" si="788"/>
        <v>0.024939992276432</v>
      </c>
      <c r="AN2480" s="16">
        <f t="shared" si="789"/>
        <v>0.0387600366057063</v>
      </c>
      <c r="AO2480" s="16">
        <f t="shared" si="790"/>
        <v>0.28445211680489</v>
      </c>
      <c r="AP2480" s="16">
        <f t="shared" si="791"/>
        <v>0</v>
      </c>
      <c r="AQ2480" s="12">
        <f t="shared" si="792"/>
        <v>22006539.17</v>
      </c>
      <c r="AR2480" s="12">
        <f t="shared" si="793"/>
        <v>6607729.82000002</v>
      </c>
      <c r="AS2480" s="12">
        <f>AR2480-VLOOKUP(A2480,[1]选股结果!$A$2:$BJ$3005,48,FALSE)*0.08</f>
        <v>-335451272.6664</v>
      </c>
      <c r="AT2480" s="12">
        <f t="shared" si="774"/>
        <v>7689597.17000002</v>
      </c>
      <c r="AU2480" s="12">
        <f t="shared" si="775"/>
        <v>20924671.82</v>
      </c>
      <c r="AV2480" s="12">
        <f t="shared" si="776"/>
        <v>13149399.22</v>
      </c>
      <c r="AW2480" s="12">
        <f t="shared" si="777"/>
        <v>32536791.18</v>
      </c>
      <c r="AX2480" s="12">
        <f t="shared" si="778"/>
        <v>24314016.97</v>
      </c>
      <c r="AY2480" s="21">
        <f t="shared" si="779"/>
        <v>651043020.4</v>
      </c>
    </row>
    <row r="2481" spans="1:51">
      <c r="A2481" s="5" t="s">
        <v>5009</v>
      </c>
      <c r="B2481" s="5" t="s">
        <v>5010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80"/>
        <v>668947074.2</v>
      </c>
      <c r="AF2481" s="9">
        <f t="shared" si="781"/>
        <v>734402184.41</v>
      </c>
      <c r="AG2481" s="9">
        <f t="shared" si="782"/>
        <v>70543247.9500001</v>
      </c>
      <c r="AH2481" s="9">
        <f t="shared" si="783"/>
        <v>66545629.8800001</v>
      </c>
      <c r="AI2481" s="9">
        <f t="shared" si="784"/>
        <v>54492649.2000001</v>
      </c>
      <c r="AJ2481" s="12">
        <f t="shared" si="785"/>
        <v>20378628.74</v>
      </c>
      <c r="AK2481" s="16">
        <f t="shared" si="786"/>
        <v>0.0304637385018404</v>
      </c>
      <c r="AL2481" s="9">
        <f t="shared" si="787"/>
        <v>67789273.11</v>
      </c>
      <c r="AM2481" s="16">
        <f t="shared" si="788"/>
        <v>0.00899214700534226</v>
      </c>
      <c r="AN2481" s="16">
        <f t="shared" si="789"/>
        <v>0.00987115161225112</v>
      </c>
      <c r="AO2481" s="16">
        <f t="shared" si="790"/>
        <v>0.0676151850788676</v>
      </c>
      <c r="AP2481" s="16">
        <f t="shared" si="791"/>
        <v>0.00888280496197138</v>
      </c>
      <c r="AQ2481" s="12">
        <f t="shared" si="792"/>
        <v>-47410644.37</v>
      </c>
      <c r="AR2481" s="12">
        <f t="shared" si="793"/>
        <v>-81505708.96</v>
      </c>
      <c r="AS2481" s="12">
        <f>AR2481-VLOOKUP(A2481,[1]选股结果!$A$2:$BJ$3005,48,FALSE)*0.08</f>
        <v>-262630153.064</v>
      </c>
      <c r="AT2481" s="12">
        <f t="shared" si="774"/>
        <v>-59463625.05</v>
      </c>
      <c r="AU2481" s="12">
        <f t="shared" si="775"/>
        <v>-69452728.28</v>
      </c>
      <c r="AV2481" s="12">
        <f t="shared" si="776"/>
        <v>-68945251.12</v>
      </c>
      <c r="AW2481" s="12">
        <f t="shared" si="777"/>
        <v>70543247.9500001</v>
      </c>
      <c r="AX2481" s="12">
        <f t="shared" si="778"/>
        <v>43654184.46</v>
      </c>
      <c r="AY2481" s="21">
        <f t="shared" si="779"/>
        <v>712360100.5</v>
      </c>
    </row>
    <row r="2482" spans="1:51">
      <c r="A2482" s="5" t="s">
        <v>5011</v>
      </c>
      <c r="B2482" s="5" t="s">
        <v>5012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80"/>
        <v>668589589.52</v>
      </c>
      <c r="AF2482" s="9">
        <f t="shared" si="781"/>
        <v>683366424.49</v>
      </c>
      <c r="AG2482" s="9">
        <f t="shared" si="782"/>
        <v>-12970908.44</v>
      </c>
      <c r="AH2482" s="9">
        <f t="shared" si="783"/>
        <v>-11626467.96</v>
      </c>
      <c r="AI2482" s="9">
        <f t="shared" si="784"/>
        <v>-22284000.78</v>
      </c>
      <c r="AJ2482" s="12">
        <f t="shared" si="785"/>
        <v>193931361.69</v>
      </c>
      <c r="AK2482" s="16">
        <f t="shared" si="786"/>
        <v>0.290060396885972</v>
      </c>
      <c r="AL2482" s="9">
        <f t="shared" si="787"/>
        <v>215470794.36</v>
      </c>
      <c r="AM2482" s="16">
        <f t="shared" si="788"/>
        <v>0.00504215200601648</v>
      </c>
      <c r="AN2482" s="16">
        <f t="shared" si="789"/>
        <v>0.0393179430880349</v>
      </c>
      <c r="AO2482" s="16">
        <f t="shared" si="790"/>
        <v>0.20717844241255</v>
      </c>
      <c r="AP2482" s="16">
        <f t="shared" si="791"/>
        <v>0.0612804052175186</v>
      </c>
      <c r="AQ2482" s="12">
        <f t="shared" si="792"/>
        <v>-21539432.67</v>
      </c>
      <c r="AR2482" s="12">
        <f t="shared" si="793"/>
        <v>-31757673.64</v>
      </c>
      <c r="AS2482" s="12">
        <f>AR2482-VLOOKUP(A2482,[1]选股结果!$A$2:$BJ$3005,48,FALSE)*0.08</f>
        <v>-164324358.088</v>
      </c>
      <c r="AT2482" s="12">
        <f t="shared" si="774"/>
        <v>-32196965.49</v>
      </c>
      <c r="AU2482" s="12">
        <f t="shared" si="775"/>
        <v>-21100140.82</v>
      </c>
      <c r="AV2482" s="12">
        <f t="shared" si="776"/>
        <v>-26189529.35</v>
      </c>
      <c r="AW2482" s="12">
        <f t="shared" si="777"/>
        <v>-12970908.44</v>
      </c>
      <c r="AX2482" s="12">
        <f t="shared" si="778"/>
        <v>12779329.06</v>
      </c>
      <c r="AY2482" s="21">
        <f t="shared" si="779"/>
        <v>683805716.34</v>
      </c>
    </row>
    <row r="2483" spans="1:51">
      <c r="A2483" s="5" t="s">
        <v>5013</v>
      </c>
      <c r="B2483" s="5" t="s">
        <v>5014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80"/>
        <v>668438698.1</v>
      </c>
      <c r="AF2483" s="9">
        <f t="shared" si="781"/>
        <v>647955851.05</v>
      </c>
      <c r="AG2483" s="9">
        <f t="shared" si="782"/>
        <v>23773104.5</v>
      </c>
      <c r="AH2483" s="9">
        <f t="shared" si="783"/>
        <v>23307581</v>
      </c>
      <c r="AI2483" s="9">
        <f t="shared" si="784"/>
        <v>19041350.87</v>
      </c>
      <c r="AJ2483" s="12">
        <f t="shared" si="785"/>
        <v>128692635.53</v>
      </c>
      <c r="AK2483" s="16">
        <f t="shared" si="786"/>
        <v>0.192527206901398</v>
      </c>
      <c r="AL2483" s="9">
        <f t="shared" si="787"/>
        <v>96448293.6</v>
      </c>
      <c r="AM2483" s="16">
        <f t="shared" si="788"/>
        <v>0.00285521096463281</v>
      </c>
      <c r="AN2483" s="16">
        <f t="shared" si="789"/>
        <v>0.00552236422052238</v>
      </c>
      <c r="AO2483" s="16">
        <f t="shared" si="790"/>
        <v>0.101128561709764</v>
      </c>
      <c r="AP2483" s="16">
        <f t="shared" si="791"/>
        <v>0.0340863426740014</v>
      </c>
      <c r="AQ2483" s="12">
        <f t="shared" si="792"/>
        <v>32244341.93</v>
      </c>
      <c r="AR2483" s="12">
        <f t="shared" si="793"/>
        <v>15751093.42</v>
      </c>
      <c r="AS2483" s="12">
        <f>AR2483-VLOOKUP(A2483,[1]选股结果!$A$2:$BJ$3005,48,FALSE)*0.08</f>
        <v>-61596446.5504</v>
      </c>
      <c r="AT2483" s="12">
        <f t="shared" si="774"/>
        <v>27978111.8</v>
      </c>
      <c r="AU2483" s="12">
        <f t="shared" si="775"/>
        <v>20017323.55</v>
      </c>
      <c r="AV2483" s="12">
        <f t="shared" si="776"/>
        <v>20337757.48</v>
      </c>
      <c r="AW2483" s="12">
        <f t="shared" si="777"/>
        <v>23773104.5</v>
      </c>
      <c r="AX2483" s="12">
        <f t="shared" si="778"/>
        <v>961659.6</v>
      </c>
      <c r="AY2483" s="21">
        <f t="shared" si="779"/>
        <v>635728832.67</v>
      </c>
    </row>
    <row r="2484" spans="1:51">
      <c r="A2484" s="5" t="s">
        <v>5015</v>
      </c>
      <c r="B2484" s="5" t="s">
        <v>5016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80"/>
        <v>668026411.03</v>
      </c>
      <c r="AF2484" s="9">
        <f t="shared" si="781"/>
        <v>527881724.12</v>
      </c>
      <c r="AG2484" s="9">
        <f t="shared" si="782"/>
        <v>145640861.55</v>
      </c>
      <c r="AH2484" s="9">
        <f t="shared" si="783"/>
        <v>145120202.38</v>
      </c>
      <c r="AI2484" s="9">
        <f t="shared" si="784"/>
        <v>125361362.99</v>
      </c>
      <c r="AJ2484" s="12">
        <f t="shared" si="785"/>
        <v>248847723.17</v>
      </c>
      <c r="AK2484" s="16">
        <f t="shared" si="786"/>
        <v>0.372511803517338</v>
      </c>
      <c r="AL2484" s="9">
        <f t="shared" si="787"/>
        <v>90671201.91</v>
      </c>
      <c r="AM2484" s="16">
        <f t="shared" si="788"/>
        <v>0.0119803625692886</v>
      </c>
      <c r="AN2484" s="16">
        <f t="shared" si="789"/>
        <v>0.0358390449759101</v>
      </c>
      <c r="AO2484" s="16">
        <f t="shared" si="790"/>
        <v>0.0498171692024696</v>
      </c>
      <c r="AP2484" s="16">
        <f t="shared" si="791"/>
        <v>0.0373139899537304</v>
      </c>
      <c r="AQ2484" s="12">
        <f t="shared" si="792"/>
        <v>158176521.26</v>
      </c>
      <c r="AR2484" s="12">
        <f t="shared" si="793"/>
        <v>119865188.35</v>
      </c>
      <c r="AS2484" s="12">
        <f>AR2484-VLOOKUP(A2484,[1]选股结果!$A$2:$BJ$3005,48,FALSE)*0.08</f>
        <v>-15837385.898</v>
      </c>
      <c r="AT2484" s="12">
        <f t="shared" si="774"/>
        <v>138417681.87</v>
      </c>
      <c r="AU2484" s="12">
        <f t="shared" si="775"/>
        <v>139624027.74</v>
      </c>
      <c r="AV2484" s="12">
        <f t="shared" si="776"/>
        <v>144993149.68</v>
      </c>
      <c r="AW2484" s="12">
        <f t="shared" si="777"/>
        <v>145640861.55</v>
      </c>
      <c r="AX2484" s="12">
        <f t="shared" si="778"/>
        <v>4717472.99</v>
      </c>
      <c r="AY2484" s="21">
        <f t="shared" si="779"/>
        <v>509329230.6</v>
      </c>
    </row>
    <row r="2485" spans="1:51">
      <c r="A2485" s="5" t="s">
        <v>5017</v>
      </c>
      <c r="B2485" s="5" t="s">
        <v>5018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80"/>
        <v>667298650.78</v>
      </c>
      <c r="AF2485" s="9">
        <f t="shared" si="781"/>
        <v>591212911.52</v>
      </c>
      <c r="AG2485" s="9">
        <f t="shared" si="782"/>
        <v>81559272.57</v>
      </c>
      <c r="AH2485" s="9">
        <f t="shared" si="783"/>
        <v>114844134.45</v>
      </c>
      <c r="AI2485" s="9">
        <f t="shared" si="784"/>
        <v>86812502.86</v>
      </c>
      <c r="AJ2485" s="12">
        <f t="shared" si="785"/>
        <v>274405817.81</v>
      </c>
      <c r="AK2485" s="16">
        <f t="shared" si="786"/>
        <v>0.411218900996202</v>
      </c>
      <c r="AL2485" s="9">
        <f t="shared" si="787"/>
        <v>55035023.86</v>
      </c>
      <c r="AM2485" s="16">
        <f t="shared" si="788"/>
        <v>0.00779847316327883</v>
      </c>
      <c r="AN2485" s="16">
        <f t="shared" si="789"/>
        <v>0.0360890978602317</v>
      </c>
      <c r="AO2485" s="16">
        <f t="shared" si="790"/>
        <v>0.0873718457123358</v>
      </c>
      <c r="AP2485" s="16">
        <f t="shared" si="791"/>
        <v>0.0010949430950384</v>
      </c>
      <c r="AQ2485" s="12">
        <f t="shared" si="792"/>
        <v>219370793.95</v>
      </c>
      <c r="AR2485" s="12">
        <f t="shared" si="793"/>
        <v>81338969.5499999</v>
      </c>
      <c r="AS2485" s="12">
        <f>AR2485-VLOOKUP(A2485,[1]选股结果!$A$2:$BJ$3005,48,FALSE)*0.08</f>
        <v>-2769716.59880011</v>
      </c>
      <c r="AT2485" s="12">
        <f t="shared" si="774"/>
        <v>191339162.36</v>
      </c>
      <c r="AU2485" s="12">
        <f t="shared" si="775"/>
        <v>109370601.14</v>
      </c>
      <c r="AV2485" s="12">
        <f t="shared" si="776"/>
        <v>73091132.4699999</v>
      </c>
      <c r="AW2485" s="12">
        <f t="shared" si="777"/>
        <v>81559272.57</v>
      </c>
      <c r="AX2485" s="12">
        <f t="shared" si="778"/>
        <v>8723599.85</v>
      </c>
      <c r="AY2485" s="21">
        <f t="shared" si="779"/>
        <v>481212718.71</v>
      </c>
    </row>
    <row r="2486" spans="1:51">
      <c r="A2486" s="5" t="s">
        <v>5019</v>
      </c>
      <c r="B2486" s="5" t="s">
        <v>5020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80"/>
        <v>666193048.87</v>
      </c>
      <c r="AF2486" s="9">
        <f t="shared" si="781"/>
        <v>668841737.91</v>
      </c>
      <c r="AG2486" s="9">
        <f t="shared" si="782"/>
        <v>-20346753.47</v>
      </c>
      <c r="AH2486" s="9">
        <f t="shared" si="783"/>
        <v>-21970434.14</v>
      </c>
      <c r="AI2486" s="9">
        <f t="shared" si="784"/>
        <v>-17311282.24</v>
      </c>
      <c r="AJ2486" s="12">
        <f t="shared" si="785"/>
        <v>371363010.73</v>
      </c>
      <c r="AK2486" s="16">
        <f t="shared" si="786"/>
        <v>0.55744053673317</v>
      </c>
      <c r="AL2486" s="9">
        <f t="shared" si="787"/>
        <v>401310954.67</v>
      </c>
      <c r="AM2486" s="16">
        <f t="shared" si="788"/>
        <v>0.00820215504990398</v>
      </c>
      <c r="AN2486" s="16">
        <f t="shared" si="789"/>
        <v>0.52084582836545</v>
      </c>
      <c r="AO2486" s="16">
        <f t="shared" si="790"/>
        <v>0.0370313854247586</v>
      </c>
      <c r="AP2486" s="16">
        <f t="shared" si="791"/>
        <v>0.00067406434330363</v>
      </c>
      <c r="AQ2486" s="12">
        <f t="shared" si="792"/>
        <v>-29947943.94</v>
      </c>
      <c r="AR2486" s="12">
        <f t="shared" si="793"/>
        <v>-21733294.2</v>
      </c>
      <c r="AS2486" s="12">
        <f>AR2486-VLOOKUP(A2486,[1]选股结果!$A$2:$BJ$3005,48,FALSE)*0.08</f>
        <v>-98532417.9608</v>
      </c>
      <c r="AT2486" s="12">
        <f t="shared" si="774"/>
        <v>-25288792.04</v>
      </c>
      <c r="AU2486" s="12">
        <f t="shared" si="775"/>
        <v>-26392446.1</v>
      </c>
      <c r="AV2486" s="12">
        <f t="shared" si="776"/>
        <v>-27686838.69</v>
      </c>
      <c r="AW2486" s="12">
        <f t="shared" si="777"/>
        <v>-20346753.47</v>
      </c>
      <c r="AX2486" s="12">
        <f t="shared" si="778"/>
        <v>3549375.33</v>
      </c>
      <c r="AY2486" s="21">
        <f t="shared" si="779"/>
        <v>672397235.75</v>
      </c>
    </row>
    <row r="2487" spans="1:51">
      <c r="A2487" s="5" t="s">
        <v>5021</v>
      </c>
      <c r="B2487" s="5" t="s">
        <v>5022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80"/>
        <v>665328026.19</v>
      </c>
      <c r="AF2487" s="9">
        <f t="shared" si="781"/>
        <v>599439796.2</v>
      </c>
      <c r="AG2487" s="9">
        <f t="shared" si="782"/>
        <v>67338865.2200001</v>
      </c>
      <c r="AH2487" s="9">
        <f t="shared" si="783"/>
        <v>67284696.6400001</v>
      </c>
      <c r="AI2487" s="9">
        <f t="shared" si="784"/>
        <v>56587349.6700001</v>
      </c>
      <c r="AJ2487" s="12">
        <f t="shared" si="785"/>
        <v>151809355.82</v>
      </c>
      <c r="AK2487" s="16">
        <f t="shared" si="786"/>
        <v>0.228172194532877</v>
      </c>
      <c r="AL2487" s="9">
        <f t="shared" si="787"/>
        <v>81109660.12</v>
      </c>
      <c r="AM2487" s="16">
        <f t="shared" si="788"/>
        <v>0.00884761132596413</v>
      </c>
      <c r="AN2487" s="16">
        <f t="shared" si="789"/>
        <v>0.0344380292097552</v>
      </c>
      <c r="AO2487" s="16">
        <f t="shared" si="790"/>
        <v>0.0472138498356739</v>
      </c>
      <c r="AP2487" s="16">
        <f t="shared" si="791"/>
        <v>0.0311580098146654</v>
      </c>
      <c r="AQ2487" s="12">
        <f t="shared" si="792"/>
        <v>70699695.7000001</v>
      </c>
      <c r="AR2487" s="12">
        <f t="shared" si="793"/>
        <v>55023367.3700001</v>
      </c>
      <c r="AS2487" s="12">
        <f>AR2487-VLOOKUP(A2487,[1]选股结果!$A$2:$BJ$3005,48,FALSE)*0.08</f>
        <v>-16644033.5059999</v>
      </c>
      <c r="AT2487" s="12">
        <f t="shared" si="774"/>
        <v>60002348.7300001</v>
      </c>
      <c r="AU2487" s="12">
        <f t="shared" si="775"/>
        <v>65720714.3400001</v>
      </c>
      <c r="AV2487" s="12">
        <f t="shared" si="776"/>
        <v>65424029.7600001</v>
      </c>
      <c r="AW2487" s="12">
        <f t="shared" si="777"/>
        <v>67338865.2200001</v>
      </c>
      <c r="AX2487" s="12">
        <f t="shared" si="778"/>
        <v>0</v>
      </c>
      <c r="AY2487" s="21">
        <f t="shared" si="779"/>
        <v>594460814.84</v>
      </c>
    </row>
    <row r="2488" spans="1:51">
      <c r="A2488" s="5" t="s">
        <v>5023</v>
      </c>
      <c r="B2488" s="5" t="s">
        <v>5024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80"/>
        <v>664962570.11</v>
      </c>
      <c r="AF2488" s="9">
        <f t="shared" si="781"/>
        <v>462813326.9</v>
      </c>
      <c r="AG2488" s="9">
        <f t="shared" si="782"/>
        <v>209662770.93</v>
      </c>
      <c r="AH2488" s="9">
        <f t="shared" si="783"/>
        <v>213515815.16</v>
      </c>
      <c r="AI2488" s="9">
        <f t="shared" si="784"/>
        <v>182658871.96</v>
      </c>
      <c r="AJ2488" s="12">
        <f t="shared" si="785"/>
        <v>266367652.25</v>
      </c>
      <c r="AK2488" s="16">
        <f t="shared" si="786"/>
        <v>0.400575407132971</v>
      </c>
      <c r="AL2488" s="9">
        <f t="shared" si="787"/>
        <v>64488236.43</v>
      </c>
      <c r="AM2488" s="16">
        <f t="shared" si="788"/>
        <v>0.00611906187340274</v>
      </c>
      <c r="AN2488" s="16">
        <f t="shared" si="789"/>
        <v>0.0248826334198975</v>
      </c>
      <c r="AO2488" s="16">
        <f t="shared" si="790"/>
        <v>0.0449175352607577</v>
      </c>
      <c r="AP2488" s="16">
        <f t="shared" si="791"/>
        <v>0.0249290923807302</v>
      </c>
      <c r="AQ2488" s="12">
        <f t="shared" si="792"/>
        <v>201879415.82</v>
      </c>
      <c r="AR2488" s="12">
        <f t="shared" si="793"/>
        <v>173864423.59</v>
      </c>
      <c r="AS2488" s="12">
        <f>AR2488-VLOOKUP(A2488,[1]选股结果!$A$2:$BJ$3005,48,FALSE)*0.08</f>
        <v>47215747.8852</v>
      </c>
      <c r="AT2488" s="12">
        <f t="shared" si="774"/>
        <v>171022472.62</v>
      </c>
      <c r="AU2488" s="12">
        <f t="shared" si="775"/>
        <v>204721366.79</v>
      </c>
      <c r="AV2488" s="12">
        <f t="shared" si="776"/>
        <v>198756537.39</v>
      </c>
      <c r="AW2488" s="12">
        <f t="shared" si="777"/>
        <v>209662770.93</v>
      </c>
      <c r="AX2488" s="12">
        <f t="shared" si="778"/>
        <v>7971030.43</v>
      </c>
      <c r="AY2488" s="21">
        <f t="shared" si="779"/>
        <v>465655277.87</v>
      </c>
    </row>
    <row r="2489" spans="1:51">
      <c r="A2489" s="5" t="s">
        <v>5025</v>
      </c>
      <c r="B2489" s="5" t="s">
        <v>5026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80"/>
        <v>664943307.3</v>
      </c>
      <c r="AF2489" s="9">
        <f t="shared" si="781"/>
        <v>625729737.22</v>
      </c>
      <c r="AG2489" s="9">
        <f t="shared" si="782"/>
        <v>52631530.7400002</v>
      </c>
      <c r="AH2489" s="9">
        <f t="shared" si="783"/>
        <v>52672463.9900002</v>
      </c>
      <c r="AI2489" s="9">
        <f t="shared" si="784"/>
        <v>45402032.1900002</v>
      </c>
      <c r="AJ2489" s="12">
        <f t="shared" si="785"/>
        <v>61252238.39</v>
      </c>
      <c r="AK2489" s="16">
        <f t="shared" si="786"/>
        <v>0.0921164822888653</v>
      </c>
      <c r="AL2489" s="9">
        <f t="shared" si="787"/>
        <v>36171881.9</v>
      </c>
      <c r="AM2489" s="16">
        <f t="shared" si="788"/>
        <v>0.00298038515200197</v>
      </c>
      <c r="AN2489" s="16">
        <f t="shared" si="789"/>
        <v>0.0017212584853999</v>
      </c>
      <c r="AO2489" s="16">
        <f t="shared" si="790"/>
        <v>0.0262402323753714</v>
      </c>
      <c r="AP2489" s="16">
        <f t="shared" si="791"/>
        <v>0.0235181279491314</v>
      </c>
      <c r="AQ2489" s="12">
        <f t="shared" si="792"/>
        <v>25080356.49</v>
      </c>
      <c r="AR2489" s="12">
        <f t="shared" si="793"/>
        <v>31984071.53</v>
      </c>
      <c r="AS2489" s="12">
        <f>AR2489-VLOOKUP(A2489,[1]选股结果!$A$2:$BJ$3005,48,FALSE)*0.08</f>
        <v>-31352241.6132</v>
      </c>
      <c r="AT2489" s="12">
        <f t="shared" si="774"/>
        <v>17809924.69</v>
      </c>
      <c r="AU2489" s="12">
        <f t="shared" si="775"/>
        <v>39254503.33</v>
      </c>
      <c r="AV2489" s="12">
        <f t="shared" si="776"/>
        <v>28275317.7</v>
      </c>
      <c r="AW2489" s="12">
        <f t="shared" si="777"/>
        <v>52631530.7400002</v>
      </c>
      <c r="AX2489" s="12">
        <f t="shared" si="778"/>
        <v>10182066.2</v>
      </c>
      <c r="AY2489" s="21">
        <f t="shared" si="779"/>
        <v>639903884.06</v>
      </c>
    </row>
    <row r="2490" spans="1:51">
      <c r="A2490" s="5" t="s">
        <v>5027</v>
      </c>
      <c r="B2490" s="5" t="s">
        <v>5028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80"/>
        <v>664170475.25</v>
      </c>
      <c r="AF2490" s="9">
        <f t="shared" si="781"/>
        <v>609281078.12</v>
      </c>
      <c r="AG2490" s="9">
        <f t="shared" si="782"/>
        <v>56622892.85</v>
      </c>
      <c r="AH2490" s="9">
        <f t="shared" si="783"/>
        <v>56910588.69</v>
      </c>
      <c r="AI2490" s="9">
        <f t="shared" si="784"/>
        <v>44190023.05</v>
      </c>
      <c r="AJ2490" s="12">
        <f t="shared" si="785"/>
        <v>197305846.42</v>
      </c>
      <c r="AK2490" s="16">
        <f t="shared" si="786"/>
        <v>0.297071089084067</v>
      </c>
      <c r="AL2490" s="9">
        <f t="shared" si="787"/>
        <v>149234374.68</v>
      </c>
      <c r="AM2490" s="16">
        <f t="shared" si="788"/>
        <v>0.0155342745943599</v>
      </c>
      <c r="AN2490" s="16">
        <f t="shared" si="789"/>
        <v>0.141751432363148</v>
      </c>
      <c r="AO2490" s="16">
        <f t="shared" si="790"/>
        <v>0.0525483574030642</v>
      </c>
      <c r="AP2490" s="16">
        <f t="shared" si="791"/>
        <v>0.0158771180035227</v>
      </c>
      <c r="AQ2490" s="12">
        <f t="shared" si="792"/>
        <v>48071471.74</v>
      </c>
      <c r="AR2490" s="12">
        <f t="shared" si="793"/>
        <v>42845160.07</v>
      </c>
      <c r="AS2490" s="12">
        <f>AR2490-VLOOKUP(A2490,[1]选股结果!$A$2:$BJ$3005,48,FALSE)*0.08</f>
        <v>-84482072.5252</v>
      </c>
      <c r="AT2490" s="12">
        <f t="shared" si="774"/>
        <v>35350906.1</v>
      </c>
      <c r="AU2490" s="12">
        <f t="shared" si="775"/>
        <v>55565725.71</v>
      </c>
      <c r="AV2490" s="12">
        <f t="shared" si="776"/>
        <v>47951671.6</v>
      </c>
      <c r="AW2490" s="12">
        <f t="shared" si="777"/>
        <v>56622892.85</v>
      </c>
      <c r="AX2490" s="12">
        <f t="shared" si="778"/>
        <v>1176967.28</v>
      </c>
      <c r="AY2490" s="21">
        <f t="shared" si="779"/>
        <v>616775332.09</v>
      </c>
    </row>
    <row r="2491" spans="1:51">
      <c r="A2491" s="5" t="s">
        <v>5029</v>
      </c>
      <c r="B2491" s="5" t="s">
        <v>5030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80"/>
        <v>663527474.35</v>
      </c>
      <c r="AF2491" s="9">
        <f t="shared" si="781"/>
        <v>490064582.1</v>
      </c>
      <c r="AG2491" s="9">
        <f t="shared" si="782"/>
        <v>180349436.53</v>
      </c>
      <c r="AH2491" s="9">
        <f t="shared" si="783"/>
        <v>177872327.28</v>
      </c>
      <c r="AI2491" s="9">
        <f t="shared" si="784"/>
        <v>143733440.31</v>
      </c>
      <c r="AJ2491" s="12">
        <f t="shared" si="785"/>
        <v>421266688.34</v>
      </c>
      <c r="AK2491" s="16">
        <f t="shared" si="786"/>
        <v>0.634889593309875</v>
      </c>
      <c r="AL2491" s="9">
        <f t="shared" si="787"/>
        <v>253122063</v>
      </c>
      <c r="AM2491" s="16">
        <f t="shared" si="788"/>
        <v>0.00875529295255022</v>
      </c>
      <c r="AN2491" s="16">
        <f t="shared" si="789"/>
        <v>0.113862432123117</v>
      </c>
      <c r="AO2491" s="16">
        <f t="shared" si="790"/>
        <v>0.113457859651927</v>
      </c>
      <c r="AP2491" s="16">
        <f t="shared" si="791"/>
        <v>0.140458255826253</v>
      </c>
      <c r="AQ2491" s="12">
        <f t="shared" si="792"/>
        <v>168144625.34</v>
      </c>
      <c r="AR2491" s="12">
        <f t="shared" si="793"/>
        <v>136042490.51</v>
      </c>
      <c r="AS2491" s="12">
        <f>AR2491-VLOOKUP(A2491,[1]选股结果!$A$2:$BJ$3005,48,FALSE)*0.08</f>
        <v>-105935669.4012</v>
      </c>
      <c r="AT2491" s="12">
        <f t="shared" si="774"/>
        <v>134005738.37</v>
      </c>
      <c r="AU2491" s="12">
        <f t="shared" si="775"/>
        <v>170181377.48</v>
      </c>
      <c r="AV2491" s="12">
        <f t="shared" si="776"/>
        <v>160620361.97</v>
      </c>
      <c r="AW2491" s="12">
        <f t="shared" si="777"/>
        <v>180349436.53</v>
      </c>
      <c r="AX2491" s="12">
        <f t="shared" si="778"/>
        <v>2523558.03</v>
      </c>
      <c r="AY2491" s="21">
        <f t="shared" si="779"/>
        <v>492101334.24</v>
      </c>
    </row>
    <row r="2492" spans="1:51">
      <c r="A2492" s="5" t="s">
        <v>5031</v>
      </c>
      <c r="B2492" s="5" t="s">
        <v>5032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80"/>
        <v>661881124.88</v>
      </c>
      <c r="AF2492" s="9">
        <f t="shared" si="781"/>
        <v>624389062.68</v>
      </c>
      <c r="AG2492" s="9">
        <f t="shared" si="782"/>
        <v>37147873.0800001</v>
      </c>
      <c r="AH2492" s="9">
        <f t="shared" si="783"/>
        <v>37348933.4800001</v>
      </c>
      <c r="AI2492" s="9">
        <f t="shared" si="784"/>
        <v>31558435.0100001</v>
      </c>
      <c r="AJ2492" s="12">
        <f t="shared" si="785"/>
        <v>115636320.13</v>
      </c>
      <c r="AK2492" s="16">
        <f t="shared" si="786"/>
        <v>0.174708593104185</v>
      </c>
      <c r="AL2492" s="9">
        <f t="shared" si="787"/>
        <v>75506344.83</v>
      </c>
      <c r="AM2492" s="16">
        <f t="shared" si="788"/>
        <v>0.00544451501114092</v>
      </c>
      <c r="AN2492" s="16">
        <f t="shared" si="789"/>
        <v>0.0190433130908291</v>
      </c>
      <c r="AO2492" s="16">
        <f t="shared" si="790"/>
        <v>0.0540465107030897</v>
      </c>
      <c r="AP2492" s="16">
        <f t="shared" si="791"/>
        <v>0.0341291178141626</v>
      </c>
      <c r="AQ2492" s="12">
        <f t="shared" si="792"/>
        <v>40129975.3</v>
      </c>
      <c r="AR2492" s="12">
        <f t="shared" si="793"/>
        <v>30765034.3</v>
      </c>
      <c r="AS2492" s="12">
        <f>AR2492-VLOOKUP(A2492,[1]选股结果!$A$2:$BJ$3005,48,FALSE)*0.08</f>
        <v>-31204920.8864</v>
      </c>
      <c r="AT2492" s="12">
        <f t="shared" si="774"/>
        <v>34339476.83</v>
      </c>
      <c r="AU2492" s="12">
        <f t="shared" si="775"/>
        <v>36555532.77</v>
      </c>
      <c r="AV2492" s="12">
        <f t="shared" si="776"/>
        <v>34761436.62</v>
      </c>
      <c r="AW2492" s="12">
        <f t="shared" si="777"/>
        <v>37147873.0800001</v>
      </c>
      <c r="AX2492" s="12">
        <f t="shared" si="778"/>
        <v>0</v>
      </c>
      <c r="AY2492" s="21">
        <f t="shared" si="779"/>
        <v>620814620.15</v>
      </c>
    </row>
    <row r="2493" spans="1:51">
      <c r="A2493" s="5" t="s">
        <v>5033</v>
      </c>
      <c r="B2493" s="5" t="s">
        <v>5034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80"/>
        <v>661472226.9</v>
      </c>
      <c r="AF2493" s="9">
        <f t="shared" si="781"/>
        <v>660339257.73</v>
      </c>
      <c r="AG2493" s="9">
        <f t="shared" si="782"/>
        <v>-3920444.98000004</v>
      </c>
      <c r="AH2493" s="9">
        <f t="shared" si="783"/>
        <v>-5877178.74000004</v>
      </c>
      <c r="AI2493" s="9">
        <f t="shared" si="784"/>
        <v>-1938400.92000004</v>
      </c>
      <c r="AJ2493" s="12">
        <f t="shared" si="785"/>
        <v>63751472.9599999</v>
      </c>
      <c r="AK2493" s="16">
        <f t="shared" si="786"/>
        <v>0.0963781552231939</v>
      </c>
      <c r="AL2493" s="9">
        <f t="shared" si="787"/>
        <v>63276614.51</v>
      </c>
      <c r="AM2493" s="16">
        <f t="shared" si="788"/>
        <v>0.00636076475911675</v>
      </c>
      <c r="AN2493" s="16">
        <f t="shared" si="789"/>
        <v>0.00453235797071981</v>
      </c>
      <c r="AO2493" s="16">
        <f t="shared" si="790"/>
        <v>0.0426541797563111</v>
      </c>
      <c r="AP2493" s="16">
        <f t="shared" si="791"/>
        <v>0.0352433903374213</v>
      </c>
      <c r="AQ2493" s="12">
        <f t="shared" si="792"/>
        <v>474858.449999921</v>
      </c>
      <c r="AR2493" s="12">
        <f t="shared" si="793"/>
        <v>527709.789999921</v>
      </c>
      <c r="AS2493" s="12">
        <f>AR2493-VLOOKUP(A2493,[1]选股结果!$A$2:$BJ$3005,48,FALSE)*0.08</f>
        <v>-80910500.3948001</v>
      </c>
      <c r="AT2493" s="12">
        <f t="shared" si="774"/>
        <v>4413636.26999992</v>
      </c>
      <c r="AU2493" s="12">
        <f t="shared" si="775"/>
        <v>-3411068.03000008</v>
      </c>
      <c r="AV2493" s="12">
        <f t="shared" si="776"/>
        <v>-1081152.06000009</v>
      </c>
      <c r="AW2493" s="12">
        <f t="shared" si="777"/>
        <v>-3920444.98000004</v>
      </c>
      <c r="AX2493" s="12">
        <f t="shared" si="778"/>
        <v>-292150.88</v>
      </c>
      <c r="AY2493" s="21">
        <f t="shared" si="779"/>
        <v>656453331.25</v>
      </c>
    </row>
    <row r="2494" spans="1:51">
      <c r="A2494" s="5" t="s">
        <v>5035</v>
      </c>
      <c r="B2494" s="5" t="s">
        <v>5036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80"/>
        <v>660328493.68</v>
      </c>
      <c r="AF2494" s="9">
        <f t="shared" si="781"/>
        <v>568631270.15</v>
      </c>
      <c r="AG2494" s="9">
        <f t="shared" si="782"/>
        <v>110640711.4</v>
      </c>
      <c r="AH2494" s="9">
        <f t="shared" si="783"/>
        <v>110881797.88</v>
      </c>
      <c r="AI2494" s="9">
        <f t="shared" si="784"/>
        <v>82427306.69</v>
      </c>
      <c r="AJ2494" s="12">
        <f t="shared" si="785"/>
        <v>356524130.74</v>
      </c>
      <c r="AK2494" s="16">
        <f t="shared" si="786"/>
        <v>0.539919349463623</v>
      </c>
      <c r="AL2494" s="9">
        <f t="shared" si="787"/>
        <v>266455257.98</v>
      </c>
      <c r="AM2494" s="16">
        <f t="shared" si="788"/>
        <v>0.0357872043326543</v>
      </c>
      <c r="AN2494" s="16">
        <f t="shared" si="789"/>
        <v>0.0560627242263758</v>
      </c>
      <c r="AO2494" s="16">
        <f t="shared" si="790"/>
        <v>0.311598159748217</v>
      </c>
      <c r="AP2494" s="16">
        <f t="shared" si="791"/>
        <v>0</v>
      </c>
      <c r="AQ2494" s="12">
        <f t="shared" si="792"/>
        <v>90068872.7599999</v>
      </c>
      <c r="AR2494" s="12">
        <f t="shared" si="793"/>
        <v>63195742.7899999</v>
      </c>
      <c r="AS2494" s="12">
        <f>AR2494-VLOOKUP(A2494,[1]选股结果!$A$2:$BJ$3005,48,FALSE)*0.08</f>
        <v>-65383234.5228001</v>
      </c>
      <c r="AT2494" s="12">
        <f t="shared" si="774"/>
        <v>61614381.5699999</v>
      </c>
      <c r="AU2494" s="12">
        <f t="shared" si="775"/>
        <v>91650233.9799999</v>
      </c>
      <c r="AV2494" s="12">
        <f t="shared" si="776"/>
        <v>89991459.6599999</v>
      </c>
      <c r="AW2494" s="12">
        <f t="shared" si="777"/>
        <v>110640711.4</v>
      </c>
      <c r="AX2494" s="12">
        <f t="shared" si="778"/>
        <v>19067890.52</v>
      </c>
      <c r="AY2494" s="21">
        <f t="shared" si="779"/>
        <v>570212631.37</v>
      </c>
    </row>
    <row r="2495" spans="1:51">
      <c r="A2495" s="5" t="s">
        <v>5037</v>
      </c>
      <c r="B2495" s="5" t="s">
        <v>5038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80"/>
        <v>659918134.34</v>
      </c>
      <c r="AF2495" s="9">
        <f t="shared" si="781"/>
        <v>593900655.92</v>
      </c>
      <c r="AG2495" s="9">
        <f t="shared" si="782"/>
        <v>120508093.68</v>
      </c>
      <c r="AH2495" s="9">
        <f t="shared" si="783"/>
        <v>120452537.15</v>
      </c>
      <c r="AI2495" s="9">
        <f t="shared" si="784"/>
        <v>111506207.13</v>
      </c>
      <c r="AJ2495" s="12">
        <f t="shared" si="785"/>
        <v>478365531.46</v>
      </c>
      <c r="AK2495" s="16">
        <f t="shared" si="786"/>
        <v>0.724886173856133</v>
      </c>
      <c r="AL2495" s="9">
        <f t="shared" si="787"/>
        <v>408757850.79</v>
      </c>
      <c r="AM2495" s="16">
        <f t="shared" si="788"/>
        <v>0.0203028873170759</v>
      </c>
      <c r="AN2495" s="16">
        <f t="shared" si="789"/>
        <v>0.493878156926176</v>
      </c>
      <c r="AO2495" s="16">
        <f t="shared" si="790"/>
        <v>0.0646300773392988</v>
      </c>
      <c r="AP2495" s="16">
        <f t="shared" si="791"/>
        <v>0.0399128425775759</v>
      </c>
      <c r="AQ2495" s="12">
        <f t="shared" si="792"/>
        <v>69607680.67</v>
      </c>
      <c r="AR2495" s="12">
        <f t="shared" si="793"/>
        <v>56620461.71</v>
      </c>
      <c r="AS2495" s="12">
        <f>AR2495-VLOOKUP(A2495,[1]选股结果!$A$2:$BJ$3005,48,FALSE)*0.08</f>
        <v>-80660919.262</v>
      </c>
      <c r="AT2495" s="12">
        <f t="shared" si="774"/>
        <v>60661350.65</v>
      </c>
      <c r="AU2495" s="12">
        <f t="shared" si="775"/>
        <v>65566791.73</v>
      </c>
      <c r="AV2495" s="12">
        <f t="shared" si="776"/>
        <v>65044478.78</v>
      </c>
      <c r="AW2495" s="12">
        <f t="shared" si="777"/>
        <v>120508093.68</v>
      </c>
      <c r="AX2495" s="12">
        <f t="shared" si="778"/>
        <v>0</v>
      </c>
      <c r="AY2495" s="21">
        <f t="shared" si="779"/>
        <v>589859766.98</v>
      </c>
    </row>
    <row r="2496" spans="1:51">
      <c r="A2496" s="5" t="s">
        <v>5039</v>
      </c>
      <c r="B2496" s="5" t="s">
        <v>5040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80"/>
        <v>659853402.25</v>
      </c>
      <c r="AF2496" s="9">
        <f t="shared" si="781"/>
        <v>588433588.31</v>
      </c>
      <c r="AG2496" s="9">
        <f t="shared" si="782"/>
        <v>82162007.08</v>
      </c>
      <c r="AH2496" s="9">
        <f t="shared" si="783"/>
        <v>89106403.37</v>
      </c>
      <c r="AI2496" s="9">
        <f t="shared" si="784"/>
        <v>82138751.32</v>
      </c>
      <c r="AJ2496" s="12">
        <f t="shared" si="785"/>
        <v>180215235.48</v>
      </c>
      <c r="AK2496" s="16">
        <f t="shared" si="786"/>
        <v>0.273114050583802</v>
      </c>
      <c r="AL2496" s="9">
        <f t="shared" si="787"/>
        <v>115013335.2</v>
      </c>
      <c r="AM2496" s="16">
        <f t="shared" si="788"/>
        <v>0.0110274144456758</v>
      </c>
      <c r="AN2496" s="16">
        <f t="shared" si="789"/>
        <v>0.0351796210655971</v>
      </c>
      <c r="AO2496" s="16">
        <f t="shared" si="790"/>
        <v>0.0518801699639187</v>
      </c>
      <c r="AP2496" s="16">
        <f t="shared" si="791"/>
        <v>0.0743424707105085</v>
      </c>
      <c r="AQ2496" s="12">
        <f t="shared" si="792"/>
        <v>65201900.28</v>
      </c>
      <c r="AR2496" s="12">
        <f t="shared" si="793"/>
        <v>63217135.17</v>
      </c>
      <c r="AS2496" s="12">
        <f>AR2496-VLOOKUP(A2496,[1]选股结果!$A$2:$BJ$3005,48,FALSE)*0.08</f>
        <v>-27244591.7764</v>
      </c>
      <c r="AT2496" s="12">
        <f t="shared" si="774"/>
        <v>58234248.23</v>
      </c>
      <c r="AU2496" s="12">
        <f t="shared" si="775"/>
        <v>70184787.22</v>
      </c>
      <c r="AV2496" s="12">
        <f t="shared" si="776"/>
        <v>47313122.35</v>
      </c>
      <c r="AW2496" s="12">
        <f t="shared" si="777"/>
        <v>82162007.08</v>
      </c>
      <c r="AX2496" s="12">
        <f t="shared" si="778"/>
        <v>5912581.61</v>
      </c>
      <c r="AY2496" s="21">
        <f t="shared" si="779"/>
        <v>593416475.25</v>
      </c>
    </row>
    <row r="2497" spans="1:51">
      <c r="A2497" s="5" t="s">
        <v>5041</v>
      </c>
      <c r="B2497" s="5" t="s">
        <v>5042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80"/>
        <v>659672338.56</v>
      </c>
      <c r="AF2497" s="9">
        <f t="shared" si="781"/>
        <v>662354227.4</v>
      </c>
      <c r="AG2497" s="9">
        <f t="shared" si="782"/>
        <v>27078547.87</v>
      </c>
      <c r="AH2497" s="9">
        <f t="shared" si="783"/>
        <v>26601363.69</v>
      </c>
      <c r="AI2497" s="9">
        <f t="shared" si="784"/>
        <v>28418776.26</v>
      </c>
      <c r="AJ2497" s="12">
        <f t="shared" si="785"/>
        <v>167122902.67</v>
      </c>
      <c r="AK2497" s="16">
        <f t="shared" si="786"/>
        <v>0.253342292682475</v>
      </c>
      <c r="AL2497" s="9">
        <f t="shared" si="787"/>
        <v>169370655.91</v>
      </c>
      <c r="AM2497" s="16">
        <f t="shared" si="788"/>
        <v>0.00758707413884503</v>
      </c>
      <c r="AN2497" s="16">
        <f t="shared" si="789"/>
        <v>0.0556061753477081</v>
      </c>
      <c r="AO2497" s="16">
        <f t="shared" si="790"/>
        <v>0.0820475456317427</v>
      </c>
      <c r="AP2497" s="16">
        <f t="shared" si="791"/>
        <v>0.110785510454374</v>
      </c>
      <c r="AQ2497" s="12">
        <f t="shared" si="792"/>
        <v>-2247753.24000007</v>
      </c>
      <c r="AR2497" s="12">
        <f t="shared" si="793"/>
        <v>-1341660.45000007</v>
      </c>
      <c r="AS2497" s="12">
        <f>AR2497-VLOOKUP(A2497,[1]选股结果!$A$2:$BJ$3005,48,FALSE)*0.08</f>
        <v>-159141066.9844</v>
      </c>
      <c r="AT2497" s="12">
        <f t="shared" si="774"/>
        <v>-430340.670000069</v>
      </c>
      <c r="AU2497" s="12">
        <f t="shared" si="775"/>
        <v>-3159073.02000007</v>
      </c>
      <c r="AV2497" s="12">
        <f t="shared" si="776"/>
        <v>-3497023.15000003</v>
      </c>
      <c r="AW2497" s="12">
        <f t="shared" si="777"/>
        <v>27078547.87</v>
      </c>
      <c r="AX2497" s="12">
        <f t="shared" si="778"/>
        <v>27054359.57</v>
      </c>
      <c r="AY2497" s="21">
        <f t="shared" si="779"/>
        <v>661442907.62</v>
      </c>
    </row>
    <row r="2498" spans="1:51">
      <c r="A2498" s="5" t="s">
        <v>5043</v>
      </c>
      <c r="B2498" s="5" t="s">
        <v>5044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80"/>
        <v>657874050.68</v>
      </c>
      <c r="AF2498" s="9">
        <f t="shared" si="781"/>
        <v>620513868.3</v>
      </c>
      <c r="AG2498" s="9">
        <f t="shared" si="782"/>
        <v>38408295.2399999</v>
      </c>
      <c r="AH2498" s="9">
        <f t="shared" si="783"/>
        <v>38434284.9299999</v>
      </c>
      <c r="AI2498" s="9">
        <f t="shared" si="784"/>
        <v>38962034.8699999</v>
      </c>
      <c r="AJ2498" s="12">
        <f t="shared" si="785"/>
        <v>196643467.54</v>
      </c>
      <c r="AK2498" s="16">
        <f t="shared" si="786"/>
        <v>0.298907469198311</v>
      </c>
      <c r="AL2498" s="9">
        <f t="shared" si="787"/>
        <v>160871048.26</v>
      </c>
      <c r="AM2498" s="16">
        <f t="shared" si="788"/>
        <v>0.00795009366092786</v>
      </c>
      <c r="AN2498" s="16">
        <f t="shared" si="789"/>
        <v>0.0442034035997342</v>
      </c>
      <c r="AO2498" s="16">
        <f t="shared" si="790"/>
        <v>0.0283221741619706</v>
      </c>
      <c r="AP2498" s="16">
        <f t="shared" si="791"/>
        <v>0.155113906536551</v>
      </c>
      <c r="AQ2498" s="12">
        <f t="shared" si="792"/>
        <v>35772419.28</v>
      </c>
      <c r="AR2498" s="12">
        <f t="shared" si="793"/>
        <v>32005154.01</v>
      </c>
      <c r="AS2498" s="12">
        <f>AR2498-VLOOKUP(A2498,[1]选股结果!$A$2:$BJ$3005,48,FALSE)*0.08</f>
        <v>-31014624.4484</v>
      </c>
      <c r="AT2498" s="12">
        <f t="shared" si="774"/>
        <v>36300169.22</v>
      </c>
      <c r="AU2498" s="12">
        <f t="shared" si="775"/>
        <v>31477404.07</v>
      </c>
      <c r="AV2498" s="12">
        <f t="shared" si="776"/>
        <v>34374495.93</v>
      </c>
      <c r="AW2498" s="12">
        <f t="shared" si="777"/>
        <v>38408295.2399999</v>
      </c>
      <c r="AX2498" s="12">
        <f t="shared" si="778"/>
        <v>5689568.35</v>
      </c>
      <c r="AY2498" s="21">
        <f t="shared" si="779"/>
        <v>616218853.09</v>
      </c>
    </row>
    <row r="2499" spans="1:51">
      <c r="A2499" s="5" t="s">
        <v>5045</v>
      </c>
      <c r="B2499" s="5" t="s">
        <v>5046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80"/>
        <v>655923069.71</v>
      </c>
      <c r="AF2499" s="9">
        <f t="shared" si="781"/>
        <v>582498808.08</v>
      </c>
      <c r="AG2499" s="9">
        <f t="shared" si="782"/>
        <v>86468874.54</v>
      </c>
      <c r="AH2499" s="9">
        <f t="shared" si="783"/>
        <v>86356793.62</v>
      </c>
      <c r="AI2499" s="9">
        <f t="shared" si="784"/>
        <v>72147230.77</v>
      </c>
      <c r="AJ2499" s="12">
        <f t="shared" si="785"/>
        <v>155754838.02</v>
      </c>
      <c r="AK2499" s="16">
        <f t="shared" si="786"/>
        <v>0.237459002759063</v>
      </c>
      <c r="AL2499" s="9">
        <f t="shared" si="787"/>
        <v>79769256.56</v>
      </c>
      <c r="AM2499" s="16">
        <f t="shared" si="788"/>
        <v>0.00605409781021376</v>
      </c>
      <c r="AN2499" s="16">
        <f t="shared" si="789"/>
        <v>0.0247841894586623</v>
      </c>
      <c r="AO2499" s="16">
        <f t="shared" si="790"/>
        <v>0.054297066782155</v>
      </c>
      <c r="AP2499" s="16">
        <f t="shared" si="791"/>
        <v>0.03373378829286</v>
      </c>
      <c r="AQ2499" s="12">
        <f t="shared" si="792"/>
        <v>75985581.4600001</v>
      </c>
      <c r="AR2499" s="12">
        <f t="shared" si="793"/>
        <v>57414454.96</v>
      </c>
      <c r="AS2499" s="12">
        <f>AR2499-VLOOKUP(A2499,[1]选股结果!$A$2:$BJ$3005,48,FALSE)*0.08</f>
        <v>-2379586.79520001</v>
      </c>
      <c r="AT2499" s="12">
        <f t="shared" ref="AT2499:AT2562" si="794">AQ2499-AD2499</f>
        <v>61776018.6100001</v>
      </c>
      <c r="AU2499" s="12">
        <f t="shared" ref="AU2499:AU2562" si="795">AQ2499-S2499</f>
        <v>71624017.81</v>
      </c>
      <c r="AV2499" s="12">
        <f t="shared" ref="AV2499:AV2562" si="796">AJ2499-O2499-P2499-Q2499-R2499-X2499-Y2499+Z2499-H2499</f>
        <v>78108311.8500001</v>
      </c>
      <c r="AW2499" s="12">
        <f t="shared" ref="AW2499:AW2562" si="797">AG2499</f>
        <v>86468874.54</v>
      </c>
      <c r="AX2499" s="12">
        <f t="shared" ref="AX2499:AX2562" si="798">T2499-U2499+V2499+W2499+AA2499</f>
        <v>4645854.35</v>
      </c>
      <c r="AY2499" s="21">
        <f t="shared" ref="AY2499:AY2562" si="799">AF2499-S2499</f>
        <v>578137244.43</v>
      </c>
    </row>
    <row r="2500" spans="1:51">
      <c r="A2500" s="5" t="s">
        <v>5047</v>
      </c>
      <c r="B2500" s="5" t="s">
        <v>5048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80"/>
        <v>655526335.57</v>
      </c>
      <c r="AF2500" s="9">
        <f t="shared" si="781"/>
        <v>579447572.84</v>
      </c>
      <c r="AG2500" s="9">
        <f t="shared" si="782"/>
        <v>76083953.52</v>
      </c>
      <c r="AH2500" s="9">
        <f t="shared" si="783"/>
        <v>76208448.07</v>
      </c>
      <c r="AI2500" s="9">
        <f t="shared" si="784"/>
        <v>59150171.46</v>
      </c>
      <c r="AJ2500" s="12">
        <f t="shared" si="785"/>
        <v>135168902.19</v>
      </c>
      <c r="AK2500" s="16">
        <f t="shared" si="786"/>
        <v>0.206199041679182</v>
      </c>
      <c r="AL2500" s="9">
        <f t="shared" si="787"/>
        <v>57298049.69</v>
      </c>
      <c r="AM2500" s="16">
        <f t="shared" si="788"/>
        <v>0.00157860516633583</v>
      </c>
      <c r="AN2500" s="16">
        <f t="shared" si="789"/>
        <v>0.00798045284550031</v>
      </c>
      <c r="AO2500" s="16">
        <f t="shared" si="790"/>
        <v>0.0780385580169224</v>
      </c>
      <c r="AP2500" s="16">
        <f t="shared" si="791"/>
        <v>0</v>
      </c>
      <c r="AQ2500" s="12">
        <f t="shared" si="792"/>
        <v>77870852.5000001</v>
      </c>
      <c r="AR2500" s="12">
        <f t="shared" si="793"/>
        <v>59144980.6700001</v>
      </c>
      <c r="AS2500" s="12">
        <f>AR2500-VLOOKUP(A2500,[1]选股结果!$A$2:$BJ$3005,48,FALSE)*0.08</f>
        <v>20691118.8628001</v>
      </c>
      <c r="AT2500" s="12">
        <f t="shared" si="794"/>
        <v>60812575.8900001</v>
      </c>
      <c r="AU2500" s="12">
        <f t="shared" si="795"/>
        <v>76203257.2800001</v>
      </c>
      <c r="AV2500" s="12">
        <f t="shared" si="796"/>
        <v>76559288.03</v>
      </c>
      <c r="AW2500" s="12">
        <f t="shared" si="797"/>
        <v>76083953.52</v>
      </c>
      <c r="AX2500" s="12">
        <f t="shared" si="798"/>
        <v>507.71</v>
      </c>
      <c r="AY2500" s="21">
        <f t="shared" si="799"/>
        <v>577779977.62</v>
      </c>
    </row>
    <row r="2501" spans="1:51">
      <c r="A2501" s="5" t="s">
        <v>5049</v>
      </c>
      <c r="B2501" s="5" t="s">
        <v>5050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80"/>
        <v>655380236.28</v>
      </c>
      <c r="AF2501" s="9">
        <f t="shared" si="781"/>
        <v>778575363.49</v>
      </c>
      <c r="AG2501" s="9">
        <f t="shared" si="782"/>
        <v>268916525.27</v>
      </c>
      <c r="AH2501" s="9">
        <f t="shared" si="783"/>
        <v>270180799.56</v>
      </c>
      <c r="AI2501" s="9">
        <f t="shared" si="784"/>
        <v>265059773.02</v>
      </c>
      <c r="AJ2501" s="12">
        <f t="shared" si="785"/>
        <v>208789346.02</v>
      </c>
      <c r="AK2501" s="16">
        <f t="shared" si="786"/>
        <v>0.318577421872085</v>
      </c>
      <c r="AL2501" s="9">
        <f t="shared" si="787"/>
        <v>411867754.86</v>
      </c>
      <c r="AM2501" s="16">
        <f t="shared" si="788"/>
        <v>0.115560788192037</v>
      </c>
      <c r="AN2501" s="16">
        <f t="shared" si="789"/>
        <v>0.125864598127365</v>
      </c>
      <c r="AO2501" s="16">
        <f t="shared" si="790"/>
        <v>0.162418778607359</v>
      </c>
      <c r="AP2501" s="16">
        <f t="shared" si="791"/>
        <v>0</v>
      </c>
      <c r="AQ2501" s="12">
        <f t="shared" si="792"/>
        <v>-203078408.84</v>
      </c>
      <c r="AR2501" s="12">
        <f t="shared" si="793"/>
        <v>-275512424.38</v>
      </c>
      <c r="AS2501" s="12">
        <f>AR2501-VLOOKUP(A2501,[1]选股结果!$A$2:$BJ$3005,48,FALSE)*0.08</f>
        <v>-844785417.9464</v>
      </c>
      <c r="AT2501" s="12">
        <f t="shared" si="794"/>
        <v>-208199435.38</v>
      </c>
      <c r="AU2501" s="12">
        <f t="shared" si="795"/>
        <v>-270391397.84</v>
      </c>
      <c r="AV2501" s="12">
        <f t="shared" si="796"/>
        <v>-302134092.05</v>
      </c>
      <c r="AW2501" s="12">
        <f t="shared" si="797"/>
        <v>268916525.27</v>
      </c>
      <c r="AX2501" s="12">
        <f t="shared" si="798"/>
        <v>561175452.7</v>
      </c>
      <c r="AY2501" s="21">
        <f t="shared" si="799"/>
        <v>711262374.49</v>
      </c>
    </row>
    <row r="2502" spans="1:51">
      <c r="A2502" s="5" t="s">
        <v>5051</v>
      </c>
      <c r="B2502" s="5" t="s">
        <v>5052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80"/>
        <v>653972322.58</v>
      </c>
      <c r="AF2502" s="9">
        <f t="shared" si="781"/>
        <v>597230612.88</v>
      </c>
      <c r="AG2502" s="9">
        <f t="shared" si="782"/>
        <v>67365226.8300001</v>
      </c>
      <c r="AH2502" s="9">
        <f t="shared" si="783"/>
        <v>67004437.8200001</v>
      </c>
      <c r="AI2502" s="9">
        <f t="shared" si="784"/>
        <v>54632374.4800001</v>
      </c>
      <c r="AJ2502" s="12">
        <f t="shared" si="785"/>
        <v>539693429.56</v>
      </c>
      <c r="AK2502" s="16">
        <f t="shared" si="786"/>
        <v>0.825254236189758</v>
      </c>
      <c r="AL2502" s="9">
        <f t="shared" si="787"/>
        <v>480921240.26</v>
      </c>
      <c r="AM2502" s="16">
        <f t="shared" si="788"/>
        <v>0.0130664638929802</v>
      </c>
      <c r="AN2502" s="16">
        <f t="shared" si="789"/>
        <v>0.59559368848114</v>
      </c>
      <c r="AO2502" s="16">
        <f t="shared" si="790"/>
        <v>0.0952375630428625</v>
      </c>
      <c r="AP2502" s="16">
        <f t="shared" si="791"/>
        <v>0.0285307113096022</v>
      </c>
      <c r="AQ2502" s="12">
        <f t="shared" si="792"/>
        <v>58772189.3000001</v>
      </c>
      <c r="AR2502" s="12">
        <f t="shared" si="793"/>
        <v>42436325.4500001</v>
      </c>
      <c r="AS2502" s="12">
        <f>AR2502-VLOOKUP(A2502,[1]选股结果!$A$2:$BJ$3005,48,FALSE)*0.08</f>
        <v>-75273362.4195999</v>
      </c>
      <c r="AT2502" s="12">
        <f t="shared" si="794"/>
        <v>46400125.9600001</v>
      </c>
      <c r="AU2502" s="12">
        <f t="shared" si="795"/>
        <v>54808388.7900001</v>
      </c>
      <c r="AV2502" s="12">
        <f t="shared" si="796"/>
        <v>47290274.6300001</v>
      </c>
      <c r="AW2502" s="12">
        <f t="shared" si="797"/>
        <v>67365226.8300001</v>
      </c>
      <c r="AX2502" s="12">
        <f t="shared" si="798"/>
        <v>16498320.47</v>
      </c>
      <c r="AY2502" s="21">
        <f t="shared" si="799"/>
        <v>593266812.37</v>
      </c>
    </row>
    <row r="2503" spans="1:51">
      <c r="A2503" s="5" t="s">
        <v>5053</v>
      </c>
      <c r="B2503" s="5" t="s">
        <v>5054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80"/>
        <v>653891538.95</v>
      </c>
      <c r="AF2503" s="9">
        <f t="shared" si="781"/>
        <v>566036263.65</v>
      </c>
      <c r="AG2503" s="9">
        <f t="shared" si="782"/>
        <v>85746179.3000001</v>
      </c>
      <c r="AH2503" s="9">
        <f t="shared" si="783"/>
        <v>85539709.3100001</v>
      </c>
      <c r="AI2503" s="9">
        <f t="shared" si="784"/>
        <v>74322483.9500001</v>
      </c>
      <c r="AJ2503" s="12">
        <f t="shared" si="785"/>
        <v>148360094.64</v>
      </c>
      <c r="AK2503" s="16">
        <f t="shared" si="786"/>
        <v>0.22688792529451</v>
      </c>
      <c r="AL2503" s="9">
        <f t="shared" si="787"/>
        <v>61232383.21</v>
      </c>
      <c r="AM2503" s="16">
        <f t="shared" si="788"/>
        <v>0.00999062127411857</v>
      </c>
      <c r="AN2503" s="16">
        <f t="shared" si="789"/>
        <v>0.00372394725264399</v>
      </c>
      <c r="AO2503" s="16">
        <f t="shared" si="790"/>
        <v>0.0447523881819759</v>
      </c>
      <c r="AP2503" s="16">
        <f t="shared" si="791"/>
        <v>0.0327040586338512</v>
      </c>
      <c r="AQ2503" s="12">
        <f t="shared" si="792"/>
        <v>87127711.43</v>
      </c>
      <c r="AR2503" s="12">
        <f t="shared" si="793"/>
        <v>75021622.26</v>
      </c>
      <c r="AS2503" s="12">
        <f>AR2503-VLOOKUP(A2503,[1]选股结果!$A$2:$BJ$3005,48,FALSE)*0.08</f>
        <v>38273372.6208</v>
      </c>
      <c r="AT2503" s="12">
        <f t="shared" si="794"/>
        <v>75910486.07</v>
      </c>
      <c r="AU2503" s="12">
        <f t="shared" si="795"/>
        <v>86238847.62</v>
      </c>
      <c r="AV2503" s="12">
        <f t="shared" si="796"/>
        <v>85167566.05</v>
      </c>
      <c r="AW2503" s="12">
        <f t="shared" si="797"/>
        <v>85746179.3000001</v>
      </c>
      <c r="AX2503" s="12">
        <f t="shared" si="798"/>
        <v>843385.94</v>
      </c>
      <c r="AY2503" s="21">
        <f t="shared" si="799"/>
        <v>565147399.84</v>
      </c>
    </row>
    <row r="2504" spans="1:51">
      <c r="A2504" s="5" t="s">
        <v>5055</v>
      </c>
      <c r="B2504" s="5" t="s">
        <v>5056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80"/>
        <v>653615802.31</v>
      </c>
      <c r="AF2504" s="9">
        <f t="shared" si="781"/>
        <v>530369119.85</v>
      </c>
      <c r="AG2504" s="9">
        <f t="shared" si="782"/>
        <v>123453457.53</v>
      </c>
      <c r="AH2504" s="9">
        <f t="shared" si="783"/>
        <v>123740199.72</v>
      </c>
      <c r="AI2504" s="9">
        <f t="shared" si="784"/>
        <v>85298715.24</v>
      </c>
      <c r="AJ2504" s="12">
        <f t="shared" si="785"/>
        <v>254089544.07</v>
      </c>
      <c r="AK2504" s="16">
        <f t="shared" si="786"/>
        <v>0.388744493587824</v>
      </c>
      <c r="AL2504" s="9">
        <f t="shared" si="787"/>
        <v>135208882.06</v>
      </c>
      <c r="AM2504" s="16">
        <f t="shared" si="788"/>
        <v>0.0949581159155681</v>
      </c>
      <c r="AN2504" s="16">
        <f t="shared" si="789"/>
        <v>0.0420876667191605</v>
      </c>
      <c r="AO2504" s="16">
        <f t="shared" si="790"/>
        <v>0.0702558520123121</v>
      </c>
      <c r="AP2504" s="16">
        <f t="shared" si="791"/>
        <v>0</v>
      </c>
      <c r="AQ2504" s="12">
        <f t="shared" si="792"/>
        <v>118880662.01</v>
      </c>
      <c r="AR2504" s="12">
        <f t="shared" si="793"/>
        <v>85091940.1699999</v>
      </c>
      <c r="AS2504" s="12">
        <f>AR2504-VLOOKUP(A2504,[1]选股结果!$A$2:$BJ$3005,48,FALSE)*0.08</f>
        <v>-111642870.2156</v>
      </c>
      <c r="AT2504" s="12">
        <f t="shared" si="794"/>
        <v>80439177.5299999</v>
      </c>
      <c r="AU2504" s="12">
        <f t="shared" si="795"/>
        <v>123533424.65</v>
      </c>
      <c r="AV2504" s="12">
        <f t="shared" si="796"/>
        <v>118800694.89</v>
      </c>
      <c r="AW2504" s="12">
        <f t="shared" si="797"/>
        <v>123453457.53</v>
      </c>
      <c r="AX2504" s="12">
        <f t="shared" si="798"/>
        <v>0</v>
      </c>
      <c r="AY2504" s="21">
        <f t="shared" si="799"/>
        <v>535021882.49</v>
      </c>
    </row>
    <row r="2505" spans="1:51">
      <c r="A2505" s="5" t="s">
        <v>5057</v>
      </c>
      <c r="B2505" s="5" t="s">
        <v>5058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80"/>
        <v>652902760.26</v>
      </c>
      <c r="AF2505" s="9">
        <f t="shared" si="781"/>
        <v>583218762.37</v>
      </c>
      <c r="AG2505" s="9">
        <f t="shared" si="782"/>
        <v>60722787.9199999</v>
      </c>
      <c r="AH2505" s="9">
        <f t="shared" si="783"/>
        <v>57757160.2999999</v>
      </c>
      <c r="AI2505" s="9">
        <f t="shared" si="784"/>
        <v>45535809.5799999</v>
      </c>
      <c r="AJ2505" s="12">
        <f t="shared" si="785"/>
        <v>225523193.88</v>
      </c>
      <c r="AK2505" s="16">
        <f t="shared" si="786"/>
        <v>0.345416205301677</v>
      </c>
      <c r="AL2505" s="9">
        <f t="shared" si="787"/>
        <v>152294717.79</v>
      </c>
      <c r="AM2505" s="16">
        <f t="shared" si="788"/>
        <v>0.00502722464933817</v>
      </c>
      <c r="AN2505" s="16">
        <f t="shared" si="789"/>
        <v>0.0550438096565691</v>
      </c>
      <c r="AO2505" s="16">
        <f t="shared" si="790"/>
        <v>0.138994875659373</v>
      </c>
      <c r="AP2505" s="16">
        <f t="shared" si="791"/>
        <v>0.02964975683713</v>
      </c>
      <c r="AQ2505" s="12">
        <f t="shared" si="792"/>
        <v>73228476.09</v>
      </c>
      <c r="AR2505" s="12">
        <f t="shared" si="793"/>
        <v>54497019.55</v>
      </c>
      <c r="AS2505" s="12">
        <f>AR2505-VLOOKUP(A2505,[1]选股结果!$A$2:$BJ$3005,48,FALSE)*0.08</f>
        <v>-5356650.03640001</v>
      </c>
      <c r="AT2505" s="12">
        <f t="shared" si="794"/>
        <v>61007125.37</v>
      </c>
      <c r="AU2505" s="12">
        <f t="shared" si="795"/>
        <v>66718370.27</v>
      </c>
      <c r="AV2505" s="12">
        <f t="shared" si="796"/>
        <v>60736844.28</v>
      </c>
      <c r="AW2505" s="12">
        <f t="shared" si="797"/>
        <v>60722787.9199999</v>
      </c>
      <c r="AX2505" s="12">
        <f t="shared" si="798"/>
        <v>-296984.91</v>
      </c>
      <c r="AY2505" s="21">
        <f t="shared" si="799"/>
        <v>576708656.55</v>
      </c>
    </row>
    <row r="2506" spans="1:51">
      <c r="A2506" s="5" t="s">
        <v>5059</v>
      </c>
      <c r="B2506" s="5" t="s">
        <v>5060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80"/>
        <v>652153796.98</v>
      </c>
      <c r="AF2506" s="9">
        <f t="shared" si="781"/>
        <v>659916512.74</v>
      </c>
      <c r="AG2506" s="9">
        <f t="shared" si="782"/>
        <v>-38360860.9799999</v>
      </c>
      <c r="AH2506" s="9">
        <f t="shared" si="783"/>
        <v>-35662618.1099999</v>
      </c>
      <c r="AI2506" s="9">
        <f t="shared" si="784"/>
        <v>-32845807.5999999</v>
      </c>
      <c r="AJ2506" s="12">
        <f t="shared" si="785"/>
        <v>232157238.67</v>
      </c>
      <c r="AK2506" s="16">
        <f t="shared" si="786"/>
        <v>0.355985412865916</v>
      </c>
      <c r="AL2506" s="9">
        <f t="shared" si="787"/>
        <v>265855833.9</v>
      </c>
      <c r="AM2506" s="16">
        <f t="shared" si="788"/>
        <v>0.00624550542964164</v>
      </c>
      <c r="AN2506" s="16">
        <f t="shared" si="789"/>
        <v>0.112034483412263</v>
      </c>
      <c r="AO2506" s="16">
        <f t="shared" si="790"/>
        <v>0.212988190060725</v>
      </c>
      <c r="AP2506" s="16">
        <f t="shared" si="791"/>
        <v>0.0799239173663793</v>
      </c>
      <c r="AQ2506" s="12">
        <f t="shared" si="792"/>
        <v>-33698595.23</v>
      </c>
      <c r="AR2506" s="12">
        <f t="shared" si="793"/>
        <v>-2641252.27999996</v>
      </c>
      <c r="AS2506" s="12">
        <f>AR2506-VLOOKUP(A2506,[1]选股结果!$A$2:$BJ$3005,48,FALSE)*0.08</f>
        <v>-204000205.9456</v>
      </c>
      <c r="AT2506" s="12">
        <f t="shared" si="794"/>
        <v>-30881784.72</v>
      </c>
      <c r="AU2506" s="12">
        <f t="shared" si="795"/>
        <v>-5458062.78999996</v>
      </c>
      <c r="AV2506" s="12">
        <f t="shared" si="796"/>
        <v>-73540639.91</v>
      </c>
      <c r="AW2506" s="12">
        <f t="shared" si="797"/>
        <v>-38360860.9799999</v>
      </c>
      <c r="AX2506" s="12">
        <f t="shared" si="798"/>
        <v>1547519.07</v>
      </c>
      <c r="AY2506" s="21">
        <f t="shared" si="799"/>
        <v>688157045.18</v>
      </c>
    </row>
    <row r="2507" spans="1:51">
      <c r="A2507" s="5" t="s">
        <v>5061</v>
      </c>
      <c r="B2507" s="5" t="s">
        <v>5062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800">C2507</f>
        <v>651250920.39</v>
      </c>
      <c r="AF2507" s="9">
        <f t="shared" ref="AF2507:AF2570" si="801">(G2507+O2507+P2507+Q2507+R2507)+S2507</f>
        <v>784602371.07</v>
      </c>
      <c r="AG2507" s="9">
        <f t="shared" ref="AG2507:AG2570" si="802">AE2507-AF2507+T2507+V2507+W2507-X2507-Y2507+Z2507+AA2507</f>
        <v>-124327428.37</v>
      </c>
      <c r="AH2507" s="9">
        <f t="shared" ref="AH2507:AH2570" si="803">AG2507+AB2507-AC2507</f>
        <v>-113167932.15</v>
      </c>
      <c r="AI2507" s="9">
        <f t="shared" ref="AI2507:AI2570" si="804">AH2507-AD2507</f>
        <v>-113167932.15</v>
      </c>
      <c r="AJ2507" s="12">
        <f t="shared" si="785"/>
        <v>43966669.4499999</v>
      </c>
      <c r="AK2507" s="16">
        <f t="shared" si="786"/>
        <v>0.0675111052797754</v>
      </c>
      <c r="AL2507" s="9">
        <f t="shared" si="787"/>
        <v>107628948.81</v>
      </c>
      <c r="AM2507" s="16">
        <f t="shared" si="788"/>
        <v>0.00159526793356061</v>
      </c>
      <c r="AN2507" s="16">
        <f t="shared" si="789"/>
        <v>0.0717436185610609</v>
      </c>
      <c r="AO2507" s="16">
        <f t="shared" si="790"/>
        <v>0.040010369066958</v>
      </c>
      <c r="AP2507" s="16">
        <f t="shared" si="791"/>
        <v>0.0689171895881887</v>
      </c>
      <c r="AQ2507" s="12">
        <f t="shared" si="792"/>
        <v>-63662279.3600001</v>
      </c>
      <c r="AR2507" s="12">
        <f t="shared" si="793"/>
        <v>-122279209.33</v>
      </c>
      <c r="AS2507" s="12">
        <f>AR2507-VLOOKUP(A2507,[1]选股结果!$A$2:$BJ$3005,48,FALSE)*0.08</f>
        <v>-115901522.1084</v>
      </c>
      <c r="AT2507" s="12">
        <f t="shared" si="794"/>
        <v>-63662279.3600001</v>
      </c>
      <c r="AU2507" s="12">
        <f t="shared" si="795"/>
        <v>-122279209.33</v>
      </c>
      <c r="AV2507" s="12">
        <f t="shared" si="796"/>
        <v>-137880335.6</v>
      </c>
      <c r="AW2507" s="12">
        <f t="shared" si="797"/>
        <v>-124327428.37</v>
      </c>
      <c r="AX2507" s="12">
        <f t="shared" si="798"/>
        <v>0</v>
      </c>
      <c r="AY2507" s="21">
        <f t="shared" si="799"/>
        <v>725985441.1</v>
      </c>
    </row>
    <row r="2508" spans="1:51">
      <c r="A2508" s="5" t="s">
        <v>5063</v>
      </c>
      <c r="B2508" s="5" t="s">
        <v>5064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800"/>
        <v>650547012.2</v>
      </c>
      <c r="AF2508" s="9">
        <f t="shared" si="801"/>
        <v>645076719.71</v>
      </c>
      <c r="AG2508" s="9">
        <f t="shared" si="802"/>
        <v>53504907.9400001</v>
      </c>
      <c r="AH2508" s="9">
        <f t="shared" si="803"/>
        <v>57948775.1500001</v>
      </c>
      <c r="AI2508" s="9">
        <f t="shared" si="804"/>
        <v>48947542.4300001</v>
      </c>
      <c r="AJ2508" s="12">
        <f t="shared" si="785"/>
        <v>158924902</v>
      </c>
      <c r="AK2508" s="16">
        <f t="shared" si="786"/>
        <v>0.24429426162846</v>
      </c>
      <c r="AL2508" s="9">
        <f t="shared" si="787"/>
        <v>131114149.97</v>
      </c>
      <c r="AM2508" s="16">
        <f t="shared" si="788"/>
        <v>0.0064147973808802</v>
      </c>
      <c r="AN2508" s="16">
        <f t="shared" si="789"/>
        <v>0.0224136958690962</v>
      </c>
      <c r="AO2508" s="16">
        <f t="shared" si="790"/>
        <v>0.0929536673076123</v>
      </c>
      <c r="AP2508" s="16">
        <f t="shared" si="791"/>
        <v>0.0728958511232403</v>
      </c>
      <c r="AQ2508" s="12">
        <f t="shared" si="792"/>
        <v>27810752.0300001</v>
      </c>
      <c r="AR2508" s="12">
        <f t="shared" si="793"/>
        <v>-7997891.35999994</v>
      </c>
      <c r="AS2508" s="12">
        <f>AR2508-VLOOKUP(A2508,[1]选股结果!$A$2:$BJ$3005,48,FALSE)*0.08</f>
        <v>-61464399.0391999</v>
      </c>
      <c r="AT2508" s="12">
        <f t="shared" si="794"/>
        <v>18809519.3100001</v>
      </c>
      <c r="AU2508" s="12">
        <f t="shared" si="795"/>
        <v>1003341.36000006</v>
      </c>
      <c r="AV2508" s="12">
        <f t="shared" si="796"/>
        <v>24071372.7000001</v>
      </c>
      <c r="AW2508" s="12">
        <f t="shared" si="797"/>
        <v>53504907.9400001</v>
      </c>
      <c r="AX2508" s="12">
        <f t="shared" si="798"/>
        <v>0</v>
      </c>
      <c r="AY2508" s="21">
        <f t="shared" si="799"/>
        <v>618269309.04</v>
      </c>
    </row>
    <row r="2509" spans="1:51">
      <c r="A2509" s="5" t="s">
        <v>5065</v>
      </c>
      <c r="B2509" s="5" t="s">
        <v>5066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800"/>
        <v>646251713.57</v>
      </c>
      <c r="AF2509" s="9">
        <f t="shared" si="801"/>
        <v>440065631.24</v>
      </c>
      <c r="AG2509" s="9">
        <f t="shared" si="802"/>
        <v>391826544.06</v>
      </c>
      <c r="AH2509" s="9">
        <f t="shared" si="803"/>
        <v>393145858.54</v>
      </c>
      <c r="AI2509" s="9">
        <f t="shared" si="804"/>
        <v>298379145.67</v>
      </c>
      <c r="AJ2509" s="12">
        <f t="shared" si="785"/>
        <v>348295771.89</v>
      </c>
      <c r="AK2509" s="16">
        <f t="shared" si="786"/>
        <v>0.538947540991353</v>
      </c>
      <c r="AL2509" s="9">
        <f t="shared" si="787"/>
        <v>169103320.77</v>
      </c>
      <c r="AM2509" s="16">
        <f t="shared" si="788"/>
        <v>0.0716486572147164</v>
      </c>
      <c r="AN2509" s="16">
        <f t="shared" si="789"/>
        <v>0.0148968603840417</v>
      </c>
      <c r="AO2509" s="16">
        <f t="shared" si="790"/>
        <v>0.133161138211324</v>
      </c>
      <c r="AP2509" s="16">
        <f t="shared" si="791"/>
        <v>0.0439634848982455</v>
      </c>
      <c r="AQ2509" s="12">
        <f t="shared" si="792"/>
        <v>179192451.12</v>
      </c>
      <c r="AR2509" s="12">
        <f t="shared" si="793"/>
        <v>112713328.94</v>
      </c>
      <c r="AS2509" s="12">
        <f>AR2509-VLOOKUP(A2509,[1]选股结果!$A$2:$BJ$3005,48,FALSE)*0.08</f>
        <v>-455791622.512</v>
      </c>
      <c r="AT2509" s="12">
        <f t="shared" si="794"/>
        <v>84425738.25</v>
      </c>
      <c r="AU2509" s="12">
        <f t="shared" si="795"/>
        <v>207480041.81</v>
      </c>
      <c r="AV2509" s="12">
        <f t="shared" si="796"/>
        <v>197492320.84</v>
      </c>
      <c r="AW2509" s="12">
        <f t="shared" si="797"/>
        <v>391826544.06</v>
      </c>
      <c r="AX2509" s="12">
        <f t="shared" si="798"/>
        <v>128613460.06</v>
      </c>
      <c r="AY2509" s="21">
        <f t="shared" si="799"/>
        <v>468353221.93</v>
      </c>
    </row>
    <row r="2510" spans="1:51">
      <c r="A2510" s="5" t="s">
        <v>5067</v>
      </c>
      <c r="B2510" s="5" t="s">
        <v>5068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800"/>
        <v>645508768.03</v>
      </c>
      <c r="AF2510" s="9">
        <f t="shared" si="801"/>
        <v>628793367.64</v>
      </c>
      <c r="AG2510" s="9">
        <f t="shared" si="802"/>
        <v>36568323.8399999</v>
      </c>
      <c r="AH2510" s="9">
        <f t="shared" si="803"/>
        <v>36693692.4499999</v>
      </c>
      <c r="AI2510" s="9">
        <f t="shared" si="804"/>
        <v>30754377.4299999</v>
      </c>
      <c r="AJ2510" s="12">
        <f t="shared" si="785"/>
        <v>56427909.15</v>
      </c>
      <c r="AK2510" s="16">
        <f t="shared" si="786"/>
        <v>0.0874161776643404</v>
      </c>
      <c r="AL2510" s="9">
        <f t="shared" si="787"/>
        <v>40872550.04</v>
      </c>
      <c r="AM2510" s="16">
        <f t="shared" si="788"/>
        <v>0.0100945616895124</v>
      </c>
      <c r="AN2510" s="16">
        <f t="shared" si="789"/>
        <v>0.0110858283022849</v>
      </c>
      <c r="AO2510" s="16">
        <f t="shared" si="790"/>
        <v>0.0423321766540746</v>
      </c>
      <c r="AP2510" s="16">
        <f t="shared" si="791"/>
        <v>0</v>
      </c>
      <c r="AQ2510" s="12">
        <f t="shared" si="792"/>
        <v>15555359.11</v>
      </c>
      <c r="AR2510" s="12">
        <f t="shared" si="793"/>
        <v>10901453.98</v>
      </c>
      <c r="AS2510" s="12">
        <f>AR2510-VLOOKUP(A2510,[1]选股结果!$A$2:$BJ$3005,48,FALSE)*0.08</f>
        <v>-27328569.5096</v>
      </c>
      <c r="AT2510" s="12">
        <f t="shared" si="794"/>
        <v>9616044.08999998</v>
      </c>
      <c r="AU2510" s="12">
        <f t="shared" si="795"/>
        <v>16840769</v>
      </c>
      <c r="AV2510" s="12">
        <f t="shared" si="796"/>
        <v>15426191.62</v>
      </c>
      <c r="AW2510" s="12">
        <f t="shared" si="797"/>
        <v>36568323.8399999</v>
      </c>
      <c r="AX2510" s="12">
        <f t="shared" si="798"/>
        <v>19856722.33</v>
      </c>
      <c r="AY2510" s="21">
        <f t="shared" si="799"/>
        <v>630078777.53</v>
      </c>
    </row>
    <row r="2511" spans="1:51">
      <c r="A2511" s="5" t="s">
        <v>5069</v>
      </c>
      <c r="B2511" s="5" t="s">
        <v>5070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800"/>
        <v>645340755.2</v>
      </c>
      <c r="AF2511" s="9">
        <f t="shared" si="801"/>
        <v>541078600.55</v>
      </c>
      <c r="AG2511" s="9">
        <f t="shared" si="802"/>
        <v>100212396.22</v>
      </c>
      <c r="AH2511" s="9">
        <f t="shared" si="803"/>
        <v>100292957.75</v>
      </c>
      <c r="AI2511" s="9">
        <f t="shared" si="804"/>
        <v>84745140.39</v>
      </c>
      <c r="AJ2511" s="12">
        <f t="shared" si="785"/>
        <v>347574331.01</v>
      </c>
      <c r="AK2511" s="16">
        <f t="shared" si="786"/>
        <v>0.538590393074248</v>
      </c>
      <c r="AL2511" s="9">
        <f t="shared" si="787"/>
        <v>242150848.23</v>
      </c>
      <c r="AM2511" s="16">
        <f t="shared" si="788"/>
        <v>0.0121781427047241</v>
      </c>
      <c r="AN2511" s="16">
        <f t="shared" si="789"/>
        <v>0.278506938716893</v>
      </c>
      <c r="AO2511" s="16">
        <f t="shared" si="790"/>
        <v>0.0447681623502089</v>
      </c>
      <c r="AP2511" s="16">
        <f t="shared" si="791"/>
        <v>0.0393026069493154</v>
      </c>
      <c r="AQ2511" s="12">
        <f t="shared" si="792"/>
        <v>105423482.78</v>
      </c>
      <c r="AR2511" s="12">
        <f t="shared" si="793"/>
        <v>88408712.7800001</v>
      </c>
      <c r="AS2511" s="12">
        <f>AR2511-VLOOKUP(A2511,[1]选股结果!$A$2:$BJ$3005,48,FALSE)*0.08</f>
        <v>-12989280.3559999</v>
      </c>
      <c r="AT2511" s="12">
        <f t="shared" si="794"/>
        <v>89875665.4200001</v>
      </c>
      <c r="AU2511" s="12">
        <f t="shared" si="795"/>
        <v>103956530.14</v>
      </c>
      <c r="AV2511" s="12">
        <f t="shared" si="796"/>
        <v>90166862.34</v>
      </c>
      <c r="AW2511" s="12">
        <f t="shared" si="797"/>
        <v>100212396.22</v>
      </c>
      <c r="AX2511" s="12">
        <f t="shared" si="798"/>
        <v>1094307.7</v>
      </c>
      <c r="AY2511" s="21">
        <f t="shared" si="799"/>
        <v>539611647.91</v>
      </c>
    </row>
    <row r="2512" spans="1:51">
      <c r="A2512" s="5" t="s">
        <v>5071</v>
      </c>
      <c r="B2512" s="5" t="s">
        <v>5072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800"/>
        <v>643929450.14</v>
      </c>
      <c r="AF2512" s="9">
        <f t="shared" si="801"/>
        <v>431961611.28</v>
      </c>
      <c r="AG2512" s="9">
        <f t="shared" si="802"/>
        <v>207876722.53</v>
      </c>
      <c r="AH2512" s="9">
        <f t="shared" si="803"/>
        <v>202240355.89</v>
      </c>
      <c r="AI2512" s="9">
        <f t="shared" si="804"/>
        <v>169536164.45</v>
      </c>
      <c r="AJ2512" s="12">
        <f t="shared" si="785"/>
        <v>333362909.11</v>
      </c>
      <c r="AK2512" s="16">
        <f t="shared" si="786"/>
        <v>0.517700982673679</v>
      </c>
      <c r="AL2512" s="9">
        <f t="shared" si="787"/>
        <v>112978193.33</v>
      </c>
      <c r="AM2512" s="16">
        <f t="shared" si="788"/>
        <v>0.0477012897194278</v>
      </c>
      <c r="AN2512" s="16">
        <f t="shared" si="789"/>
        <v>0.00707954961371756</v>
      </c>
      <c r="AO2512" s="16">
        <f t="shared" si="790"/>
        <v>0.0849151164434425</v>
      </c>
      <c r="AP2512" s="16">
        <f t="shared" si="791"/>
        <v>0.0270021610227948</v>
      </c>
      <c r="AQ2512" s="12">
        <f t="shared" si="792"/>
        <v>220384715.78</v>
      </c>
      <c r="AR2512" s="12">
        <f t="shared" si="793"/>
        <v>173627280.78</v>
      </c>
      <c r="AS2512" s="12">
        <f>AR2512-VLOOKUP(A2512,[1]选股结果!$A$2:$BJ$3005,48,FALSE)*0.08</f>
        <v>76081276.5968</v>
      </c>
      <c r="AT2512" s="12">
        <f t="shared" si="794"/>
        <v>187680524.34</v>
      </c>
      <c r="AU2512" s="12">
        <f t="shared" si="795"/>
        <v>206331472.22</v>
      </c>
      <c r="AV2512" s="12">
        <f t="shared" si="796"/>
        <v>209882302.76</v>
      </c>
      <c r="AW2512" s="12">
        <f t="shared" si="797"/>
        <v>207876722.53</v>
      </c>
      <c r="AX2512" s="12">
        <f t="shared" si="798"/>
        <v>0</v>
      </c>
      <c r="AY2512" s="21">
        <f t="shared" si="799"/>
        <v>417908367.72</v>
      </c>
    </row>
    <row r="2513" spans="1:51">
      <c r="A2513" s="5" t="s">
        <v>5073</v>
      </c>
      <c r="B2513" s="5" t="s">
        <v>5074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800"/>
        <v>642561266.42</v>
      </c>
      <c r="AF2513" s="9">
        <f t="shared" si="801"/>
        <v>704483607.42</v>
      </c>
      <c r="AG2513" s="9">
        <f t="shared" si="802"/>
        <v>72784280.7499999</v>
      </c>
      <c r="AH2513" s="9">
        <f t="shared" si="803"/>
        <v>61330440.0599999</v>
      </c>
      <c r="AI2513" s="9">
        <f t="shared" si="804"/>
        <v>50753502.5899999</v>
      </c>
      <c r="AJ2513" s="12">
        <f t="shared" si="785"/>
        <v>33793115.79</v>
      </c>
      <c r="AK2513" s="16">
        <f t="shared" si="786"/>
        <v>0.0525912742582147</v>
      </c>
      <c r="AL2513" s="9">
        <f t="shared" si="787"/>
        <v>89409051.09</v>
      </c>
      <c r="AM2513" s="16">
        <f t="shared" si="788"/>
        <v>0.00887098885022768</v>
      </c>
      <c r="AN2513" s="16">
        <f t="shared" si="789"/>
        <v>0.0283649425082008</v>
      </c>
      <c r="AO2513" s="16">
        <f t="shared" si="790"/>
        <v>0.0504615379801094</v>
      </c>
      <c r="AP2513" s="16">
        <f t="shared" si="791"/>
        <v>0.036284427039772</v>
      </c>
      <c r="AQ2513" s="12">
        <f t="shared" si="792"/>
        <v>-55615935.3</v>
      </c>
      <c r="AR2513" s="12">
        <f t="shared" si="793"/>
        <v>-82242365.21</v>
      </c>
      <c r="AS2513" s="12">
        <f>AR2513-VLOOKUP(A2513,[1]选股结果!$A$2:$BJ$3005,48,FALSE)*0.08</f>
        <v>-143175215.7708</v>
      </c>
      <c r="AT2513" s="12">
        <f t="shared" si="794"/>
        <v>-66192872.77</v>
      </c>
      <c r="AU2513" s="12">
        <f t="shared" si="795"/>
        <v>-71665427.74</v>
      </c>
      <c r="AV2513" s="12">
        <f t="shared" si="796"/>
        <v>78077429.73</v>
      </c>
      <c r="AW2513" s="12">
        <f t="shared" si="797"/>
        <v>72784280.7499999</v>
      </c>
      <c r="AX2513" s="12">
        <f t="shared" si="798"/>
        <v>0</v>
      </c>
      <c r="AY2513" s="21">
        <f t="shared" si="799"/>
        <v>688434114.98</v>
      </c>
    </row>
    <row r="2514" spans="1:51">
      <c r="A2514" s="5" t="s">
        <v>5075</v>
      </c>
      <c r="B2514" s="5" t="s">
        <v>5076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800"/>
        <v>639732721.08</v>
      </c>
      <c r="AF2514" s="9">
        <f t="shared" si="801"/>
        <v>563127943.56</v>
      </c>
      <c r="AG2514" s="9">
        <f t="shared" si="802"/>
        <v>75448855.1000001</v>
      </c>
      <c r="AH2514" s="9">
        <f t="shared" si="803"/>
        <v>75410041.6800001</v>
      </c>
      <c r="AI2514" s="9">
        <f t="shared" si="804"/>
        <v>66662827.3700001</v>
      </c>
      <c r="AJ2514" s="12">
        <f t="shared" si="785"/>
        <v>143000387.32</v>
      </c>
      <c r="AK2514" s="16">
        <f t="shared" si="786"/>
        <v>0.223531457135077</v>
      </c>
      <c r="AL2514" s="9">
        <f t="shared" si="787"/>
        <v>67921465.63</v>
      </c>
      <c r="AM2514" s="16">
        <f t="shared" si="788"/>
        <v>0.0033424072421842</v>
      </c>
      <c r="AN2514" s="16">
        <f t="shared" si="789"/>
        <v>0.0102751519398646</v>
      </c>
      <c r="AO2514" s="16">
        <f t="shared" si="790"/>
        <v>0.0529503601485533</v>
      </c>
      <c r="AP2514" s="16">
        <f t="shared" si="791"/>
        <v>0.0395430391574993</v>
      </c>
      <c r="AQ2514" s="12">
        <f t="shared" si="792"/>
        <v>75078921.6900001</v>
      </c>
      <c r="AR2514" s="12">
        <f t="shared" si="793"/>
        <v>67818749.7900001</v>
      </c>
      <c r="AS2514" s="12">
        <f>AR2514-VLOOKUP(A2514,[1]选股结果!$A$2:$BJ$3005,48,FALSE)*0.08</f>
        <v>18189094.5356001</v>
      </c>
      <c r="AT2514" s="12">
        <f t="shared" si="794"/>
        <v>66331707.3800001</v>
      </c>
      <c r="AU2514" s="12">
        <f t="shared" si="795"/>
        <v>76565964.1000001</v>
      </c>
      <c r="AV2514" s="12">
        <f t="shared" si="796"/>
        <v>73137150.5000001</v>
      </c>
      <c r="AW2514" s="12">
        <f t="shared" si="797"/>
        <v>75448855.1000001</v>
      </c>
      <c r="AX2514" s="12">
        <f t="shared" si="798"/>
        <v>824662.19</v>
      </c>
      <c r="AY2514" s="21">
        <f t="shared" si="799"/>
        <v>564614985.97</v>
      </c>
    </row>
    <row r="2515" spans="1:51">
      <c r="A2515" s="5" t="s">
        <v>5077</v>
      </c>
      <c r="B2515" s="5" t="s">
        <v>5078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800"/>
        <v>636361139.13</v>
      </c>
      <c r="AF2515" s="9">
        <f t="shared" si="801"/>
        <v>551486679.55</v>
      </c>
      <c r="AG2515" s="9">
        <f t="shared" si="802"/>
        <v>33049737.77</v>
      </c>
      <c r="AH2515" s="9">
        <f t="shared" si="803"/>
        <v>35927187.12</v>
      </c>
      <c r="AI2515" s="9">
        <f t="shared" si="804"/>
        <v>28669765.11</v>
      </c>
      <c r="AJ2515" s="12">
        <f t="shared" si="785"/>
        <v>204472079.99</v>
      </c>
      <c r="AK2515" s="16">
        <f t="shared" si="786"/>
        <v>0.321314529465994</v>
      </c>
      <c r="AL2515" s="9">
        <f t="shared" si="787"/>
        <v>166152992.95</v>
      </c>
      <c r="AM2515" s="16">
        <f t="shared" si="788"/>
        <v>0.00295652711064692</v>
      </c>
      <c r="AN2515" s="16">
        <f t="shared" si="789"/>
        <v>0.0632089911791154</v>
      </c>
      <c r="AO2515" s="16">
        <f t="shared" si="790"/>
        <v>0.0882186340554205</v>
      </c>
      <c r="AP2515" s="16">
        <f t="shared" si="791"/>
        <v>0.0412536546085933</v>
      </c>
      <c r="AQ2515" s="12">
        <f t="shared" si="792"/>
        <v>38319087.04</v>
      </c>
      <c r="AR2515" s="12">
        <f t="shared" si="793"/>
        <v>35960342.31</v>
      </c>
      <c r="AS2515" s="12">
        <f>AR2515-VLOOKUP(A2515,[1]选股结果!$A$2:$BJ$3005,48,FALSE)*0.08</f>
        <v>-131009999.73</v>
      </c>
      <c r="AT2515" s="12">
        <f t="shared" si="794"/>
        <v>31061665.03</v>
      </c>
      <c r="AU2515" s="12">
        <f t="shared" si="795"/>
        <v>43217764.32</v>
      </c>
      <c r="AV2515" s="12">
        <f t="shared" si="796"/>
        <v>23540272.22</v>
      </c>
      <c r="AW2515" s="12">
        <f t="shared" si="797"/>
        <v>33049737.77</v>
      </c>
      <c r="AX2515" s="12">
        <f t="shared" si="798"/>
        <v>4038514.79</v>
      </c>
      <c r="AY2515" s="21">
        <f t="shared" si="799"/>
        <v>556385356.83</v>
      </c>
    </row>
    <row r="2516" spans="1:51">
      <c r="A2516" s="5" t="s">
        <v>5079</v>
      </c>
      <c r="B2516" s="5" t="s">
        <v>5080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800"/>
        <v>636156425.03</v>
      </c>
      <c r="AF2516" s="9">
        <f t="shared" si="801"/>
        <v>694771054.53</v>
      </c>
      <c r="AG2516" s="9">
        <f t="shared" si="802"/>
        <v>-37238390.68</v>
      </c>
      <c r="AH2516" s="9">
        <f t="shared" si="803"/>
        <v>-36140935.71</v>
      </c>
      <c r="AI2516" s="9">
        <f t="shared" si="804"/>
        <v>-35134724.2</v>
      </c>
      <c r="AJ2516" s="12">
        <f t="shared" si="785"/>
        <v>22007660.01</v>
      </c>
      <c r="AK2516" s="16">
        <f t="shared" si="786"/>
        <v>0.0345947303903472</v>
      </c>
      <c r="AL2516" s="9">
        <f t="shared" si="787"/>
        <v>76518836.88</v>
      </c>
      <c r="AM2516" s="16">
        <f t="shared" si="788"/>
        <v>0.0108960692799308</v>
      </c>
      <c r="AN2516" s="16">
        <f t="shared" si="789"/>
        <v>0.0260910826283288</v>
      </c>
      <c r="AO2516" s="16">
        <f t="shared" si="790"/>
        <v>0.0699703282693418</v>
      </c>
      <c r="AP2516" s="16">
        <f t="shared" si="791"/>
        <v>0.0138978610953793</v>
      </c>
      <c r="AQ2516" s="12">
        <f t="shared" si="792"/>
        <v>-54511176.87</v>
      </c>
      <c r="AR2516" s="12">
        <f t="shared" si="793"/>
        <v>-57244353.02</v>
      </c>
      <c r="AS2516" s="12">
        <f>AR2516-VLOOKUP(A2516,[1]选股结果!$A$2:$BJ$3005,48,FALSE)*0.08</f>
        <v>-112750897.7664</v>
      </c>
      <c r="AT2516" s="12">
        <f t="shared" si="794"/>
        <v>-53504965.36</v>
      </c>
      <c r="AU2516" s="12">
        <f t="shared" si="795"/>
        <v>-58250564.53</v>
      </c>
      <c r="AV2516" s="12">
        <f t="shared" si="796"/>
        <v>-40595886.79</v>
      </c>
      <c r="AW2516" s="12">
        <f t="shared" si="797"/>
        <v>-37238390.68</v>
      </c>
      <c r="AX2516" s="12">
        <f t="shared" si="798"/>
        <v>4438178.47</v>
      </c>
      <c r="AY2516" s="21">
        <f t="shared" si="799"/>
        <v>691031666.87</v>
      </c>
    </row>
    <row r="2517" spans="1:51">
      <c r="A2517" s="5" t="s">
        <v>5081</v>
      </c>
      <c r="B2517" s="5" t="s">
        <v>5082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800"/>
        <v>634131086.32</v>
      </c>
      <c r="AF2517" s="9">
        <f t="shared" si="801"/>
        <v>674252036.24</v>
      </c>
      <c r="AG2517" s="9">
        <f t="shared" si="802"/>
        <v>-27523536.2</v>
      </c>
      <c r="AH2517" s="9">
        <f t="shared" si="803"/>
        <v>-26586512.7</v>
      </c>
      <c r="AI2517" s="9">
        <f t="shared" si="804"/>
        <v>-28058417.19</v>
      </c>
      <c r="AJ2517" s="12">
        <f t="shared" si="785"/>
        <v>162529629.7</v>
      </c>
      <c r="AK2517" s="16">
        <f t="shared" si="786"/>
        <v>0.256302889428107</v>
      </c>
      <c r="AL2517" s="9">
        <f t="shared" si="787"/>
        <v>197533772.67</v>
      </c>
      <c r="AM2517" s="16">
        <f t="shared" si="788"/>
        <v>0.0155945195454584</v>
      </c>
      <c r="AN2517" s="16">
        <f t="shared" si="789"/>
        <v>0.157606482013036</v>
      </c>
      <c r="AO2517" s="16">
        <f t="shared" si="790"/>
        <v>0.101907082958222</v>
      </c>
      <c r="AP2517" s="16">
        <f t="shared" si="791"/>
        <v>0.0376708484654627</v>
      </c>
      <c r="AQ2517" s="12">
        <f t="shared" si="792"/>
        <v>-35004142.97</v>
      </c>
      <c r="AR2517" s="12">
        <f t="shared" si="793"/>
        <v>-40783782.53</v>
      </c>
      <c r="AS2517" s="12">
        <f>AR2517-VLOOKUP(A2517,[1]选股结果!$A$2:$BJ$3005,48,FALSE)*0.08</f>
        <v>-145674954.3364</v>
      </c>
      <c r="AT2517" s="12">
        <f t="shared" si="794"/>
        <v>-36476047.46</v>
      </c>
      <c r="AU2517" s="12">
        <f t="shared" si="795"/>
        <v>-39311878.04</v>
      </c>
      <c r="AV2517" s="12">
        <f t="shared" si="796"/>
        <v>-31513620.57</v>
      </c>
      <c r="AW2517" s="12">
        <f t="shared" si="797"/>
        <v>-27523536.2</v>
      </c>
      <c r="AX2517" s="12">
        <f t="shared" si="798"/>
        <v>8297819.44</v>
      </c>
      <c r="AY2517" s="21">
        <f t="shared" si="799"/>
        <v>669944301.17</v>
      </c>
    </row>
    <row r="2518" spans="1:51">
      <c r="A2518" s="5" t="s">
        <v>5083</v>
      </c>
      <c r="B2518" s="5" t="s">
        <v>5084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800"/>
        <v>633377672.84</v>
      </c>
      <c r="AF2518" s="9">
        <f t="shared" si="801"/>
        <v>402619339.76</v>
      </c>
      <c r="AG2518" s="9">
        <f t="shared" si="802"/>
        <v>262479582.56</v>
      </c>
      <c r="AH2518" s="9">
        <f t="shared" si="803"/>
        <v>263878619.21</v>
      </c>
      <c r="AI2518" s="9">
        <f t="shared" si="804"/>
        <v>228271031.09</v>
      </c>
      <c r="AJ2518" s="12">
        <f t="shared" si="785"/>
        <v>266436956.16</v>
      </c>
      <c r="AK2518" s="16">
        <f t="shared" si="786"/>
        <v>0.420660480444984</v>
      </c>
      <c r="AL2518" s="9">
        <f t="shared" si="787"/>
        <v>36045147.55</v>
      </c>
      <c r="AM2518" s="16">
        <f t="shared" si="788"/>
        <v>0.00722161065370465</v>
      </c>
      <c r="AN2518" s="16">
        <f t="shared" si="789"/>
        <v>0.0025743765211817</v>
      </c>
      <c r="AO2518" s="16">
        <f t="shared" si="790"/>
        <v>0.0184842002363375</v>
      </c>
      <c r="AP2518" s="16">
        <f t="shared" si="791"/>
        <v>0.0308380698397843</v>
      </c>
      <c r="AQ2518" s="12">
        <f t="shared" si="792"/>
        <v>230391808.61</v>
      </c>
      <c r="AR2518" s="12">
        <f t="shared" si="793"/>
        <v>196549781.61</v>
      </c>
      <c r="AS2518" s="12">
        <f>AR2518-VLOOKUP(A2518,[1]选股结果!$A$2:$BJ$3005,48,FALSE)*0.08</f>
        <v>27721883.1884</v>
      </c>
      <c r="AT2518" s="12">
        <f t="shared" si="794"/>
        <v>194784220.49</v>
      </c>
      <c r="AU2518" s="12">
        <f t="shared" si="795"/>
        <v>232157369.73</v>
      </c>
      <c r="AV2518" s="12">
        <f t="shared" si="796"/>
        <v>227533949.26</v>
      </c>
      <c r="AW2518" s="12">
        <f t="shared" si="797"/>
        <v>262479582.56</v>
      </c>
      <c r="AX2518" s="12">
        <f t="shared" si="798"/>
        <v>33180072.18</v>
      </c>
      <c r="AY2518" s="21">
        <f t="shared" si="799"/>
        <v>404384900.88</v>
      </c>
    </row>
    <row r="2519" spans="1:51">
      <c r="A2519" s="5" t="s">
        <v>5085</v>
      </c>
      <c r="B2519" s="5" t="s">
        <v>5086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800"/>
        <v>631542986.84</v>
      </c>
      <c r="AF2519" s="9">
        <f t="shared" si="801"/>
        <v>536721333.7</v>
      </c>
      <c r="AG2519" s="9">
        <f t="shared" si="802"/>
        <v>106200962.74</v>
      </c>
      <c r="AH2519" s="9">
        <f t="shared" si="803"/>
        <v>105633728.74</v>
      </c>
      <c r="AI2519" s="9">
        <f t="shared" si="804"/>
        <v>88118700.55</v>
      </c>
      <c r="AJ2519" s="12">
        <f t="shared" si="785"/>
        <v>152809484.27</v>
      </c>
      <c r="AK2519" s="16">
        <f t="shared" si="786"/>
        <v>0.241962126813569</v>
      </c>
      <c r="AL2519" s="9">
        <f t="shared" si="787"/>
        <v>59634966.31</v>
      </c>
      <c r="AM2519" s="16">
        <f t="shared" si="788"/>
        <v>0.00540105853612174</v>
      </c>
      <c r="AN2519" s="16">
        <f t="shared" si="789"/>
        <v>0.0520083512831745</v>
      </c>
      <c r="AO2519" s="16">
        <f t="shared" si="790"/>
        <v>0.0361198249926559</v>
      </c>
      <c r="AP2519" s="16">
        <f t="shared" si="791"/>
        <v>0</v>
      </c>
      <c r="AQ2519" s="12">
        <f t="shared" si="792"/>
        <v>93174517.96</v>
      </c>
      <c r="AR2519" s="12">
        <f t="shared" si="793"/>
        <v>76739390.95</v>
      </c>
      <c r="AS2519" s="12">
        <f>AR2519-VLOOKUP(A2519,[1]选股结果!$A$2:$BJ$3005,48,FALSE)*0.08</f>
        <v>-44661053.6332</v>
      </c>
      <c r="AT2519" s="12">
        <f t="shared" si="794"/>
        <v>75659489.77</v>
      </c>
      <c r="AU2519" s="12">
        <f t="shared" si="795"/>
        <v>94254419.14</v>
      </c>
      <c r="AV2519" s="12">
        <f t="shared" si="796"/>
        <v>89195211.9600001</v>
      </c>
      <c r="AW2519" s="12">
        <f t="shared" si="797"/>
        <v>106200962.74</v>
      </c>
      <c r="AX2519" s="12">
        <f t="shared" si="798"/>
        <v>9423405.22</v>
      </c>
      <c r="AY2519" s="21">
        <f t="shared" si="799"/>
        <v>537801234.88</v>
      </c>
    </row>
    <row r="2520" spans="1:51">
      <c r="A2520" s="5" t="s">
        <v>5087</v>
      </c>
      <c r="B2520" s="5" t="s">
        <v>5088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800"/>
        <v>630039668.76</v>
      </c>
      <c r="AF2520" s="9">
        <f t="shared" si="801"/>
        <v>499238536.29</v>
      </c>
      <c r="AG2520" s="9">
        <f t="shared" si="802"/>
        <v>124788119.57</v>
      </c>
      <c r="AH2520" s="9">
        <f t="shared" si="803"/>
        <v>125457144.66</v>
      </c>
      <c r="AI2520" s="9">
        <f t="shared" si="804"/>
        <v>107659975.42</v>
      </c>
      <c r="AJ2520" s="12">
        <f t="shared" si="785"/>
        <v>389555359.73</v>
      </c>
      <c r="AK2520" s="16">
        <f t="shared" si="786"/>
        <v>0.618302908603669</v>
      </c>
      <c r="AL2520" s="9">
        <f t="shared" si="787"/>
        <v>266574767.19</v>
      </c>
      <c r="AM2520" s="16">
        <f t="shared" si="788"/>
        <v>0.00790176842324578</v>
      </c>
      <c r="AN2520" s="16">
        <f t="shared" si="789"/>
        <v>0.163320997235806</v>
      </c>
      <c r="AO2520" s="16">
        <f t="shared" si="790"/>
        <v>0.143397028678865</v>
      </c>
      <c r="AP2520" s="16">
        <f t="shared" si="791"/>
        <v>0.102870768292352</v>
      </c>
      <c r="AQ2520" s="12">
        <f t="shared" si="792"/>
        <v>122980592.54</v>
      </c>
      <c r="AR2520" s="12">
        <f t="shared" si="793"/>
        <v>109464811.83</v>
      </c>
      <c r="AS2520" s="12">
        <f>AR2520-VLOOKUP(A2520,[1]选股结果!$A$2:$BJ$3005,48,FALSE)*0.08</f>
        <v>3581757.13079999</v>
      </c>
      <c r="AT2520" s="12">
        <f t="shared" si="794"/>
        <v>105183423.3</v>
      </c>
      <c r="AU2520" s="12">
        <f t="shared" si="795"/>
        <v>127261981.07</v>
      </c>
      <c r="AV2520" s="12">
        <f t="shared" si="796"/>
        <v>111096757.88</v>
      </c>
      <c r="AW2520" s="12">
        <f t="shared" si="797"/>
        <v>124788119.57</v>
      </c>
      <c r="AX2520" s="12">
        <f t="shared" si="798"/>
        <v>8953578.04</v>
      </c>
      <c r="AY2520" s="21">
        <f t="shared" si="799"/>
        <v>503519924.82</v>
      </c>
    </row>
    <row r="2521" spans="1:51">
      <c r="A2521" s="5" t="s">
        <v>5089</v>
      </c>
      <c r="B2521" s="5" t="s">
        <v>5090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800"/>
        <v>629562214.68</v>
      </c>
      <c r="AF2521" s="9">
        <f t="shared" si="801"/>
        <v>567984440.83</v>
      </c>
      <c r="AG2521" s="9">
        <f t="shared" si="802"/>
        <v>79492504.6399999</v>
      </c>
      <c r="AH2521" s="9">
        <f t="shared" si="803"/>
        <v>79392867.1199999</v>
      </c>
      <c r="AI2521" s="9">
        <f t="shared" si="804"/>
        <v>67049105.8799999</v>
      </c>
      <c r="AJ2521" s="12">
        <f t="shared" si="785"/>
        <v>116956093.88</v>
      </c>
      <c r="AK2521" s="16">
        <f t="shared" si="786"/>
        <v>0.185773687100087</v>
      </c>
      <c r="AL2521" s="9">
        <f t="shared" si="787"/>
        <v>55322198.74</v>
      </c>
      <c r="AM2521" s="16">
        <f t="shared" si="788"/>
        <v>0.00688131463258484</v>
      </c>
      <c r="AN2521" s="16">
        <f t="shared" si="789"/>
        <v>0.00712046354668625</v>
      </c>
      <c r="AO2521" s="16">
        <f t="shared" si="790"/>
        <v>0.0288845073544368</v>
      </c>
      <c r="AP2521" s="16">
        <f t="shared" si="791"/>
        <v>0.0448295270298988</v>
      </c>
      <c r="AQ2521" s="12">
        <f t="shared" si="792"/>
        <v>61633895.1399999</v>
      </c>
      <c r="AR2521" s="12">
        <f t="shared" si="793"/>
        <v>49134375.0899999</v>
      </c>
      <c r="AS2521" s="12">
        <f>AR2521-VLOOKUP(A2521,[1]选股结果!$A$2:$BJ$3005,48,FALSE)*0.08</f>
        <v>-138975860.7044</v>
      </c>
      <c r="AT2521" s="12">
        <f t="shared" si="794"/>
        <v>49290133.8999999</v>
      </c>
      <c r="AU2521" s="12">
        <f t="shared" si="795"/>
        <v>61478136.3299999</v>
      </c>
      <c r="AV2521" s="12">
        <f t="shared" si="796"/>
        <v>61150935.8699999</v>
      </c>
      <c r="AW2521" s="12">
        <f t="shared" si="797"/>
        <v>79492504.6399999</v>
      </c>
      <c r="AX2521" s="12">
        <f t="shared" si="798"/>
        <v>18525172.33</v>
      </c>
      <c r="AY2521" s="21">
        <f t="shared" si="799"/>
        <v>567828682.02</v>
      </c>
    </row>
    <row r="2522" spans="1:51">
      <c r="A2522" s="5" t="s">
        <v>5091</v>
      </c>
      <c r="B2522" s="5" t="s">
        <v>5092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800"/>
        <v>627990099.49</v>
      </c>
      <c r="AF2522" s="9">
        <f t="shared" si="801"/>
        <v>660324200.91</v>
      </c>
      <c r="AG2522" s="9">
        <f t="shared" si="802"/>
        <v>-33629923.5099998</v>
      </c>
      <c r="AH2522" s="9">
        <f t="shared" si="803"/>
        <v>-33116862.9399998</v>
      </c>
      <c r="AI2522" s="9">
        <f t="shared" si="804"/>
        <v>-36563176.3099998</v>
      </c>
      <c r="AJ2522" s="12">
        <f t="shared" si="785"/>
        <v>57969833.11</v>
      </c>
      <c r="AK2522" s="16">
        <f t="shared" si="786"/>
        <v>0.0923101067311064</v>
      </c>
      <c r="AL2522" s="9">
        <f t="shared" si="787"/>
        <v>86925859.28</v>
      </c>
      <c r="AM2522" s="16">
        <f t="shared" si="788"/>
        <v>0.0110970619849891</v>
      </c>
      <c r="AN2522" s="16">
        <f t="shared" si="789"/>
        <v>0.0223721680826016</v>
      </c>
      <c r="AO2522" s="16">
        <f t="shared" si="790"/>
        <v>0.103973915469411</v>
      </c>
      <c r="AP2522" s="16">
        <f t="shared" si="791"/>
        <v>0</v>
      </c>
      <c r="AQ2522" s="12">
        <f t="shared" si="792"/>
        <v>-28956026.17</v>
      </c>
      <c r="AR2522" s="12">
        <f t="shared" si="793"/>
        <v>-36393339.43</v>
      </c>
      <c r="AS2522" s="12">
        <f>AR2522-VLOOKUP(A2522,[1]选股结果!$A$2:$BJ$3005,48,FALSE)*0.08</f>
        <v>-187999707.8804</v>
      </c>
      <c r="AT2522" s="12">
        <f t="shared" si="794"/>
        <v>-32402339.54</v>
      </c>
      <c r="AU2522" s="12">
        <f t="shared" si="795"/>
        <v>-32947026.06</v>
      </c>
      <c r="AV2522" s="12">
        <f t="shared" si="796"/>
        <v>-34431206.59</v>
      </c>
      <c r="AW2522" s="12">
        <f t="shared" si="797"/>
        <v>-33629923.5099998</v>
      </c>
      <c r="AX2522" s="12">
        <f t="shared" si="798"/>
        <v>1022040.19</v>
      </c>
      <c r="AY2522" s="21">
        <f t="shared" si="799"/>
        <v>656333201.02</v>
      </c>
    </row>
    <row r="2523" spans="1:51">
      <c r="A2523" s="5" t="s">
        <v>5093</v>
      </c>
      <c r="B2523" s="5" t="s">
        <v>5094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800"/>
        <v>627752902.78</v>
      </c>
      <c r="AF2523" s="9">
        <f t="shared" si="801"/>
        <v>590805611.02</v>
      </c>
      <c r="AG2523" s="9">
        <f t="shared" si="802"/>
        <v>29571986.9999999</v>
      </c>
      <c r="AH2523" s="9">
        <f t="shared" si="803"/>
        <v>27595964.1499999</v>
      </c>
      <c r="AI2523" s="9">
        <f t="shared" si="804"/>
        <v>25709722.6999999</v>
      </c>
      <c r="AJ2523" s="12">
        <f t="shared" si="785"/>
        <v>193590008.61</v>
      </c>
      <c r="AK2523" s="16">
        <f t="shared" si="786"/>
        <v>0.308385684482999</v>
      </c>
      <c r="AL2523" s="9">
        <f t="shared" si="787"/>
        <v>166140672.98</v>
      </c>
      <c r="AM2523" s="16">
        <f t="shared" si="788"/>
        <v>0.00629016626209666</v>
      </c>
      <c r="AN2523" s="16">
        <f t="shared" si="789"/>
        <v>0.123616003918656</v>
      </c>
      <c r="AO2523" s="16">
        <f t="shared" si="790"/>
        <v>0.0673861622346412</v>
      </c>
      <c r="AP2523" s="16">
        <f t="shared" si="791"/>
        <v>0.0557265861536921</v>
      </c>
      <c r="AQ2523" s="12">
        <f t="shared" si="792"/>
        <v>27449335.63</v>
      </c>
      <c r="AR2523" s="12">
        <f t="shared" si="793"/>
        <v>27753737.92</v>
      </c>
      <c r="AS2523" s="12">
        <f>AR2523-VLOOKUP(A2523,[1]选股结果!$A$2:$BJ$3005,48,FALSE)*0.08</f>
        <v>-60870303.732</v>
      </c>
      <c r="AT2523" s="12">
        <f t="shared" si="794"/>
        <v>25563094.18</v>
      </c>
      <c r="AU2523" s="12">
        <f t="shared" si="795"/>
        <v>29639979.37</v>
      </c>
      <c r="AV2523" s="12">
        <f t="shared" si="796"/>
        <v>26183845.09</v>
      </c>
      <c r="AW2523" s="12">
        <f t="shared" si="797"/>
        <v>29571986.9999999</v>
      </c>
      <c r="AX2523" s="12">
        <f t="shared" si="798"/>
        <v>1116870.48</v>
      </c>
      <c r="AY2523" s="21">
        <f t="shared" si="799"/>
        <v>592996254.76</v>
      </c>
    </row>
    <row r="2524" spans="1:51">
      <c r="A2524" s="5" t="s">
        <v>5095</v>
      </c>
      <c r="B2524" s="5" t="s">
        <v>5096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800"/>
        <v>624219430.95</v>
      </c>
      <c r="AF2524" s="9">
        <f t="shared" si="801"/>
        <v>436712300.64</v>
      </c>
      <c r="AG2524" s="9">
        <f t="shared" si="802"/>
        <v>185895212.62</v>
      </c>
      <c r="AH2524" s="9">
        <f t="shared" si="803"/>
        <v>186344149.27</v>
      </c>
      <c r="AI2524" s="9">
        <f t="shared" si="804"/>
        <v>159945587.73</v>
      </c>
      <c r="AJ2524" s="12">
        <f t="shared" si="785"/>
        <v>351310747.9</v>
      </c>
      <c r="AK2524" s="16">
        <f t="shared" si="786"/>
        <v>0.562800083562506</v>
      </c>
      <c r="AL2524" s="9">
        <f t="shared" si="787"/>
        <v>168273873.08</v>
      </c>
      <c r="AM2524" s="16">
        <f t="shared" si="788"/>
        <v>0.00529977106762796</v>
      </c>
      <c r="AN2524" s="16">
        <f t="shared" si="789"/>
        <v>0.151776601532272</v>
      </c>
      <c r="AO2524" s="16">
        <f t="shared" si="790"/>
        <v>0.0513805594952218</v>
      </c>
      <c r="AP2524" s="16">
        <f t="shared" si="791"/>
        <v>0.0618763691979557</v>
      </c>
      <c r="AQ2524" s="12">
        <f t="shared" si="792"/>
        <v>183036874.82</v>
      </c>
      <c r="AR2524" s="12">
        <f t="shared" si="793"/>
        <v>161581995.19</v>
      </c>
      <c r="AS2524" s="12">
        <f>AR2524-VLOOKUP(A2524,[1]选股结果!$A$2:$BJ$3005,48,FALSE)*0.08</f>
        <v>703425.585999995</v>
      </c>
      <c r="AT2524" s="12">
        <f t="shared" si="794"/>
        <v>156638313.28</v>
      </c>
      <c r="AU2524" s="12">
        <f t="shared" si="795"/>
        <v>187980556.73</v>
      </c>
      <c r="AV2524" s="12">
        <f t="shared" si="796"/>
        <v>178141222.74</v>
      </c>
      <c r="AW2524" s="12">
        <f t="shared" si="797"/>
        <v>185895212.62</v>
      </c>
      <c r="AX2524" s="12">
        <f t="shared" si="798"/>
        <v>2810307.97</v>
      </c>
      <c r="AY2524" s="21">
        <f t="shared" si="799"/>
        <v>441655982.55</v>
      </c>
    </row>
    <row r="2525" spans="1:51">
      <c r="A2525" s="5" t="s">
        <v>5097</v>
      </c>
      <c r="B2525" s="5" t="s">
        <v>5098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800"/>
        <v>622648763.48</v>
      </c>
      <c r="AF2525" s="9">
        <f t="shared" si="801"/>
        <v>530828350.91</v>
      </c>
      <c r="AG2525" s="9">
        <f t="shared" si="802"/>
        <v>88413869.4100001</v>
      </c>
      <c r="AH2525" s="9">
        <f t="shared" si="803"/>
        <v>84928323.1000001</v>
      </c>
      <c r="AI2525" s="9">
        <f t="shared" si="804"/>
        <v>72699744.9100001</v>
      </c>
      <c r="AJ2525" s="12">
        <f t="shared" si="785"/>
        <v>377301501.09</v>
      </c>
      <c r="AK2525" s="16">
        <f t="shared" si="786"/>
        <v>0.60596201778552</v>
      </c>
      <c r="AL2525" s="9">
        <f t="shared" si="787"/>
        <v>293706308.48</v>
      </c>
      <c r="AM2525" s="16">
        <f t="shared" si="788"/>
        <v>0.0107054423150944</v>
      </c>
      <c r="AN2525" s="16">
        <f t="shared" si="789"/>
        <v>0.386402375338095</v>
      </c>
      <c r="AO2525" s="16">
        <f t="shared" si="790"/>
        <v>0.0597054803613918</v>
      </c>
      <c r="AP2525" s="16">
        <f t="shared" si="791"/>
        <v>0.00949755522993173</v>
      </c>
      <c r="AQ2525" s="12">
        <f t="shared" si="792"/>
        <v>83595192.6100001</v>
      </c>
      <c r="AR2525" s="12">
        <f t="shared" si="793"/>
        <v>76233402.0700001</v>
      </c>
      <c r="AS2525" s="12">
        <f>AR2525-VLOOKUP(A2525,[1]选股结果!$A$2:$BJ$3005,48,FALSE)*0.08</f>
        <v>14519564.1396001</v>
      </c>
      <c r="AT2525" s="12">
        <f t="shared" si="794"/>
        <v>71366614.4200001</v>
      </c>
      <c r="AU2525" s="12">
        <f t="shared" si="795"/>
        <v>88461980.2600001</v>
      </c>
      <c r="AV2525" s="12">
        <f t="shared" si="796"/>
        <v>79836898.95</v>
      </c>
      <c r="AW2525" s="12">
        <f t="shared" si="797"/>
        <v>88413869.4100001</v>
      </c>
      <c r="AX2525" s="12">
        <f t="shared" si="798"/>
        <v>0</v>
      </c>
      <c r="AY2525" s="21">
        <f t="shared" si="799"/>
        <v>535695138.56</v>
      </c>
    </row>
    <row r="2526" spans="1:51">
      <c r="A2526" s="5" t="s">
        <v>5099</v>
      </c>
      <c r="B2526" s="5" t="s">
        <v>5100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800"/>
        <v>620944683.37</v>
      </c>
      <c r="AF2526" s="9">
        <f t="shared" si="801"/>
        <v>563361882.05</v>
      </c>
      <c r="AG2526" s="9">
        <f t="shared" si="802"/>
        <v>53018451.4900001</v>
      </c>
      <c r="AH2526" s="9">
        <f t="shared" si="803"/>
        <v>52608592.0200001</v>
      </c>
      <c r="AI2526" s="9">
        <f t="shared" si="804"/>
        <v>43545829.2300001</v>
      </c>
      <c r="AJ2526" s="12">
        <f t="shared" ref="AJ2526:AJ2589" si="805">C2526-G2526</f>
        <v>211948880.22</v>
      </c>
      <c r="AK2526" s="16">
        <f t="shared" ref="AK2526:AK2589" si="806">AJ2526/C2526</f>
        <v>0.341332949450035</v>
      </c>
      <c r="AL2526" s="9">
        <f t="shared" ref="AL2526:AL2589" si="807">O2526+P2526+Q2526+R2526+Y2526-AB2526+AC2526</f>
        <v>170509683.36</v>
      </c>
      <c r="AM2526" s="16">
        <f t="shared" ref="AM2526:AM2589" si="808">O2526/C2526</f>
        <v>0.0025453735289625</v>
      </c>
      <c r="AN2526" s="16">
        <f t="shared" ref="AN2526:AN2589" si="809">P2526/C2526</f>
        <v>0.15511808460498</v>
      </c>
      <c r="AO2526" s="16">
        <f t="shared" ref="AO2526:AO2589" si="810">Q2526/C2526</f>
        <v>0.0591544559664308</v>
      </c>
      <c r="AP2526" s="16">
        <f t="shared" ref="AP2526:AP2589" si="811">R2526/C2526</f>
        <v>0.0354391054136581</v>
      </c>
      <c r="AQ2526" s="12">
        <f t="shared" ref="AQ2526:AQ2589" si="812">C2526-G2526-AL2526</f>
        <v>41439196.86</v>
      </c>
      <c r="AR2526" s="12">
        <f t="shared" ref="AR2526:AR2589" si="813">AQ2526-S2526-AD2526</f>
        <v>34648010.28</v>
      </c>
      <c r="AS2526" s="12">
        <f>AR2526-VLOOKUP(A2526,[1]选股结果!$A$2:$BJ$3005,48,FALSE)*0.08</f>
        <v>-51382043.8472</v>
      </c>
      <c r="AT2526" s="12">
        <f t="shared" si="794"/>
        <v>32376434.07</v>
      </c>
      <c r="AU2526" s="12">
        <f t="shared" si="795"/>
        <v>43710773.07</v>
      </c>
      <c r="AV2526" s="12">
        <f t="shared" si="796"/>
        <v>50328769.1</v>
      </c>
      <c r="AW2526" s="12">
        <f t="shared" si="797"/>
        <v>53018451.4900001</v>
      </c>
      <c r="AX2526" s="12">
        <f t="shared" si="798"/>
        <v>2491065.76</v>
      </c>
      <c r="AY2526" s="21">
        <f t="shared" si="799"/>
        <v>565633458.26</v>
      </c>
    </row>
    <row r="2527" spans="1:51">
      <c r="A2527" s="5" t="s">
        <v>5101</v>
      </c>
      <c r="B2527" s="5" t="s">
        <v>5102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800"/>
        <v>619097641.87</v>
      </c>
      <c r="AF2527" s="9">
        <f t="shared" si="801"/>
        <v>537201146.73</v>
      </c>
      <c r="AG2527" s="9">
        <f t="shared" si="802"/>
        <v>82418494.44</v>
      </c>
      <c r="AH2527" s="9">
        <f t="shared" si="803"/>
        <v>81319588.15</v>
      </c>
      <c r="AI2527" s="9">
        <f t="shared" si="804"/>
        <v>72666039.23</v>
      </c>
      <c r="AJ2527" s="12">
        <f t="shared" si="805"/>
        <v>178175162.88</v>
      </c>
      <c r="AK2527" s="16">
        <f t="shared" si="806"/>
        <v>0.287798161113677</v>
      </c>
      <c r="AL2527" s="9">
        <f t="shared" si="807"/>
        <v>84379740.57</v>
      </c>
      <c r="AM2527" s="16">
        <f t="shared" si="808"/>
        <v>0.00916720245106625</v>
      </c>
      <c r="AN2527" s="16">
        <f t="shared" si="809"/>
        <v>0.0182458210887063</v>
      </c>
      <c r="AO2527" s="16">
        <f t="shared" si="810"/>
        <v>0.0664911191159792</v>
      </c>
      <c r="AP2527" s="16">
        <f t="shared" si="811"/>
        <v>0.0415332882101323</v>
      </c>
      <c r="AQ2527" s="12">
        <f t="shared" si="812"/>
        <v>93795422.31</v>
      </c>
      <c r="AR2527" s="12">
        <f t="shared" si="813"/>
        <v>72712199.72</v>
      </c>
      <c r="AS2527" s="12">
        <f>AR2527-VLOOKUP(A2527,[1]选股结果!$A$2:$BJ$3005,48,FALSE)*0.08</f>
        <v>-11707355.6808</v>
      </c>
      <c r="AT2527" s="12">
        <f t="shared" si="794"/>
        <v>85141873.39</v>
      </c>
      <c r="AU2527" s="12">
        <f t="shared" si="795"/>
        <v>81365748.64</v>
      </c>
      <c r="AV2527" s="12">
        <f t="shared" si="796"/>
        <v>82846019.99</v>
      </c>
      <c r="AW2527" s="12">
        <f t="shared" si="797"/>
        <v>82418494.44</v>
      </c>
      <c r="AX2527" s="12">
        <f t="shared" si="798"/>
        <v>0</v>
      </c>
      <c r="AY2527" s="21">
        <f t="shared" si="799"/>
        <v>524771473.06</v>
      </c>
    </row>
    <row r="2528" spans="1:51">
      <c r="A2528" s="5" t="s">
        <v>5103</v>
      </c>
      <c r="B2528" s="5" t="s">
        <v>5104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800"/>
        <v>618561431.16</v>
      </c>
      <c r="AF2528" s="9">
        <f t="shared" si="801"/>
        <v>413676371.46</v>
      </c>
      <c r="AG2528" s="9">
        <f t="shared" si="802"/>
        <v>323825391.47</v>
      </c>
      <c r="AH2528" s="9">
        <f t="shared" si="803"/>
        <v>329184152.36</v>
      </c>
      <c r="AI2528" s="9">
        <f t="shared" si="804"/>
        <v>267584620.09</v>
      </c>
      <c r="AJ2528" s="12">
        <f t="shared" si="805"/>
        <v>329169631.15</v>
      </c>
      <c r="AK2528" s="16">
        <f t="shared" si="806"/>
        <v>0.532153500958994</v>
      </c>
      <c r="AL2528" s="9">
        <f t="shared" si="807"/>
        <v>127774950.67</v>
      </c>
      <c r="AM2528" s="16">
        <f t="shared" si="808"/>
        <v>0.11837188420023</v>
      </c>
      <c r="AN2528" s="16">
        <f t="shared" si="809"/>
        <v>0.0238636583634356</v>
      </c>
      <c r="AO2528" s="16">
        <f t="shared" si="810"/>
        <v>0.0667676189453804</v>
      </c>
      <c r="AP2528" s="16">
        <f t="shared" si="811"/>
        <v>0.00622802629768799</v>
      </c>
      <c r="AQ2528" s="12">
        <f t="shared" si="812"/>
        <v>201394680.48</v>
      </c>
      <c r="AR2528" s="12">
        <f t="shared" si="813"/>
        <v>148644288.32</v>
      </c>
      <c r="AS2528" s="12">
        <f>AR2528-VLOOKUP(A2528,[1]选股结果!$A$2:$BJ$3005,48,FALSE)*0.08</f>
        <v>-304641344.3584</v>
      </c>
      <c r="AT2528" s="12">
        <f t="shared" si="794"/>
        <v>139795148.21</v>
      </c>
      <c r="AU2528" s="12">
        <f t="shared" si="795"/>
        <v>210243820.59</v>
      </c>
      <c r="AV2528" s="12">
        <f t="shared" si="796"/>
        <v>195459648.58</v>
      </c>
      <c r="AW2528" s="12">
        <f t="shared" si="797"/>
        <v>323825391.47</v>
      </c>
      <c r="AX2528" s="12">
        <f t="shared" si="798"/>
        <v>98320417.11</v>
      </c>
      <c r="AY2528" s="21">
        <f t="shared" si="799"/>
        <v>422525511.57</v>
      </c>
    </row>
    <row r="2529" spans="1:51">
      <c r="A2529" s="5" t="s">
        <v>5105</v>
      </c>
      <c r="B2529" s="5" t="s">
        <v>5106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800"/>
        <v>617704758.25</v>
      </c>
      <c r="AF2529" s="9">
        <f t="shared" si="801"/>
        <v>535502666.32</v>
      </c>
      <c r="AG2529" s="9">
        <f t="shared" si="802"/>
        <v>96240502.73</v>
      </c>
      <c r="AH2529" s="9">
        <f t="shared" si="803"/>
        <v>96245854.92</v>
      </c>
      <c r="AI2529" s="9">
        <f t="shared" si="804"/>
        <v>96372297.91</v>
      </c>
      <c r="AJ2529" s="12">
        <f t="shared" si="805"/>
        <v>120958146.09</v>
      </c>
      <c r="AK2529" s="16">
        <f t="shared" si="806"/>
        <v>0.195818705416294</v>
      </c>
      <c r="AL2529" s="9">
        <f t="shared" si="807"/>
        <v>38173007.29</v>
      </c>
      <c r="AM2529" s="16">
        <f t="shared" si="808"/>
        <v>0.0121384717696563</v>
      </c>
      <c r="AN2529" s="16">
        <f t="shared" si="809"/>
        <v>0.00373094692767004</v>
      </c>
      <c r="AO2529" s="16">
        <f t="shared" si="810"/>
        <v>0.0376233254958903</v>
      </c>
      <c r="AP2529" s="16">
        <f t="shared" si="811"/>
        <v>0.00831346268814338</v>
      </c>
      <c r="AQ2529" s="12">
        <f t="shared" si="812"/>
        <v>82785138.8</v>
      </c>
      <c r="AR2529" s="12">
        <f t="shared" si="813"/>
        <v>82333515.71</v>
      </c>
      <c r="AS2529" s="12">
        <f>AR2529-VLOOKUP(A2529,[1]选股结果!$A$2:$BJ$3005,48,FALSE)*0.08</f>
        <v>-90721982.726</v>
      </c>
      <c r="AT2529" s="12">
        <f t="shared" si="794"/>
        <v>82911581.79</v>
      </c>
      <c r="AU2529" s="12">
        <f t="shared" si="795"/>
        <v>82207072.72</v>
      </c>
      <c r="AV2529" s="12">
        <f t="shared" si="796"/>
        <v>86171915.89</v>
      </c>
      <c r="AW2529" s="12">
        <f t="shared" si="797"/>
        <v>96240502.73</v>
      </c>
      <c r="AX2529" s="12">
        <f t="shared" si="798"/>
        <v>10628136.42</v>
      </c>
      <c r="AY2529" s="21">
        <f t="shared" si="799"/>
        <v>534924600.24</v>
      </c>
    </row>
    <row r="2530" spans="1:51">
      <c r="A2530" s="5" t="s">
        <v>5107</v>
      </c>
      <c r="B2530" s="5" t="s">
        <v>5108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800"/>
        <v>616756759.63</v>
      </c>
      <c r="AF2530" s="9">
        <f t="shared" si="801"/>
        <v>463900624.08</v>
      </c>
      <c r="AG2530" s="9">
        <f t="shared" si="802"/>
        <v>150363379.96</v>
      </c>
      <c r="AH2530" s="9">
        <f t="shared" si="803"/>
        <v>150060370.05</v>
      </c>
      <c r="AI2530" s="9">
        <f t="shared" si="804"/>
        <v>129674382.34</v>
      </c>
      <c r="AJ2530" s="12">
        <f t="shared" si="805"/>
        <v>251137559.38</v>
      </c>
      <c r="AK2530" s="16">
        <f t="shared" si="806"/>
        <v>0.407190607089026</v>
      </c>
      <c r="AL2530" s="9">
        <f t="shared" si="807"/>
        <v>104540959.54</v>
      </c>
      <c r="AM2530" s="16">
        <f t="shared" si="808"/>
        <v>0.00796916780117431</v>
      </c>
      <c r="AN2530" s="16">
        <f t="shared" si="809"/>
        <v>0.0286307787539992</v>
      </c>
      <c r="AO2530" s="16">
        <f t="shared" si="810"/>
        <v>0.0762273921378732</v>
      </c>
      <c r="AP2530" s="16">
        <f t="shared" si="811"/>
        <v>0.0561824824437879</v>
      </c>
      <c r="AQ2530" s="12">
        <f t="shared" si="812"/>
        <v>146596599.84</v>
      </c>
      <c r="AR2530" s="12">
        <f t="shared" si="813"/>
        <v>132167137.93</v>
      </c>
      <c r="AS2530" s="12">
        <f>AR2530-VLOOKUP(A2530,[1]选股结果!$A$2:$BJ$3005,48,FALSE)*0.08</f>
        <v>-3909783.24759999</v>
      </c>
      <c r="AT2530" s="12">
        <f t="shared" si="794"/>
        <v>126210612.13</v>
      </c>
      <c r="AU2530" s="12">
        <f t="shared" si="795"/>
        <v>152553125.64</v>
      </c>
      <c r="AV2530" s="12">
        <f t="shared" si="796"/>
        <v>142967477.31</v>
      </c>
      <c r="AW2530" s="12">
        <f t="shared" si="797"/>
        <v>150363379.96</v>
      </c>
      <c r="AX2530" s="12">
        <f t="shared" si="798"/>
        <v>0</v>
      </c>
      <c r="AY2530" s="21">
        <f t="shared" si="799"/>
        <v>469857149.88</v>
      </c>
    </row>
    <row r="2531" spans="1:51">
      <c r="A2531" s="5" t="s">
        <v>5109</v>
      </c>
      <c r="B2531" s="5" t="s">
        <v>5110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800"/>
        <v>614376129.9</v>
      </c>
      <c r="AF2531" s="9">
        <f t="shared" si="801"/>
        <v>511897328.63</v>
      </c>
      <c r="AG2531" s="9">
        <f t="shared" si="802"/>
        <v>121900491.62</v>
      </c>
      <c r="AH2531" s="9">
        <f t="shared" si="803"/>
        <v>119364169.36</v>
      </c>
      <c r="AI2531" s="9">
        <f t="shared" si="804"/>
        <v>100519769.41</v>
      </c>
      <c r="AJ2531" s="12">
        <f t="shared" si="805"/>
        <v>435327727.66</v>
      </c>
      <c r="AK2531" s="16">
        <f t="shared" si="806"/>
        <v>0.708568752062123</v>
      </c>
      <c r="AL2531" s="9">
        <f t="shared" si="807"/>
        <v>334859151.28</v>
      </c>
      <c r="AM2531" s="16">
        <f t="shared" si="808"/>
        <v>0.00944847556324307</v>
      </c>
      <c r="AN2531" s="16">
        <f t="shared" si="809"/>
        <v>0.482176396791681</v>
      </c>
      <c r="AO2531" s="16">
        <f t="shared" si="810"/>
        <v>0.0451241593069581</v>
      </c>
      <c r="AP2531" s="16">
        <f t="shared" si="811"/>
        <v>0.00416200450433548</v>
      </c>
      <c r="AQ2531" s="12">
        <f t="shared" si="812"/>
        <v>100468576.38</v>
      </c>
      <c r="AR2531" s="12">
        <f t="shared" si="813"/>
        <v>81098079.0599999</v>
      </c>
      <c r="AS2531" s="12">
        <f>AR2531-VLOOKUP(A2531,[1]选股结果!$A$2:$BJ$3005,48,FALSE)*0.08</f>
        <v>1739164.5751999</v>
      </c>
      <c r="AT2531" s="12">
        <f t="shared" si="794"/>
        <v>81624176.4299999</v>
      </c>
      <c r="AU2531" s="12">
        <f t="shared" si="795"/>
        <v>99942479.0099999</v>
      </c>
      <c r="AV2531" s="12">
        <f t="shared" si="796"/>
        <v>94940942.01</v>
      </c>
      <c r="AW2531" s="12">
        <f t="shared" si="797"/>
        <v>121900491.62</v>
      </c>
      <c r="AX2531" s="12">
        <f t="shared" si="798"/>
        <v>2171087.33</v>
      </c>
      <c r="AY2531" s="21">
        <f t="shared" si="799"/>
        <v>511371231.26</v>
      </c>
    </row>
    <row r="2532" spans="1:51">
      <c r="A2532" s="5" t="s">
        <v>5111</v>
      </c>
      <c r="B2532" s="5" t="s">
        <v>5112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800"/>
        <v>613107097.7</v>
      </c>
      <c r="AF2532" s="9">
        <f t="shared" si="801"/>
        <v>492050023.2</v>
      </c>
      <c r="AG2532" s="9">
        <f t="shared" si="802"/>
        <v>105774725.54</v>
      </c>
      <c r="AH2532" s="9">
        <f t="shared" si="803"/>
        <v>105996228.05</v>
      </c>
      <c r="AI2532" s="9">
        <f t="shared" si="804"/>
        <v>81362218.4</v>
      </c>
      <c r="AJ2532" s="12">
        <f t="shared" si="805"/>
        <v>255736926.56</v>
      </c>
      <c r="AK2532" s="16">
        <f t="shared" si="806"/>
        <v>0.417116238776826</v>
      </c>
      <c r="AL2532" s="9">
        <f t="shared" si="807"/>
        <v>89959852.24</v>
      </c>
      <c r="AM2532" s="16">
        <f t="shared" si="808"/>
        <v>0.0174875298136677</v>
      </c>
      <c r="AN2532" s="16">
        <f t="shared" si="809"/>
        <v>0.00216148662276366</v>
      </c>
      <c r="AO2532" s="16">
        <f t="shared" si="810"/>
        <v>0.101032825263931</v>
      </c>
      <c r="AP2532" s="16">
        <f t="shared" si="811"/>
        <v>0.0232586785302192</v>
      </c>
      <c r="AQ2532" s="12">
        <f t="shared" si="812"/>
        <v>165777074.32</v>
      </c>
      <c r="AR2532" s="12">
        <f t="shared" si="813"/>
        <v>94714167.21</v>
      </c>
      <c r="AS2532" s="12">
        <f>AR2532-VLOOKUP(A2532,[1]选股结果!$A$2:$BJ$3005,48,FALSE)*0.08</f>
        <v>-56670607.686</v>
      </c>
      <c r="AT2532" s="12">
        <f t="shared" si="794"/>
        <v>141143064.67</v>
      </c>
      <c r="AU2532" s="12">
        <f t="shared" si="795"/>
        <v>119348176.86</v>
      </c>
      <c r="AV2532" s="12">
        <f t="shared" si="796"/>
        <v>106800765.35</v>
      </c>
      <c r="AW2532" s="12">
        <f t="shared" si="797"/>
        <v>105774725.54</v>
      </c>
      <c r="AX2532" s="12">
        <f t="shared" si="798"/>
        <v>0</v>
      </c>
      <c r="AY2532" s="21">
        <f t="shared" si="799"/>
        <v>445621125.74</v>
      </c>
    </row>
    <row r="2533" spans="1:51">
      <c r="A2533" s="5" t="s">
        <v>5113</v>
      </c>
      <c r="B2533" s="5" t="s">
        <v>5114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800"/>
        <v>612160522.87</v>
      </c>
      <c r="AF2533" s="9">
        <f t="shared" si="801"/>
        <v>557768169.87</v>
      </c>
      <c r="AG2533" s="9">
        <f t="shared" si="802"/>
        <v>90030926.82</v>
      </c>
      <c r="AH2533" s="9">
        <f t="shared" si="803"/>
        <v>89985924.94</v>
      </c>
      <c r="AI2533" s="9">
        <f t="shared" si="804"/>
        <v>89836026.25</v>
      </c>
      <c r="AJ2533" s="12">
        <f t="shared" si="805"/>
        <v>154531610.45</v>
      </c>
      <c r="AK2533" s="16">
        <f t="shared" si="806"/>
        <v>0.252436419332477</v>
      </c>
      <c r="AL2533" s="9">
        <f t="shared" si="807"/>
        <v>96391510.94</v>
      </c>
      <c r="AM2533" s="16">
        <f t="shared" si="808"/>
        <v>0.0100998507891581</v>
      </c>
      <c r="AN2533" s="16">
        <f t="shared" si="809"/>
        <v>0.0125312804459118</v>
      </c>
      <c r="AO2533" s="16">
        <f t="shared" si="810"/>
        <v>0.0898232867781267</v>
      </c>
      <c r="AP2533" s="16">
        <f t="shared" si="811"/>
        <v>0.0416542341385432</v>
      </c>
      <c r="AQ2533" s="12">
        <f t="shared" si="812"/>
        <v>58140099.51</v>
      </c>
      <c r="AR2533" s="12">
        <f t="shared" si="813"/>
        <v>52190176.45</v>
      </c>
      <c r="AS2533" s="12">
        <f>AR2533-VLOOKUP(A2533,[1]选股结果!$A$2:$BJ$3005,48,FALSE)*0.08</f>
        <v>-52353968.8588</v>
      </c>
      <c r="AT2533" s="12">
        <f t="shared" si="794"/>
        <v>57990200.82</v>
      </c>
      <c r="AU2533" s="12">
        <f t="shared" si="795"/>
        <v>52340075.14</v>
      </c>
      <c r="AV2533" s="12">
        <f t="shared" si="796"/>
        <v>55232089.64</v>
      </c>
      <c r="AW2533" s="12">
        <f t="shared" si="797"/>
        <v>90030926.82</v>
      </c>
      <c r="AX2533" s="12">
        <f t="shared" si="798"/>
        <v>0</v>
      </c>
      <c r="AY2533" s="21">
        <f t="shared" si="799"/>
        <v>551968145.5</v>
      </c>
    </row>
    <row r="2534" spans="1:51">
      <c r="A2534" s="5" t="s">
        <v>5115</v>
      </c>
      <c r="B2534" s="5" t="s">
        <v>5116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800"/>
        <v>612102529.74</v>
      </c>
      <c r="AF2534" s="9">
        <f t="shared" si="801"/>
        <v>646880914.92</v>
      </c>
      <c r="AG2534" s="9">
        <f t="shared" si="802"/>
        <v>-26438529.3399999</v>
      </c>
      <c r="AH2534" s="9">
        <f t="shared" si="803"/>
        <v>-26485352.1099999</v>
      </c>
      <c r="AI2534" s="9">
        <f t="shared" si="804"/>
        <v>-19710434.5599999</v>
      </c>
      <c r="AJ2534" s="12">
        <f t="shared" si="805"/>
        <v>32630263.0700001</v>
      </c>
      <c r="AK2534" s="16">
        <f t="shared" si="806"/>
        <v>0.0533084924250522</v>
      </c>
      <c r="AL2534" s="9">
        <f t="shared" si="807"/>
        <v>70697102.63</v>
      </c>
      <c r="AM2534" s="16">
        <f t="shared" si="808"/>
        <v>0.00356899333666851</v>
      </c>
      <c r="AN2534" s="16">
        <f t="shared" si="809"/>
        <v>0.0299016380601701</v>
      </c>
      <c r="AO2534" s="16">
        <f t="shared" si="810"/>
        <v>0.0819516654036823</v>
      </c>
      <c r="AP2534" s="16">
        <f t="shared" si="811"/>
        <v>0</v>
      </c>
      <c r="AQ2534" s="12">
        <f t="shared" si="812"/>
        <v>-38066839.5599999</v>
      </c>
      <c r="AR2534" s="12">
        <f t="shared" si="813"/>
        <v>-28050290.3999999</v>
      </c>
      <c r="AS2534" s="12">
        <f>AR2534-VLOOKUP(A2534,[1]选股结果!$A$2:$BJ$3005,48,FALSE)*0.08</f>
        <v>-115518614.8192</v>
      </c>
      <c r="AT2534" s="12">
        <f t="shared" si="794"/>
        <v>-31291922.0099999</v>
      </c>
      <c r="AU2534" s="12">
        <f t="shared" si="795"/>
        <v>-34825207.9499999</v>
      </c>
      <c r="AV2534" s="12">
        <f t="shared" si="796"/>
        <v>-39230407.0299999</v>
      </c>
      <c r="AW2534" s="12">
        <f t="shared" si="797"/>
        <v>-26438529.3399999</v>
      </c>
      <c r="AX2534" s="12">
        <f t="shared" si="798"/>
        <v>4000723.69</v>
      </c>
      <c r="AY2534" s="21">
        <f t="shared" si="799"/>
        <v>650122546.53</v>
      </c>
    </row>
    <row r="2535" spans="1:51">
      <c r="A2535" s="5" t="s">
        <v>5117</v>
      </c>
      <c r="B2535" s="5" t="s">
        <v>5118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800"/>
        <v>612066758.86</v>
      </c>
      <c r="AF2535" s="9">
        <f t="shared" si="801"/>
        <v>636422524.59</v>
      </c>
      <c r="AG2535" s="9">
        <f t="shared" si="802"/>
        <v>4667406.0900001</v>
      </c>
      <c r="AH2535" s="9">
        <f t="shared" si="803"/>
        <v>4667079.0700001</v>
      </c>
      <c r="AI2535" s="9">
        <f t="shared" si="804"/>
        <v>4570559.3400001</v>
      </c>
      <c r="AJ2535" s="12">
        <f t="shared" si="805"/>
        <v>33048395.84</v>
      </c>
      <c r="AK2535" s="16">
        <f t="shared" si="806"/>
        <v>0.0539947568816742</v>
      </c>
      <c r="AL2535" s="9">
        <f t="shared" si="807"/>
        <v>48356795.2</v>
      </c>
      <c r="AM2535" s="16">
        <f t="shared" si="808"/>
        <v>0.000537152222761376</v>
      </c>
      <c r="AN2535" s="16">
        <f t="shared" si="809"/>
        <v>0.00876516313349917</v>
      </c>
      <c r="AO2535" s="16">
        <f t="shared" si="810"/>
        <v>0.0669090905153489</v>
      </c>
      <c r="AP2535" s="16">
        <f t="shared" si="811"/>
        <v>0.00279381288927526</v>
      </c>
      <c r="AQ2535" s="12">
        <f t="shared" si="812"/>
        <v>-15308399.36</v>
      </c>
      <c r="AR2535" s="12">
        <f t="shared" si="813"/>
        <v>-24452612.48</v>
      </c>
      <c r="AS2535" s="12">
        <f>AR2535-VLOOKUP(A2535,[1]选股结果!$A$2:$BJ$3005,48,FALSE)*0.08</f>
        <v>-38532079.7032</v>
      </c>
      <c r="AT2535" s="12">
        <f t="shared" si="794"/>
        <v>-15404919.09</v>
      </c>
      <c r="AU2535" s="12">
        <f t="shared" si="795"/>
        <v>-24356092.75</v>
      </c>
      <c r="AV2535" s="12">
        <f t="shared" si="796"/>
        <v>-3819292.44999997</v>
      </c>
      <c r="AW2535" s="12">
        <f t="shared" si="797"/>
        <v>4667406.0900001</v>
      </c>
      <c r="AX2535" s="12">
        <f t="shared" si="798"/>
        <v>3575059.53</v>
      </c>
      <c r="AY2535" s="21">
        <f t="shared" si="799"/>
        <v>627374831.2</v>
      </c>
    </row>
    <row r="2536" spans="1:51">
      <c r="A2536" s="5" t="s">
        <v>5119</v>
      </c>
      <c r="B2536" s="5" t="s">
        <v>5120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800"/>
        <v>609991136.57</v>
      </c>
      <c r="AF2536" s="9">
        <f t="shared" si="801"/>
        <v>589325604.81</v>
      </c>
      <c r="AG2536" s="9">
        <f t="shared" si="802"/>
        <v>21522292.35</v>
      </c>
      <c r="AH2536" s="9">
        <f t="shared" si="803"/>
        <v>21275011.39</v>
      </c>
      <c r="AI2536" s="9">
        <f t="shared" si="804"/>
        <v>14290895.84</v>
      </c>
      <c r="AJ2536" s="12">
        <f t="shared" si="805"/>
        <v>178455529.1</v>
      </c>
      <c r="AK2536" s="16">
        <f t="shared" si="806"/>
        <v>0.292554298581224</v>
      </c>
      <c r="AL2536" s="9">
        <f t="shared" si="807"/>
        <v>176435709.51</v>
      </c>
      <c r="AM2536" s="16">
        <f t="shared" si="808"/>
        <v>0.00648005345163961</v>
      </c>
      <c r="AN2536" s="16">
        <f t="shared" si="809"/>
        <v>0.165693786107008</v>
      </c>
      <c r="AO2536" s="16">
        <f t="shared" si="810"/>
        <v>0.101430111883109</v>
      </c>
      <c r="AP2536" s="16">
        <f t="shared" si="811"/>
        <v>0.0158239110887349</v>
      </c>
      <c r="AQ2536" s="12">
        <f t="shared" si="812"/>
        <v>2019819.59000003</v>
      </c>
      <c r="AR2536" s="12">
        <f t="shared" si="813"/>
        <v>13794137.52</v>
      </c>
      <c r="AS2536" s="12">
        <f>AR2536-VLOOKUP(A2536,[1]选股结果!$A$2:$BJ$3005,48,FALSE)*0.08</f>
        <v>-37738255.2368</v>
      </c>
      <c r="AT2536" s="12">
        <f t="shared" si="794"/>
        <v>-4964295.95999997</v>
      </c>
      <c r="AU2536" s="12">
        <f t="shared" si="795"/>
        <v>20778253.07</v>
      </c>
      <c r="AV2536" s="12">
        <f t="shared" si="796"/>
        <v>1602394.24000004</v>
      </c>
      <c r="AW2536" s="12">
        <f t="shared" si="797"/>
        <v>21522292.35</v>
      </c>
      <c r="AX2536" s="12">
        <f t="shared" si="798"/>
        <v>3461176.93</v>
      </c>
      <c r="AY2536" s="21">
        <f t="shared" si="799"/>
        <v>608084038.29</v>
      </c>
    </row>
    <row r="2537" spans="1:51">
      <c r="A2537" s="5" t="s">
        <v>5121</v>
      </c>
      <c r="B2537" s="5" t="s">
        <v>5122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800"/>
        <v>609571046.18</v>
      </c>
      <c r="AF2537" s="9">
        <f t="shared" si="801"/>
        <v>516585824.78</v>
      </c>
      <c r="AG2537" s="9">
        <f t="shared" si="802"/>
        <v>83301434.95</v>
      </c>
      <c r="AH2537" s="9">
        <f t="shared" si="803"/>
        <v>83364287.37</v>
      </c>
      <c r="AI2537" s="9">
        <f t="shared" si="804"/>
        <v>78817451.18</v>
      </c>
      <c r="AJ2537" s="12">
        <f t="shared" si="805"/>
        <v>188551355.24</v>
      </c>
      <c r="AK2537" s="16">
        <f t="shared" si="806"/>
        <v>0.309318095768484</v>
      </c>
      <c r="AL2537" s="9">
        <f t="shared" si="807"/>
        <v>81395269.65</v>
      </c>
      <c r="AM2537" s="16">
        <f t="shared" si="808"/>
        <v>0.00745422535810246</v>
      </c>
      <c r="AN2537" s="16">
        <f t="shared" si="809"/>
        <v>0.0875346825187687</v>
      </c>
      <c r="AO2537" s="16">
        <f t="shared" si="810"/>
        <v>0.0386429674893782</v>
      </c>
      <c r="AP2537" s="16">
        <f t="shared" si="811"/>
        <v>0</v>
      </c>
      <c r="AQ2537" s="12">
        <f t="shared" si="812"/>
        <v>107156085.59</v>
      </c>
      <c r="AR2537" s="12">
        <f t="shared" si="813"/>
        <v>88501237.63</v>
      </c>
      <c r="AS2537" s="12">
        <f>AR2537-VLOOKUP(A2537,[1]选股结果!$A$2:$BJ$3005,48,FALSE)*0.08</f>
        <v>-12348698.4196</v>
      </c>
      <c r="AT2537" s="12">
        <f t="shared" si="794"/>
        <v>102609249.4</v>
      </c>
      <c r="AU2537" s="12">
        <f t="shared" si="795"/>
        <v>93048073.8199999</v>
      </c>
      <c r="AV2537" s="12">
        <f t="shared" si="796"/>
        <v>81561029.7399999</v>
      </c>
      <c r="AW2537" s="12">
        <f t="shared" si="797"/>
        <v>83301434.95</v>
      </c>
      <c r="AX2537" s="12">
        <f t="shared" si="798"/>
        <v>927685.92</v>
      </c>
      <c r="AY2537" s="21">
        <f t="shared" si="799"/>
        <v>502477813.01</v>
      </c>
    </row>
    <row r="2538" spans="1:51">
      <c r="A2538" s="5" t="s">
        <v>5123</v>
      </c>
      <c r="B2538" s="5" t="s">
        <v>5124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800"/>
        <v>608654416.75</v>
      </c>
      <c r="AF2538" s="9">
        <f t="shared" si="801"/>
        <v>598025721.39</v>
      </c>
      <c r="AG2538" s="9">
        <f t="shared" si="802"/>
        <v>-3067690.28999999</v>
      </c>
      <c r="AH2538" s="9">
        <f t="shared" si="803"/>
        <v>-3257633.16999999</v>
      </c>
      <c r="AI2538" s="9">
        <f t="shared" si="804"/>
        <v>-5538899.14999999</v>
      </c>
      <c r="AJ2538" s="12">
        <f t="shared" si="805"/>
        <v>180632810.93</v>
      </c>
      <c r="AK2538" s="16">
        <f t="shared" si="806"/>
        <v>0.296774008302635</v>
      </c>
      <c r="AL2538" s="9">
        <f t="shared" si="807"/>
        <v>105275607.56</v>
      </c>
      <c r="AM2538" s="16">
        <f t="shared" si="808"/>
        <v>0.00357773347251406</v>
      </c>
      <c r="AN2538" s="16">
        <f t="shared" si="809"/>
        <v>0.0369353587213577</v>
      </c>
      <c r="AO2538" s="16">
        <f t="shared" si="810"/>
        <v>0.0836615636043522</v>
      </c>
      <c r="AP2538" s="16">
        <f t="shared" si="811"/>
        <v>0.0530141800700241</v>
      </c>
      <c r="AQ2538" s="12">
        <f t="shared" si="812"/>
        <v>75357203.37</v>
      </c>
      <c r="AR2538" s="12">
        <f t="shared" si="813"/>
        <v>10918589.37</v>
      </c>
      <c r="AS2538" s="12">
        <f>AR2538-VLOOKUP(A2538,[1]选股结果!$A$2:$BJ$3005,48,FALSE)*0.08</f>
        <v>-106668991.05</v>
      </c>
      <c r="AT2538" s="12">
        <f t="shared" si="794"/>
        <v>73075937.39</v>
      </c>
      <c r="AU2538" s="12">
        <f t="shared" si="795"/>
        <v>13199855.35</v>
      </c>
      <c r="AV2538" s="12">
        <f t="shared" si="796"/>
        <v>-18742719.93</v>
      </c>
      <c r="AW2538" s="12">
        <f t="shared" si="797"/>
        <v>-3067690.28999999</v>
      </c>
      <c r="AX2538" s="12">
        <f t="shared" si="798"/>
        <v>17390874.34</v>
      </c>
      <c r="AY2538" s="21">
        <f t="shared" si="799"/>
        <v>535868373.37</v>
      </c>
    </row>
    <row r="2539" spans="1:51">
      <c r="A2539" s="5" t="s">
        <v>5125</v>
      </c>
      <c r="B2539" s="5" t="s">
        <v>5126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800"/>
        <v>608359349.6</v>
      </c>
      <c r="AF2539" s="9">
        <f t="shared" si="801"/>
        <v>631825790.26</v>
      </c>
      <c r="AG2539" s="9">
        <f t="shared" si="802"/>
        <v>-7115177.23999997</v>
      </c>
      <c r="AH2539" s="9">
        <f t="shared" si="803"/>
        <v>-8144526.54999997</v>
      </c>
      <c r="AI2539" s="9">
        <f t="shared" si="804"/>
        <v>3927011.18000003</v>
      </c>
      <c r="AJ2539" s="12">
        <f t="shared" si="805"/>
        <v>79621929.9</v>
      </c>
      <c r="AK2539" s="16">
        <f t="shared" si="806"/>
        <v>0.130879766954107</v>
      </c>
      <c r="AL2539" s="9">
        <f t="shared" si="807"/>
        <v>65530576.95</v>
      </c>
      <c r="AM2539" s="16">
        <f t="shared" si="808"/>
        <v>0.00126569066540405</v>
      </c>
      <c r="AN2539" s="16">
        <f t="shared" si="809"/>
        <v>0.00624976690585902</v>
      </c>
      <c r="AO2539" s="16">
        <f t="shared" si="810"/>
        <v>0.0846857013110332</v>
      </c>
      <c r="AP2539" s="16">
        <f t="shared" si="811"/>
        <v>0.0138237221068921</v>
      </c>
      <c r="AQ2539" s="12">
        <f t="shared" si="812"/>
        <v>14091352.95</v>
      </c>
      <c r="AR2539" s="12">
        <f t="shared" si="813"/>
        <v>-12424252.24</v>
      </c>
      <c r="AS2539" s="12">
        <f>AR2539-VLOOKUP(A2539,[1]选股结果!$A$2:$BJ$3005,48,FALSE)*0.08</f>
        <v>-62290957.8184</v>
      </c>
      <c r="AT2539" s="12">
        <f t="shared" si="794"/>
        <v>26162890.68</v>
      </c>
      <c r="AU2539" s="12">
        <f t="shared" si="795"/>
        <v>-24495789.97</v>
      </c>
      <c r="AV2539" s="12">
        <f t="shared" si="796"/>
        <v>-8040468.21999996</v>
      </c>
      <c r="AW2539" s="12">
        <f t="shared" si="797"/>
        <v>-7115177.23999997</v>
      </c>
      <c r="AX2539" s="12">
        <f t="shared" si="798"/>
        <v>497523.75</v>
      </c>
      <c r="AY2539" s="21">
        <f t="shared" si="799"/>
        <v>593238647.34</v>
      </c>
    </row>
    <row r="2540" spans="1:51">
      <c r="A2540" s="5" t="s">
        <v>5127</v>
      </c>
      <c r="B2540" s="5" t="s">
        <v>5128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800"/>
        <v>607598260.55</v>
      </c>
      <c r="AF2540" s="9">
        <f t="shared" si="801"/>
        <v>536556846.71</v>
      </c>
      <c r="AG2540" s="9">
        <f t="shared" si="802"/>
        <v>82139146.9699999</v>
      </c>
      <c r="AH2540" s="9">
        <f t="shared" si="803"/>
        <v>81017908.1699999</v>
      </c>
      <c r="AI2540" s="9">
        <f t="shared" si="804"/>
        <v>71836575.4599999</v>
      </c>
      <c r="AJ2540" s="12">
        <f t="shared" si="805"/>
        <v>125703568.92</v>
      </c>
      <c r="AK2540" s="16">
        <f t="shared" si="806"/>
        <v>0.206885992080051</v>
      </c>
      <c r="AL2540" s="9">
        <f t="shared" si="807"/>
        <v>47883743.03</v>
      </c>
      <c r="AM2540" s="16">
        <f t="shared" si="808"/>
        <v>0.00530416373654972</v>
      </c>
      <c r="AN2540" s="16">
        <f t="shared" si="809"/>
        <v>0.0175439958474384</v>
      </c>
      <c r="AO2540" s="16">
        <f t="shared" si="810"/>
        <v>0.0211959633793919</v>
      </c>
      <c r="AP2540" s="16">
        <f t="shared" si="811"/>
        <v>0.0297457286557072</v>
      </c>
      <c r="AQ2540" s="12">
        <f t="shared" si="812"/>
        <v>77819825.89</v>
      </c>
      <c r="AR2540" s="12">
        <f t="shared" si="813"/>
        <v>58810923.59</v>
      </c>
      <c r="AS2540" s="12">
        <f>AR2540-VLOOKUP(A2540,[1]选股结果!$A$2:$BJ$3005,48,FALSE)*0.08</f>
        <v>-5391920.278</v>
      </c>
      <c r="AT2540" s="12">
        <f t="shared" si="794"/>
        <v>68638493.1799999</v>
      </c>
      <c r="AU2540" s="12">
        <f t="shared" si="795"/>
        <v>67992256.3</v>
      </c>
      <c r="AV2540" s="12">
        <f t="shared" si="796"/>
        <v>63032127.43</v>
      </c>
      <c r="AW2540" s="12">
        <f t="shared" si="797"/>
        <v>82139146.9699999</v>
      </c>
      <c r="AX2540" s="12">
        <f t="shared" si="798"/>
        <v>16638415.26</v>
      </c>
      <c r="AY2540" s="21">
        <f t="shared" si="799"/>
        <v>526729277.12</v>
      </c>
    </row>
    <row r="2541" spans="1:51">
      <c r="A2541" s="5" t="s">
        <v>5129</v>
      </c>
      <c r="B2541" s="5" t="s">
        <v>5130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800"/>
        <v>607071828.07</v>
      </c>
      <c r="AF2541" s="9">
        <f t="shared" si="801"/>
        <v>544236057.59</v>
      </c>
      <c r="AG2541" s="9">
        <f t="shared" si="802"/>
        <v>49892876.76</v>
      </c>
      <c r="AH2541" s="9">
        <f t="shared" si="803"/>
        <v>50231587.87</v>
      </c>
      <c r="AI2541" s="9">
        <f t="shared" si="804"/>
        <v>45723482.15</v>
      </c>
      <c r="AJ2541" s="12">
        <f t="shared" si="805"/>
        <v>137406127.3</v>
      </c>
      <c r="AK2541" s="16">
        <f t="shared" si="806"/>
        <v>0.226342453967665</v>
      </c>
      <c r="AL2541" s="9">
        <f t="shared" si="807"/>
        <v>67498954.38</v>
      </c>
      <c r="AM2541" s="16">
        <f t="shared" si="808"/>
        <v>0.00792602416636138</v>
      </c>
      <c r="AN2541" s="16">
        <f t="shared" si="809"/>
        <v>0.00963383655702374</v>
      </c>
      <c r="AO2541" s="16">
        <f t="shared" si="810"/>
        <v>0.0441651637422194</v>
      </c>
      <c r="AP2541" s="16">
        <f t="shared" si="811"/>
        <v>0.0330524391879478</v>
      </c>
      <c r="AQ2541" s="12">
        <f t="shared" si="812"/>
        <v>69907172.9200001</v>
      </c>
      <c r="AR2541" s="12">
        <f t="shared" si="813"/>
        <v>48365438.5000001</v>
      </c>
      <c r="AS2541" s="12">
        <f>AR2541-VLOOKUP(A2541,[1]选股结果!$A$2:$BJ$3005,48,FALSE)*0.08</f>
        <v>-61404902.1991999</v>
      </c>
      <c r="AT2541" s="12">
        <f t="shared" si="794"/>
        <v>65399067.2000001</v>
      </c>
      <c r="AU2541" s="12">
        <f t="shared" si="795"/>
        <v>52873544.2200001</v>
      </c>
      <c r="AV2541" s="12">
        <f t="shared" si="796"/>
        <v>58645530.5600001</v>
      </c>
      <c r="AW2541" s="12">
        <f t="shared" si="797"/>
        <v>49892876.76</v>
      </c>
      <c r="AX2541" s="12">
        <f t="shared" si="798"/>
        <v>-3100329.7</v>
      </c>
      <c r="AY2541" s="21">
        <f t="shared" si="799"/>
        <v>527202428.89</v>
      </c>
    </row>
    <row r="2542" spans="1:51">
      <c r="A2542" s="5" t="s">
        <v>5131</v>
      </c>
      <c r="B2542" s="5" t="s">
        <v>5132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800"/>
        <v>605716511.22</v>
      </c>
      <c r="AF2542" s="9">
        <f t="shared" si="801"/>
        <v>558018950.43</v>
      </c>
      <c r="AG2542" s="9">
        <f t="shared" si="802"/>
        <v>47659111.3800002</v>
      </c>
      <c r="AH2542" s="9">
        <f t="shared" si="803"/>
        <v>49416366.4800002</v>
      </c>
      <c r="AI2542" s="9">
        <f t="shared" si="804"/>
        <v>39666400.6400002</v>
      </c>
      <c r="AJ2542" s="12">
        <f t="shared" si="805"/>
        <v>148305843.94</v>
      </c>
      <c r="AK2542" s="16">
        <f t="shared" si="806"/>
        <v>0.244843654073901</v>
      </c>
      <c r="AL2542" s="9">
        <f t="shared" si="807"/>
        <v>115272722.42</v>
      </c>
      <c r="AM2542" s="16">
        <f t="shared" si="808"/>
        <v>0.0108374228181073</v>
      </c>
      <c r="AN2542" s="16">
        <f t="shared" si="809"/>
        <v>0.0142722961812413</v>
      </c>
      <c r="AO2542" s="16">
        <f t="shared" si="810"/>
        <v>0.106414965344388</v>
      </c>
      <c r="AP2542" s="16">
        <f t="shared" si="811"/>
        <v>0.0571953312948688</v>
      </c>
      <c r="AQ2542" s="12">
        <f t="shared" si="812"/>
        <v>33033121.5200001</v>
      </c>
      <c r="AR2542" s="12">
        <f t="shared" si="813"/>
        <v>36985702.0000001</v>
      </c>
      <c r="AS2542" s="12">
        <f>AR2542-VLOOKUP(A2542,[1]选股结果!$A$2:$BJ$3005,48,FALSE)*0.08</f>
        <v>-69767496.9223999</v>
      </c>
      <c r="AT2542" s="12">
        <f t="shared" si="794"/>
        <v>23283155.6800001</v>
      </c>
      <c r="AU2542" s="12">
        <f t="shared" si="795"/>
        <v>46735667.8400001</v>
      </c>
      <c r="AV2542" s="12">
        <f t="shared" si="796"/>
        <v>33956565.0600001</v>
      </c>
      <c r="AW2542" s="12">
        <f t="shared" si="797"/>
        <v>47659111.3800002</v>
      </c>
      <c r="AX2542" s="12">
        <f t="shared" si="798"/>
        <v>0</v>
      </c>
      <c r="AY2542" s="21">
        <f t="shared" si="799"/>
        <v>571721496.75</v>
      </c>
    </row>
    <row r="2543" spans="1:51">
      <c r="A2543" s="5" t="s">
        <v>5133</v>
      </c>
      <c r="B2543" s="5" t="s">
        <v>5134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800"/>
        <v>605389496.72</v>
      </c>
      <c r="AF2543" s="9">
        <f t="shared" si="801"/>
        <v>900485245.23</v>
      </c>
      <c r="AG2543" s="9">
        <f t="shared" si="802"/>
        <v>-332804400.67</v>
      </c>
      <c r="AH2543" s="9">
        <f t="shared" si="803"/>
        <v>-362132388.64</v>
      </c>
      <c r="AI2543" s="9">
        <f t="shared" si="804"/>
        <v>-377458187.3</v>
      </c>
      <c r="AJ2543" s="12">
        <f t="shared" si="805"/>
        <v>166017688.4</v>
      </c>
      <c r="AK2543" s="16">
        <f t="shared" si="806"/>
        <v>0.274232852237252</v>
      </c>
      <c r="AL2543" s="9">
        <f t="shared" si="807"/>
        <v>227795470.72</v>
      </c>
      <c r="AM2543" s="16">
        <f t="shared" si="808"/>
        <v>0.00359971038778679</v>
      </c>
      <c r="AN2543" s="16">
        <f t="shared" si="809"/>
        <v>0.0484973213923783</v>
      </c>
      <c r="AO2543" s="16">
        <f t="shared" si="810"/>
        <v>0.181959456245652</v>
      </c>
      <c r="AP2543" s="16">
        <f t="shared" si="811"/>
        <v>0.0577018152929014</v>
      </c>
      <c r="AQ2543" s="12">
        <f t="shared" si="812"/>
        <v>-61777782.32</v>
      </c>
      <c r="AR2543" s="12">
        <f t="shared" si="813"/>
        <v>-361589605.48</v>
      </c>
      <c r="AS2543" s="12">
        <f>AR2543-VLOOKUP(A2543,[1]选股结果!$A$2:$BJ$3005,48,FALSE)*0.08</f>
        <v>-516056741.8008</v>
      </c>
      <c r="AT2543" s="12">
        <f t="shared" si="794"/>
        <v>-77103580.98</v>
      </c>
      <c r="AU2543" s="12">
        <f t="shared" si="795"/>
        <v>-346263806.82</v>
      </c>
      <c r="AV2543" s="12">
        <f t="shared" si="796"/>
        <v>-335870111.42</v>
      </c>
      <c r="AW2543" s="12">
        <f t="shared" si="797"/>
        <v>-332804400.67</v>
      </c>
      <c r="AX2543" s="12">
        <f t="shared" si="798"/>
        <v>-765029.86</v>
      </c>
      <c r="AY2543" s="21">
        <f t="shared" si="799"/>
        <v>615999220.73</v>
      </c>
    </row>
    <row r="2544" spans="1:51">
      <c r="A2544" s="5" t="s">
        <v>5135</v>
      </c>
      <c r="B2544" s="5" t="s">
        <v>5136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800"/>
        <v>603821081.42</v>
      </c>
      <c r="AF2544" s="9">
        <f t="shared" si="801"/>
        <v>483556209.95</v>
      </c>
      <c r="AG2544" s="9">
        <f t="shared" si="802"/>
        <v>117020128.93</v>
      </c>
      <c r="AH2544" s="9">
        <f t="shared" si="803"/>
        <v>123183433.88</v>
      </c>
      <c r="AI2544" s="9">
        <f t="shared" si="804"/>
        <v>100785730.4</v>
      </c>
      <c r="AJ2544" s="12">
        <f t="shared" si="805"/>
        <v>226410845.59</v>
      </c>
      <c r="AK2544" s="16">
        <f t="shared" si="806"/>
        <v>0.374963466094214</v>
      </c>
      <c r="AL2544" s="9">
        <f t="shared" si="807"/>
        <v>86730498.62</v>
      </c>
      <c r="AM2544" s="16">
        <f t="shared" si="808"/>
        <v>0.00554123047862366</v>
      </c>
      <c r="AN2544" s="16">
        <f t="shared" si="809"/>
        <v>0.0102879158928853</v>
      </c>
      <c r="AO2544" s="16">
        <f t="shared" si="810"/>
        <v>0.0976005632022771</v>
      </c>
      <c r="AP2544" s="16">
        <f t="shared" si="811"/>
        <v>0.0357943667173263</v>
      </c>
      <c r="AQ2544" s="12">
        <f t="shared" si="812"/>
        <v>139680346.97</v>
      </c>
      <c r="AR2544" s="12">
        <f t="shared" si="813"/>
        <v>101241312.49</v>
      </c>
      <c r="AS2544" s="12">
        <f>AR2544-VLOOKUP(A2544,[1]选股结果!$A$2:$BJ$3005,48,FALSE)*0.08</f>
        <v>-19477432.7468</v>
      </c>
      <c r="AT2544" s="12">
        <f t="shared" si="794"/>
        <v>117282643.49</v>
      </c>
      <c r="AU2544" s="12">
        <f t="shared" si="795"/>
        <v>123639015.97</v>
      </c>
      <c r="AV2544" s="12">
        <f t="shared" si="796"/>
        <v>109569142.22</v>
      </c>
      <c r="AW2544" s="12">
        <f t="shared" si="797"/>
        <v>117020128.93</v>
      </c>
      <c r="AX2544" s="12">
        <f t="shared" si="798"/>
        <v>99111.11</v>
      </c>
      <c r="AY2544" s="21">
        <f t="shared" si="799"/>
        <v>467514878.95</v>
      </c>
    </row>
    <row r="2545" spans="1:51">
      <c r="A2545" s="5" t="s">
        <v>5137</v>
      </c>
      <c r="B2545" s="5" t="s">
        <v>5138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800"/>
        <v>603532726.46</v>
      </c>
      <c r="AF2545" s="9">
        <f t="shared" si="801"/>
        <v>592220186.01</v>
      </c>
      <c r="AG2545" s="9">
        <f t="shared" si="802"/>
        <v>10222261.63</v>
      </c>
      <c r="AH2545" s="9">
        <f t="shared" si="803"/>
        <v>10397118.67</v>
      </c>
      <c r="AI2545" s="9">
        <f t="shared" si="804"/>
        <v>7818756.21</v>
      </c>
      <c r="AJ2545" s="12">
        <f t="shared" si="805"/>
        <v>77899034.66</v>
      </c>
      <c r="AK2545" s="16">
        <f t="shared" si="806"/>
        <v>0.129071765696807</v>
      </c>
      <c r="AL2545" s="9">
        <f t="shared" si="807"/>
        <v>61036223.01</v>
      </c>
      <c r="AM2545" s="16">
        <f t="shared" si="808"/>
        <v>0.00361222023996488</v>
      </c>
      <c r="AN2545" s="16">
        <f t="shared" si="809"/>
        <v>0.0314675482163082</v>
      </c>
      <c r="AO2545" s="16">
        <f t="shared" si="810"/>
        <v>0.0547377294248343</v>
      </c>
      <c r="AP2545" s="16">
        <f t="shared" si="811"/>
        <v>0.00936698280333383</v>
      </c>
      <c r="AQ2545" s="12">
        <f t="shared" si="812"/>
        <v>16862811.65</v>
      </c>
      <c r="AR2545" s="12">
        <f t="shared" si="813"/>
        <v>7559035.03000003</v>
      </c>
      <c r="AS2545" s="12">
        <f>AR2545-VLOOKUP(A2545,[1]选股结果!$A$2:$BJ$3005,48,FALSE)*0.08</f>
        <v>-20075857.3652</v>
      </c>
      <c r="AT2545" s="12">
        <f t="shared" si="794"/>
        <v>14284449.19</v>
      </c>
      <c r="AU2545" s="12">
        <f t="shared" si="795"/>
        <v>10137397.49</v>
      </c>
      <c r="AV2545" s="12">
        <f t="shared" si="796"/>
        <v>10731097.74</v>
      </c>
      <c r="AW2545" s="12">
        <f t="shared" si="797"/>
        <v>10222261.63</v>
      </c>
      <c r="AX2545" s="12">
        <f t="shared" si="798"/>
        <v>238661.58</v>
      </c>
      <c r="AY2545" s="21">
        <f t="shared" si="799"/>
        <v>585494771.85</v>
      </c>
    </row>
    <row r="2546" spans="1:51">
      <c r="A2546" s="5" t="s">
        <v>5139</v>
      </c>
      <c r="B2546" s="5" t="s">
        <v>5140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800"/>
        <v>602727949.85</v>
      </c>
      <c r="AF2546" s="9">
        <f t="shared" si="801"/>
        <v>572129293.77</v>
      </c>
      <c r="AG2546" s="9">
        <f t="shared" si="802"/>
        <v>31219934.0200002</v>
      </c>
      <c r="AH2546" s="9">
        <f t="shared" si="803"/>
        <v>32365597.2200002</v>
      </c>
      <c r="AI2546" s="9">
        <f t="shared" si="804"/>
        <v>28222306.1300002</v>
      </c>
      <c r="AJ2546" s="12">
        <f t="shared" si="805"/>
        <v>223564767.82</v>
      </c>
      <c r="AK2546" s="16">
        <f t="shared" si="806"/>
        <v>0.370921520854704</v>
      </c>
      <c r="AL2546" s="9">
        <f t="shared" si="807"/>
        <v>185316406.38</v>
      </c>
      <c r="AM2546" s="16">
        <f t="shared" si="808"/>
        <v>0.0073088204240343</v>
      </c>
      <c r="AN2546" s="16">
        <f t="shared" si="809"/>
        <v>0.208636738699932</v>
      </c>
      <c r="AO2546" s="16">
        <f t="shared" si="810"/>
        <v>0.0580831145273958</v>
      </c>
      <c r="AP2546" s="16">
        <f t="shared" si="811"/>
        <v>0.039532013831331</v>
      </c>
      <c r="AQ2546" s="12">
        <f t="shared" si="812"/>
        <v>38248361.4400001</v>
      </c>
      <c r="AR2546" s="12">
        <f t="shared" si="813"/>
        <v>30130748.9300001</v>
      </c>
      <c r="AS2546" s="12">
        <f>AR2546-VLOOKUP(A2546,[1]选股结果!$A$2:$BJ$3005,48,FALSE)*0.08</f>
        <v>-41038657.4411999</v>
      </c>
      <c r="AT2546" s="12">
        <f t="shared" si="794"/>
        <v>34105070.3500001</v>
      </c>
      <c r="AU2546" s="12">
        <f t="shared" si="795"/>
        <v>34274040.0200001</v>
      </c>
      <c r="AV2546" s="12">
        <f t="shared" si="796"/>
        <v>30679266.7600001</v>
      </c>
      <c r="AW2546" s="12">
        <f t="shared" si="797"/>
        <v>31219934.0200002</v>
      </c>
      <c r="AX2546" s="12">
        <f t="shared" si="798"/>
        <v>-18109.75</v>
      </c>
      <c r="AY2546" s="21">
        <f t="shared" si="799"/>
        <v>568154972.35</v>
      </c>
    </row>
    <row r="2547" spans="1:51">
      <c r="A2547" s="5" t="s">
        <v>5141</v>
      </c>
      <c r="B2547" s="5" t="s">
        <v>5142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800"/>
        <v>601561003.58</v>
      </c>
      <c r="AF2547" s="9">
        <f t="shared" si="801"/>
        <v>584280463.86</v>
      </c>
      <c r="AG2547" s="9">
        <f t="shared" si="802"/>
        <v>766601806.38</v>
      </c>
      <c r="AH2547" s="9">
        <f t="shared" si="803"/>
        <v>766151219.27</v>
      </c>
      <c r="AI2547" s="9">
        <f t="shared" si="804"/>
        <v>641515702.86</v>
      </c>
      <c r="AJ2547" s="12">
        <f t="shared" si="805"/>
        <v>239595575.79</v>
      </c>
      <c r="AK2547" s="16">
        <f t="shared" si="806"/>
        <v>0.398289740132959</v>
      </c>
      <c r="AL2547" s="9">
        <f t="shared" si="807"/>
        <v>156035655.46</v>
      </c>
      <c r="AM2547" s="16">
        <f t="shared" si="808"/>
        <v>0.0164888396371606</v>
      </c>
      <c r="AN2547" s="16">
        <f t="shared" si="809"/>
        <v>0.0163678747648252</v>
      </c>
      <c r="AO2547" s="16">
        <f t="shared" si="810"/>
        <v>0.175468050441808</v>
      </c>
      <c r="AP2547" s="16">
        <f t="shared" si="811"/>
        <v>0.0503107973420606</v>
      </c>
      <c r="AQ2547" s="12">
        <f t="shared" si="812"/>
        <v>83559920.33</v>
      </c>
      <c r="AR2547" s="12">
        <f t="shared" si="813"/>
        <v>-107805563.8</v>
      </c>
      <c r="AS2547" s="12">
        <f>AR2547-VLOOKUP(A2547,[1]选股结果!$A$2:$BJ$3005,48,FALSE)*0.08</f>
        <v>-423881090.1904</v>
      </c>
      <c r="AT2547" s="12">
        <f t="shared" si="794"/>
        <v>-41075596.08</v>
      </c>
      <c r="AU2547" s="12">
        <f t="shared" si="795"/>
        <v>16829952.61</v>
      </c>
      <c r="AV2547" s="12">
        <f t="shared" si="796"/>
        <v>-308424.249999955</v>
      </c>
      <c r="AW2547" s="12">
        <f t="shared" si="797"/>
        <v>766601806.38</v>
      </c>
      <c r="AX2547" s="12">
        <f t="shared" si="798"/>
        <v>766411633.73</v>
      </c>
      <c r="AY2547" s="21">
        <f t="shared" si="799"/>
        <v>517550496.14</v>
      </c>
    </row>
    <row r="2548" spans="1:51">
      <c r="A2548" s="5" t="s">
        <v>5143</v>
      </c>
      <c r="B2548" s="5" t="s">
        <v>5144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800"/>
        <v>601211729.33</v>
      </c>
      <c r="AF2548" s="9">
        <f t="shared" si="801"/>
        <v>445482155.68</v>
      </c>
      <c r="AG2548" s="9">
        <f t="shared" si="802"/>
        <v>180076226.85</v>
      </c>
      <c r="AH2548" s="9">
        <f t="shared" si="803"/>
        <v>180266708.47</v>
      </c>
      <c r="AI2548" s="9">
        <f t="shared" si="804"/>
        <v>136972262.55</v>
      </c>
      <c r="AJ2548" s="12">
        <f t="shared" si="805"/>
        <v>307072352.37</v>
      </c>
      <c r="AK2548" s="16">
        <f t="shared" si="806"/>
        <v>0.510755757729821</v>
      </c>
      <c r="AL2548" s="9">
        <f t="shared" si="807"/>
        <v>126880037.87</v>
      </c>
      <c r="AM2548" s="16">
        <f t="shared" si="808"/>
        <v>0.0183201384515144</v>
      </c>
      <c r="AN2548" s="16">
        <f t="shared" si="809"/>
        <v>0</v>
      </c>
      <c r="AO2548" s="16">
        <f t="shared" si="810"/>
        <v>0.188511810882836</v>
      </c>
      <c r="AP2548" s="16">
        <f t="shared" si="811"/>
        <v>0.00443287572411474</v>
      </c>
      <c r="AQ2548" s="12">
        <f t="shared" si="812"/>
        <v>180192314.5</v>
      </c>
      <c r="AR2548" s="12">
        <f t="shared" si="813"/>
        <v>112569980.68</v>
      </c>
      <c r="AS2548" s="12">
        <f>AR2548-VLOOKUP(A2548,[1]选股结果!$A$2:$BJ$3005,48,FALSE)*0.08</f>
        <v>-118376273.7536</v>
      </c>
      <c r="AT2548" s="12">
        <f t="shared" si="794"/>
        <v>136897868.58</v>
      </c>
      <c r="AU2548" s="12">
        <f t="shared" si="795"/>
        <v>155864426.6</v>
      </c>
      <c r="AV2548" s="12">
        <f t="shared" si="796"/>
        <v>189280376.36</v>
      </c>
      <c r="AW2548" s="12">
        <f t="shared" si="797"/>
        <v>180076226.85</v>
      </c>
      <c r="AX2548" s="12">
        <f t="shared" si="798"/>
        <v>15123738.39</v>
      </c>
      <c r="AY2548" s="21">
        <f t="shared" si="799"/>
        <v>421154267.78</v>
      </c>
    </row>
    <row r="2549" spans="1:51">
      <c r="A2549" s="5" t="s">
        <v>5145</v>
      </c>
      <c r="B2549" s="5" t="s">
        <v>5146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800"/>
        <v>600117683.26</v>
      </c>
      <c r="AF2549" s="9">
        <f t="shared" si="801"/>
        <v>607358330.86</v>
      </c>
      <c r="AG2549" s="9">
        <f t="shared" si="802"/>
        <v>-6830711.87000002</v>
      </c>
      <c r="AH2549" s="9">
        <f t="shared" si="803"/>
        <v>-6291933.06000002</v>
      </c>
      <c r="AI2549" s="9">
        <f t="shared" si="804"/>
        <v>-8893314.58000002</v>
      </c>
      <c r="AJ2549" s="12">
        <f t="shared" si="805"/>
        <v>164687286.06</v>
      </c>
      <c r="AK2549" s="16">
        <f t="shared" si="806"/>
        <v>0.274424984721954</v>
      </c>
      <c r="AL2549" s="9">
        <f t="shared" si="807"/>
        <v>162406938.83</v>
      </c>
      <c r="AM2549" s="16">
        <f t="shared" si="808"/>
        <v>0.024850805377016</v>
      </c>
      <c r="AN2549" s="16">
        <f t="shared" si="809"/>
        <v>0.109830801738672</v>
      </c>
      <c r="AO2549" s="16">
        <f t="shared" si="810"/>
        <v>0.136841332776427</v>
      </c>
      <c r="AP2549" s="16">
        <f t="shared" si="811"/>
        <v>0</v>
      </c>
      <c r="AQ2549" s="12">
        <f t="shared" si="812"/>
        <v>2280347.23000002</v>
      </c>
      <c r="AR2549" s="12">
        <f t="shared" si="813"/>
        <v>-9303250.30999998</v>
      </c>
      <c r="AS2549" s="12">
        <f>AR2549-VLOOKUP(A2549,[1]选股结果!$A$2:$BJ$3005,48,FALSE)*0.08</f>
        <v>-80154852.9268</v>
      </c>
      <c r="AT2549" s="12">
        <f t="shared" si="794"/>
        <v>-321034.289999981</v>
      </c>
      <c r="AU2549" s="12">
        <f t="shared" si="795"/>
        <v>-6701868.78999998</v>
      </c>
      <c r="AV2549" s="12">
        <f t="shared" si="796"/>
        <v>-5683077.59999998</v>
      </c>
      <c r="AW2549" s="12">
        <f t="shared" si="797"/>
        <v>-6830711.87000002</v>
      </c>
      <c r="AX2549" s="12">
        <f t="shared" si="798"/>
        <v>0</v>
      </c>
      <c r="AY2549" s="21">
        <f t="shared" si="799"/>
        <v>598376114.84</v>
      </c>
    </row>
    <row r="2550" spans="1:51">
      <c r="A2550" s="5" t="s">
        <v>5147</v>
      </c>
      <c r="B2550" s="5" t="s">
        <v>5148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800"/>
        <v>599288463.93</v>
      </c>
      <c r="AF2550" s="9">
        <f t="shared" si="801"/>
        <v>600912661.34</v>
      </c>
      <c r="AG2550" s="9">
        <f t="shared" si="802"/>
        <v>-6704080.49000009</v>
      </c>
      <c r="AH2550" s="9">
        <f t="shared" si="803"/>
        <v>-7480252.57000009</v>
      </c>
      <c r="AI2550" s="9">
        <f t="shared" si="804"/>
        <v>-7737967.92000009</v>
      </c>
      <c r="AJ2550" s="12">
        <f t="shared" si="805"/>
        <v>148008478.06</v>
      </c>
      <c r="AK2550" s="16">
        <f t="shared" si="806"/>
        <v>0.246973681237569</v>
      </c>
      <c r="AL2550" s="9">
        <f t="shared" si="807"/>
        <v>157980896.55</v>
      </c>
      <c r="AM2550" s="16">
        <f t="shared" si="808"/>
        <v>0.0143988895488032</v>
      </c>
      <c r="AN2550" s="16">
        <f t="shared" si="809"/>
        <v>0.139512890406257</v>
      </c>
      <c r="AO2550" s="16">
        <f t="shared" si="810"/>
        <v>0.0900363837410736</v>
      </c>
      <c r="AP2550" s="16">
        <f t="shared" si="811"/>
        <v>0.0132707674161553</v>
      </c>
      <c r="AQ2550" s="12">
        <f t="shared" si="812"/>
        <v>-9972418.49000007</v>
      </c>
      <c r="AR2550" s="12">
        <f t="shared" si="813"/>
        <v>-5714471.19000007</v>
      </c>
      <c r="AS2550" s="12">
        <f>AR2550-VLOOKUP(A2550,[1]选股结果!$A$2:$BJ$3005,48,FALSE)*0.08</f>
        <v>-105428510.0996</v>
      </c>
      <c r="AT2550" s="12">
        <f t="shared" si="794"/>
        <v>-10230133.8400001</v>
      </c>
      <c r="AU2550" s="12">
        <f t="shared" si="795"/>
        <v>-5456755.84000007</v>
      </c>
      <c r="AV2550" s="12">
        <f t="shared" si="796"/>
        <v>-11563907.1300001</v>
      </c>
      <c r="AW2550" s="12">
        <f t="shared" si="797"/>
        <v>-6704080.49000009</v>
      </c>
      <c r="AX2550" s="12">
        <f t="shared" si="798"/>
        <v>344163.99</v>
      </c>
      <c r="AY2550" s="21">
        <f t="shared" si="799"/>
        <v>605428323.99</v>
      </c>
    </row>
    <row r="2551" spans="1:51">
      <c r="A2551" s="5" t="s">
        <v>5149</v>
      </c>
      <c r="B2551" s="5" t="s">
        <v>5150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800"/>
        <v>597471331.43</v>
      </c>
      <c r="AF2551" s="9">
        <f t="shared" si="801"/>
        <v>575719320.02</v>
      </c>
      <c r="AG2551" s="9">
        <f t="shared" si="802"/>
        <v>90843589.41</v>
      </c>
      <c r="AH2551" s="9">
        <f t="shared" si="803"/>
        <v>90923197.99</v>
      </c>
      <c r="AI2551" s="9">
        <f t="shared" si="804"/>
        <v>77258733.03</v>
      </c>
      <c r="AJ2551" s="12">
        <f t="shared" si="805"/>
        <v>162170900.82</v>
      </c>
      <c r="AK2551" s="16">
        <f t="shared" si="806"/>
        <v>0.27142875697794</v>
      </c>
      <c r="AL2551" s="9">
        <f t="shared" si="807"/>
        <v>127141501.04</v>
      </c>
      <c r="AM2551" s="16">
        <f t="shared" si="808"/>
        <v>0.00470568889601927</v>
      </c>
      <c r="AN2551" s="16">
        <f t="shared" si="809"/>
        <v>0.0644798410290144</v>
      </c>
      <c r="AO2551" s="16">
        <f t="shared" si="810"/>
        <v>0.143746463088769</v>
      </c>
      <c r="AP2551" s="16">
        <f t="shared" si="811"/>
        <v>0</v>
      </c>
      <c r="AQ2551" s="12">
        <f t="shared" si="812"/>
        <v>35029399.7799999</v>
      </c>
      <c r="AR2551" s="12">
        <f t="shared" si="813"/>
        <v>8166806.77999993</v>
      </c>
      <c r="AS2551" s="12">
        <f>AR2551-VLOOKUP(A2551,[1]选股结果!$A$2:$BJ$3005,48,FALSE)*0.08</f>
        <v>-286819531.3296</v>
      </c>
      <c r="AT2551" s="12">
        <f t="shared" si="794"/>
        <v>21364934.8199999</v>
      </c>
      <c r="AU2551" s="12">
        <f t="shared" si="795"/>
        <v>21831271.7399999</v>
      </c>
      <c r="AV2551" s="12">
        <f t="shared" si="796"/>
        <v>13947470.5499999</v>
      </c>
      <c r="AW2551" s="12">
        <f t="shared" si="797"/>
        <v>90843589.41</v>
      </c>
      <c r="AX2551" s="12">
        <f t="shared" si="798"/>
        <v>47014526.8</v>
      </c>
      <c r="AY2551" s="21">
        <f t="shared" si="799"/>
        <v>562521191.98</v>
      </c>
    </row>
    <row r="2552" spans="1:51">
      <c r="A2552" s="5" t="s">
        <v>5151</v>
      </c>
      <c r="B2552" s="5" t="s">
        <v>5152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800"/>
        <v>596601169.14</v>
      </c>
      <c r="AF2552" s="9">
        <f t="shared" si="801"/>
        <v>461334304.84</v>
      </c>
      <c r="AG2552" s="9">
        <f t="shared" si="802"/>
        <v>140322896.8</v>
      </c>
      <c r="AH2552" s="9">
        <f t="shared" si="803"/>
        <v>139794249.1</v>
      </c>
      <c r="AI2552" s="9">
        <f t="shared" si="804"/>
        <v>124202635.66</v>
      </c>
      <c r="AJ2552" s="12">
        <f t="shared" si="805"/>
        <v>518354204.7</v>
      </c>
      <c r="AK2552" s="16">
        <f t="shared" si="806"/>
        <v>0.868845438984317</v>
      </c>
      <c r="AL2552" s="9">
        <f t="shared" si="807"/>
        <v>401524791.45</v>
      </c>
      <c r="AM2552" s="16">
        <f t="shared" si="808"/>
        <v>0.0113650244262409</v>
      </c>
      <c r="AN2552" s="16">
        <f t="shared" si="809"/>
        <v>0.442543889195839</v>
      </c>
      <c r="AO2552" s="16">
        <f t="shared" si="810"/>
        <v>0.106862752602215</v>
      </c>
      <c r="AP2552" s="16">
        <f t="shared" si="811"/>
        <v>0.111362691688607</v>
      </c>
      <c r="AQ2552" s="12">
        <f t="shared" si="812"/>
        <v>116829413.25</v>
      </c>
      <c r="AR2552" s="12">
        <f t="shared" si="813"/>
        <v>119146603.16</v>
      </c>
      <c r="AS2552" s="12">
        <f>AR2552-VLOOKUP(A2552,[1]选股结果!$A$2:$BJ$3005,48,FALSE)*0.08</f>
        <v>-110433710.2944</v>
      </c>
      <c r="AT2552" s="12">
        <f t="shared" si="794"/>
        <v>101237799.81</v>
      </c>
      <c r="AU2552" s="12">
        <f t="shared" si="795"/>
        <v>134738216.6</v>
      </c>
      <c r="AV2552" s="12">
        <f t="shared" si="796"/>
        <v>114738740.54</v>
      </c>
      <c r="AW2552" s="12">
        <f t="shared" si="797"/>
        <v>140322896.8</v>
      </c>
      <c r="AX2552" s="12">
        <f t="shared" si="798"/>
        <v>8067383.45</v>
      </c>
      <c r="AY2552" s="21">
        <f t="shared" si="799"/>
        <v>479243108.19</v>
      </c>
    </row>
    <row r="2553" spans="1:51">
      <c r="A2553" s="5" t="s">
        <v>5153</v>
      </c>
      <c r="B2553" s="5" t="s">
        <v>5154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800"/>
        <v>595341310.14</v>
      </c>
      <c r="AF2553" s="9">
        <f t="shared" si="801"/>
        <v>438818324.22</v>
      </c>
      <c r="AG2553" s="9">
        <f t="shared" si="802"/>
        <v>156506572.04</v>
      </c>
      <c r="AH2553" s="9">
        <f t="shared" si="803"/>
        <v>162843043.83</v>
      </c>
      <c r="AI2553" s="9">
        <f t="shared" si="804"/>
        <v>139990515.67</v>
      </c>
      <c r="AJ2553" s="12">
        <f t="shared" si="805"/>
        <v>231847528.89</v>
      </c>
      <c r="AK2553" s="16">
        <f t="shared" si="806"/>
        <v>0.389436319874189</v>
      </c>
      <c r="AL2553" s="9">
        <f t="shared" si="807"/>
        <v>82178004.82</v>
      </c>
      <c r="AM2553" s="16">
        <f t="shared" si="808"/>
        <v>0.00951678594026618</v>
      </c>
      <c r="AN2553" s="16">
        <f t="shared" si="809"/>
        <v>0.033175936212717</v>
      </c>
      <c r="AO2553" s="16">
        <f t="shared" si="810"/>
        <v>0.0492485904818283</v>
      </c>
      <c r="AP2553" s="16">
        <f t="shared" si="811"/>
        <v>0.0414793733265257</v>
      </c>
      <c r="AQ2553" s="12">
        <f t="shared" si="812"/>
        <v>149669524.07</v>
      </c>
      <c r="AR2553" s="12">
        <f t="shared" si="813"/>
        <v>130923298.92</v>
      </c>
      <c r="AS2553" s="12">
        <f>AR2553-VLOOKUP(A2553,[1]选股结果!$A$2:$BJ$3005,48,FALSE)*0.08</f>
        <v>5867627.02479999</v>
      </c>
      <c r="AT2553" s="12">
        <f t="shared" si="794"/>
        <v>126816995.91</v>
      </c>
      <c r="AU2553" s="12">
        <f t="shared" si="795"/>
        <v>153775827.08</v>
      </c>
      <c r="AV2553" s="12">
        <f t="shared" si="796"/>
        <v>147545556.66</v>
      </c>
      <c r="AW2553" s="12">
        <f t="shared" si="797"/>
        <v>156506572.04</v>
      </c>
      <c r="AX2553" s="12">
        <f t="shared" si="798"/>
        <v>4854712.37</v>
      </c>
      <c r="AY2553" s="21">
        <f t="shared" si="799"/>
        <v>442924627.23</v>
      </c>
    </row>
    <row r="2554" spans="1:51">
      <c r="A2554" s="5" t="s">
        <v>5155</v>
      </c>
      <c r="B2554" s="5" t="s">
        <v>5156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800"/>
        <v>594762242.67</v>
      </c>
      <c r="AF2554" s="9">
        <f t="shared" si="801"/>
        <v>734691885.83</v>
      </c>
      <c r="AG2554" s="9">
        <f t="shared" si="802"/>
        <v>-144602374.55</v>
      </c>
      <c r="AH2554" s="9">
        <f t="shared" si="803"/>
        <v>-126465990.31</v>
      </c>
      <c r="AI2554" s="9">
        <f t="shared" si="804"/>
        <v>-126447708.95</v>
      </c>
      <c r="AJ2554" s="12">
        <f t="shared" si="805"/>
        <v>381011968.88</v>
      </c>
      <c r="AK2554" s="16">
        <f t="shared" si="806"/>
        <v>0.640612233839131</v>
      </c>
      <c r="AL2554" s="9">
        <f t="shared" si="807"/>
        <v>482423681.92</v>
      </c>
      <c r="AM2554" s="16">
        <f t="shared" si="808"/>
        <v>0.0208959184332346</v>
      </c>
      <c r="AN2554" s="16">
        <f t="shared" si="809"/>
        <v>0.681945844946721</v>
      </c>
      <c r="AO2554" s="16">
        <f t="shared" si="810"/>
        <v>0.108414804898395</v>
      </c>
      <c r="AP2554" s="16">
        <f t="shared" si="811"/>
        <v>0.0311522332130963</v>
      </c>
      <c r="AQ2554" s="12">
        <f t="shared" si="812"/>
        <v>-101411713.04</v>
      </c>
      <c r="AR2554" s="12">
        <f t="shared" si="813"/>
        <v>-121302095.7</v>
      </c>
      <c r="AS2554" s="12">
        <f>AR2554-VLOOKUP(A2554,[1]选股结果!$A$2:$BJ$3005,48,FALSE)*0.08</f>
        <v>-305467474.9224</v>
      </c>
      <c r="AT2554" s="12">
        <f t="shared" si="794"/>
        <v>-101393431.68</v>
      </c>
      <c r="AU2554" s="12">
        <f t="shared" si="795"/>
        <v>-121320377.06</v>
      </c>
      <c r="AV2554" s="12">
        <f t="shared" si="796"/>
        <v>-144448624.14</v>
      </c>
      <c r="AW2554" s="12">
        <f t="shared" si="797"/>
        <v>-144602374.55</v>
      </c>
      <c r="AX2554" s="12">
        <f t="shared" si="798"/>
        <v>0</v>
      </c>
      <c r="AY2554" s="21">
        <f t="shared" si="799"/>
        <v>714783221.81</v>
      </c>
    </row>
    <row r="2555" spans="1:51">
      <c r="A2555" s="5" t="s">
        <v>5157</v>
      </c>
      <c r="B2555" s="5" t="s">
        <v>5158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800"/>
        <v>594595205.06</v>
      </c>
      <c r="AF2555" s="9">
        <f t="shared" si="801"/>
        <v>512318702.27</v>
      </c>
      <c r="AG2555" s="9">
        <f t="shared" si="802"/>
        <v>87708144.6199999</v>
      </c>
      <c r="AH2555" s="9">
        <f t="shared" si="803"/>
        <v>87676183.0599999</v>
      </c>
      <c r="AI2555" s="9">
        <f t="shared" si="804"/>
        <v>82604400.4499999</v>
      </c>
      <c r="AJ2555" s="12">
        <f t="shared" si="805"/>
        <v>196638890.82</v>
      </c>
      <c r="AK2555" s="16">
        <f t="shared" si="806"/>
        <v>0.330710522295849</v>
      </c>
      <c r="AL2555" s="9">
        <f t="shared" si="807"/>
        <v>116350359.72</v>
      </c>
      <c r="AM2555" s="16">
        <f t="shared" si="808"/>
        <v>0.00738518057769553</v>
      </c>
      <c r="AN2555" s="16">
        <f t="shared" si="809"/>
        <v>0.0351486626399738</v>
      </c>
      <c r="AO2555" s="16">
        <f t="shared" si="810"/>
        <v>0.0451810975288459</v>
      </c>
      <c r="AP2555" s="16">
        <f t="shared" si="811"/>
        <v>0.107911255311124</v>
      </c>
      <c r="AQ2555" s="12">
        <f t="shared" si="812"/>
        <v>80288531.0999999</v>
      </c>
      <c r="AR2555" s="12">
        <f t="shared" si="813"/>
        <v>77172758.6199999</v>
      </c>
      <c r="AS2555" s="12">
        <f>AR2555-VLOOKUP(A2555,[1]选股结果!$A$2:$BJ$3005,48,FALSE)*0.08</f>
        <v>1564267.2151999</v>
      </c>
      <c r="AT2555" s="12">
        <f t="shared" si="794"/>
        <v>75216748.4899999</v>
      </c>
      <c r="AU2555" s="12">
        <f t="shared" si="795"/>
        <v>82244541.2299999</v>
      </c>
      <c r="AV2555" s="12">
        <f t="shared" si="796"/>
        <v>79857555.2499999</v>
      </c>
      <c r="AW2555" s="12">
        <f t="shared" si="797"/>
        <v>87708144.6199999</v>
      </c>
      <c r="AX2555" s="12">
        <f t="shared" si="798"/>
        <v>5894579.24</v>
      </c>
      <c r="AY2555" s="21">
        <f t="shared" si="799"/>
        <v>514274712.4</v>
      </c>
    </row>
    <row r="2556" spans="1:51">
      <c r="A2556" s="5" t="s">
        <v>5159</v>
      </c>
      <c r="B2556" s="5" t="s">
        <v>5160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800"/>
        <v>593809097.27</v>
      </c>
      <c r="AF2556" s="9">
        <f t="shared" si="801"/>
        <v>594492969.52</v>
      </c>
      <c r="AG2556" s="9">
        <f t="shared" si="802"/>
        <v>-184544.47</v>
      </c>
      <c r="AH2556" s="9">
        <f t="shared" si="803"/>
        <v>-244133.53</v>
      </c>
      <c r="AI2556" s="9">
        <f t="shared" si="804"/>
        <v>609850.24</v>
      </c>
      <c r="AJ2556" s="12">
        <f t="shared" si="805"/>
        <v>170750473.91</v>
      </c>
      <c r="AK2556" s="16">
        <f t="shared" si="806"/>
        <v>0.287551124923843</v>
      </c>
      <c r="AL2556" s="9">
        <f t="shared" si="807"/>
        <v>170929465.71</v>
      </c>
      <c r="AM2556" s="16">
        <f t="shared" si="808"/>
        <v>0.00730777477130314</v>
      </c>
      <c r="AN2556" s="16">
        <f t="shared" si="809"/>
        <v>0.216746173596392</v>
      </c>
      <c r="AO2556" s="16">
        <f t="shared" si="810"/>
        <v>0.0438321944033224</v>
      </c>
      <c r="AP2556" s="16">
        <f t="shared" si="811"/>
        <v>0.0194524635158087</v>
      </c>
      <c r="AQ2556" s="12">
        <f t="shared" si="812"/>
        <v>-178991.800000072</v>
      </c>
      <c r="AR2556" s="12">
        <f t="shared" si="813"/>
        <v>-135075.780000072</v>
      </c>
      <c r="AS2556" s="12">
        <f>AR2556-VLOOKUP(A2556,[1]选股结果!$A$2:$BJ$3005,48,FALSE)*0.08</f>
        <v>-51545186.7408001</v>
      </c>
      <c r="AT2556" s="12">
        <f t="shared" si="794"/>
        <v>674991.969999928</v>
      </c>
      <c r="AU2556" s="12">
        <f t="shared" si="795"/>
        <v>-989059.550000072</v>
      </c>
      <c r="AV2556" s="12">
        <f t="shared" si="796"/>
        <v>-5558143.23000003</v>
      </c>
      <c r="AW2556" s="12">
        <f t="shared" si="797"/>
        <v>-184544.47</v>
      </c>
      <c r="AX2556" s="12">
        <f t="shared" si="798"/>
        <v>6027217.41</v>
      </c>
      <c r="AY2556" s="21">
        <f t="shared" si="799"/>
        <v>593682901.77</v>
      </c>
    </row>
    <row r="2557" spans="1:51">
      <c r="A2557" s="5" t="s">
        <v>5161</v>
      </c>
      <c r="B2557" s="5" t="s">
        <v>5162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800"/>
        <v>591849753.09</v>
      </c>
      <c r="AF2557" s="9">
        <f t="shared" si="801"/>
        <v>524348344.34</v>
      </c>
      <c r="AG2557" s="9">
        <f t="shared" si="802"/>
        <v>50263814.77</v>
      </c>
      <c r="AH2557" s="9">
        <f t="shared" si="803"/>
        <v>48946782.78</v>
      </c>
      <c r="AI2557" s="9">
        <f t="shared" si="804"/>
        <v>48229229.32</v>
      </c>
      <c r="AJ2557" s="12">
        <f t="shared" si="805"/>
        <v>206180615.47</v>
      </c>
      <c r="AK2557" s="16">
        <f t="shared" si="806"/>
        <v>0.3483664805021</v>
      </c>
      <c r="AL2557" s="9">
        <f t="shared" si="807"/>
        <v>146717229.19</v>
      </c>
      <c r="AM2557" s="16">
        <f t="shared" si="808"/>
        <v>0.00771767362603835</v>
      </c>
      <c r="AN2557" s="16">
        <f t="shared" si="809"/>
        <v>0.122610442128486</v>
      </c>
      <c r="AO2557" s="16">
        <f t="shared" si="810"/>
        <v>0.060419824496509</v>
      </c>
      <c r="AP2557" s="16">
        <f t="shared" si="811"/>
        <v>0.0429756589864323</v>
      </c>
      <c r="AQ2557" s="12">
        <f t="shared" si="812"/>
        <v>59463386.2800001</v>
      </c>
      <c r="AR2557" s="12">
        <f t="shared" si="813"/>
        <v>58395880.6000001</v>
      </c>
      <c r="AS2557" s="12">
        <f>AR2557-VLOOKUP(A2557,[1]选股结果!$A$2:$BJ$3005,48,FALSE)*0.08</f>
        <v>-23814540.4127999</v>
      </c>
      <c r="AT2557" s="12">
        <f t="shared" si="794"/>
        <v>58745832.8200001</v>
      </c>
      <c r="AU2557" s="12">
        <f t="shared" si="795"/>
        <v>59113434.0600001</v>
      </c>
      <c r="AV2557" s="12">
        <f t="shared" si="796"/>
        <v>50147158.94</v>
      </c>
      <c r="AW2557" s="12">
        <f t="shared" si="797"/>
        <v>50263814.77</v>
      </c>
      <c r="AX2557" s="12">
        <f t="shared" si="798"/>
        <v>-2602191.21</v>
      </c>
      <c r="AY2557" s="21">
        <f t="shared" si="799"/>
        <v>523998392.12</v>
      </c>
    </row>
    <row r="2558" spans="1:51">
      <c r="A2558" s="5" t="s">
        <v>5163</v>
      </c>
      <c r="B2558" s="5" t="s">
        <v>5164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800"/>
        <v>590286598.87</v>
      </c>
      <c r="AF2558" s="9">
        <f t="shared" si="801"/>
        <v>530861285.18</v>
      </c>
      <c r="AG2558" s="9">
        <f t="shared" si="802"/>
        <v>67819840.24</v>
      </c>
      <c r="AH2558" s="9">
        <f t="shared" si="803"/>
        <v>67827642.89</v>
      </c>
      <c r="AI2558" s="9">
        <f t="shared" si="804"/>
        <v>59597426.57</v>
      </c>
      <c r="AJ2558" s="12">
        <f t="shared" si="805"/>
        <v>107607560.9</v>
      </c>
      <c r="AK2558" s="16">
        <f t="shared" si="806"/>
        <v>0.182297143634966</v>
      </c>
      <c r="AL2558" s="9">
        <f t="shared" si="807"/>
        <v>52136021.23</v>
      </c>
      <c r="AM2558" s="16">
        <f t="shared" si="808"/>
        <v>0.00358992264784024</v>
      </c>
      <c r="AN2558" s="16">
        <f t="shared" si="809"/>
        <v>0.010844828431231</v>
      </c>
      <c r="AO2558" s="16">
        <f t="shared" si="810"/>
        <v>0.0405202605408761</v>
      </c>
      <c r="AP2558" s="16">
        <f t="shared" si="811"/>
        <v>0.029013421180127</v>
      </c>
      <c r="AQ2558" s="12">
        <f t="shared" si="812"/>
        <v>55471539.67</v>
      </c>
      <c r="AR2558" s="12">
        <f t="shared" si="813"/>
        <v>48624516.75</v>
      </c>
      <c r="AS2558" s="12">
        <f>AR2558-VLOOKUP(A2558,[1]选股结果!$A$2:$BJ$3005,48,FALSE)*0.08</f>
        <v>-35316035.1572</v>
      </c>
      <c r="AT2558" s="12">
        <f t="shared" si="794"/>
        <v>47241323.35</v>
      </c>
      <c r="AU2558" s="12">
        <f t="shared" si="795"/>
        <v>56854733.07</v>
      </c>
      <c r="AV2558" s="12">
        <f t="shared" si="796"/>
        <v>49905394.98</v>
      </c>
      <c r="AW2558" s="12">
        <f t="shared" si="797"/>
        <v>67819840.24</v>
      </c>
      <c r="AX2558" s="12">
        <f t="shared" si="798"/>
        <v>16531251.86</v>
      </c>
      <c r="AY2558" s="21">
        <f t="shared" si="799"/>
        <v>532244478.58</v>
      </c>
    </row>
    <row r="2559" spans="1:51">
      <c r="A2559" s="5" t="s">
        <v>5165</v>
      </c>
      <c r="B2559" s="5" t="s">
        <v>5166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800"/>
        <v>589152619.06</v>
      </c>
      <c r="AF2559" s="9">
        <f t="shared" si="801"/>
        <v>680337990.01</v>
      </c>
      <c r="AG2559" s="9">
        <f t="shared" si="802"/>
        <v>-60226005.06</v>
      </c>
      <c r="AH2559" s="9">
        <f t="shared" si="803"/>
        <v>-55113124.51</v>
      </c>
      <c r="AI2559" s="9">
        <f t="shared" si="804"/>
        <v>-55208410.2</v>
      </c>
      <c r="AJ2559" s="12">
        <f t="shared" si="805"/>
        <v>-5567047.79000008</v>
      </c>
      <c r="AK2559" s="16">
        <f t="shared" si="806"/>
        <v>-0.00944924559426108</v>
      </c>
      <c r="AL2559" s="9">
        <f t="shared" si="807"/>
        <v>71738245.38</v>
      </c>
      <c r="AM2559" s="16">
        <f t="shared" si="808"/>
        <v>0.00780414342778599</v>
      </c>
      <c r="AN2559" s="16">
        <f t="shared" si="809"/>
        <v>0.00151715577777814</v>
      </c>
      <c r="AO2559" s="16">
        <f t="shared" si="810"/>
        <v>0.111616297462819</v>
      </c>
      <c r="AP2559" s="16">
        <f t="shared" si="811"/>
        <v>0.00950589699310094</v>
      </c>
      <c r="AQ2559" s="12">
        <f t="shared" si="812"/>
        <v>-77305293.1700001</v>
      </c>
      <c r="AR2559" s="12">
        <f t="shared" si="813"/>
        <v>-86167776.0900001</v>
      </c>
      <c r="AS2559" s="12">
        <f>AR2559-VLOOKUP(A2559,[1]选股结果!$A$2:$BJ$3005,48,FALSE)*0.08</f>
        <v>-247021877.3372</v>
      </c>
      <c r="AT2559" s="12">
        <f t="shared" si="794"/>
        <v>-77400578.8600001</v>
      </c>
      <c r="AU2559" s="12">
        <f t="shared" si="795"/>
        <v>-86072490.4000001</v>
      </c>
      <c r="AV2559" s="12">
        <f t="shared" si="796"/>
        <v>-103103652.71</v>
      </c>
      <c r="AW2559" s="12">
        <f t="shared" si="797"/>
        <v>-60226005.06</v>
      </c>
      <c r="AX2559" s="12">
        <f t="shared" si="798"/>
        <v>31349742.03</v>
      </c>
      <c r="AY2559" s="21">
        <f t="shared" si="799"/>
        <v>671570792.78</v>
      </c>
    </row>
    <row r="2560" spans="1:51">
      <c r="A2560" s="5" t="s">
        <v>5167</v>
      </c>
      <c r="B2560" s="5" t="s">
        <v>5168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800"/>
        <v>589084976.5</v>
      </c>
      <c r="AF2560" s="9">
        <f t="shared" si="801"/>
        <v>441748005.59</v>
      </c>
      <c r="AG2560" s="9">
        <f t="shared" si="802"/>
        <v>149000427.54</v>
      </c>
      <c r="AH2560" s="9">
        <f t="shared" si="803"/>
        <v>147552227.5</v>
      </c>
      <c r="AI2560" s="9">
        <f t="shared" si="804"/>
        <v>126881260.57</v>
      </c>
      <c r="AJ2560" s="12">
        <f t="shared" si="805"/>
        <v>289202037.66</v>
      </c>
      <c r="AK2560" s="16">
        <f t="shared" si="806"/>
        <v>0.490934328996591</v>
      </c>
      <c r="AL2560" s="9">
        <f t="shared" si="807"/>
        <v>142676257.99</v>
      </c>
      <c r="AM2560" s="16">
        <f t="shared" si="808"/>
        <v>0.00824802535088925</v>
      </c>
      <c r="AN2560" s="16">
        <f t="shared" si="809"/>
        <v>0.03681486093713</v>
      </c>
      <c r="AO2560" s="16">
        <f t="shared" si="810"/>
        <v>0.125395557240119</v>
      </c>
      <c r="AP2560" s="16">
        <f t="shared" si="811"/>
        <v>0.0692829581098645</v>
      </c>
      <c r="AQ2560" s="12">
        <f t="shared" si="812"/>
        <v>146525779.67</v>
      </c>
      <c r="AR2560" s="12">
        <f t="shared" si="813"/>
        <v>125217803.94</v>
      </c>
      <c r="AS2560" s="12">
        <f>AR2560-VLOOKUP(A2560,[1]选股结果!$A$2:$BJ$3005,48,FALSE)*0.08</f>
        <v>7489909.32639998</v>
      </c>
      <c r="AT2560" s="12">
        <f t="shared" si="794"/>
        <v>125854812.74</v>
      </c>
      <c r="AU2560" s="12">
        <f t="shared" si="795"/>
        <v>145888770.87</v>
      </c>
      <c r="AV2560" s="12">
        <f t="shared" si="796"/>
        <v>149000692.68</v>
      </c>
      <c r="AW2560" s="12">
        <f t="shared" si="797"/>
        <v>149000427.54</v>
      </c>
      <c r="AX2560" s="12">
        <f t="shared" si="798"/>
        <v>636743.66</v>
      </c>
      <c r="AY2560" s="21">
        <f t="shared" si="799"/>
        <v>441110996.79</v>
      </c>
    </row>
    <row r="2561" spans="1:51">
      <c r="A2561" s="5" t="s">
        <v>5169</v>
      </c>
      <c r="B2561" s="5" t="s">
        <v>5170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800"/>
        <v>588548386.42</v>
      </c>
      <c r="AF2561" s="9">
        <f t="shared" si="801"/>
        <v>615398126.25</v>
      </c>
      <c r="AG2561" s="9">
        <f t="shared" si="802"/>
        <v>153757191.6</v>
      </c>
      <c r="AH2561" s="9">
        <f t="shared" si="803"/>
        <v>154003233.99</v>
      </c>
      <c r="AI2561" s="9">
        <f t="shared" si="804"/>
        <v>121465458.08</v>
      </c>
      <c r="AJ2561" s="12">
        <f t="shared" si="805"/>
        <v>117393283.09</v>
      </c>
      <c r="AK2561" s="16">
        <f t="shared" si="806"/>
        <v>0.199462416002999</v>
      </c>
      <c r="AL2561" s="9">
        <f t="shared" si="807"/>
        <v>121831609.43</v>
      </c>
      <c r="AM2561" s="16">
        <f t="shared" si="808"/>
        <v>0.00723231057669136</v>
      </c>
      <c r="AN2561" s="16">
        <f t="shared" si="809"/>
        <v>0.0260466205221408</v>
      </c>
      <c r="AO2561" s="16">
        <f t="shared" si="810"/>
        <v>0.162704921548564</v>
      </c>
      <c r="AP2561" s="16">
        <f t="shared" si="811"/>
        <v>0.0113672540004651</v>
      </c>
      <c r="AQ2561" s="12">
        <f t="shared" si="812"/>
        <v>-4438326.34000003</v>
      </c>
      <c r="AR2561" s="12">
        <f t="shared" si="813"/>
        <v>-59182965.93</v>
      </c>
      <c r="AS2561" s="12">
        <f>AR2561-VLOOKUP(A2561,[1]选股结果!$A$2:$BJ$3005,48,FALSE)*0.08</f>
        <v>-149786878.3916</v>
      </c>
      <c r="AT2561" s="12">
        <f t="shared" si="794"/>
        <v>-36976102.25</v>
      </c>
      <c r="AU2561" s="12">
        <f t="shared" si="795"/>
        <v>-26645190.02</v>
      </c>
      <c r="AV2561" s="12">
        <f t="shared" si="796"/>
        <v>-25572790.25</v>
      </c>
      <c r="AW2561" s="12">
        <f t="shared" si="797"/>
        <v>153757191.6</v>
      </c>
      <c r="AX2561" s="12">
        <f t="shared" si="798"/>
        <v>179145301.94</v>
      </c>
      <c r="AY2561" s="21">
        <f t="shared" si="799"/>
        <v>593191262.57</v>
      </c>
    </row>
    <row r="2562" spans="1:51">
      <c r="A2562" s="5" t="s">
        <v>5171</v>
      </c>
      <c r="B2562" s="5" t="s">
        <v>5172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800"/>
        <v>588256670.49</v>
      </c>
      <c r="AF2562" s="9">
        <f t="shared" si="801"/>
        <v>516588828.13</v>
      </c>
      <c r="AG2562" s="9">
        <f t="shared" si="802"/>
        <v>90166779.35</v>
      </c>
      <c r="AH2562" s="9">
        <f t="shared" si="803"/>
        <v>90497503.64</v>
      </c>
      <c r="AI2562" s="9">
        <f t="shared" si="804"/>
        <v>66111055.83</v>
      </c>
      <c r="AJ2562" s="12">
        <f t="shared" si="805"/>
        <v>169773699.49</v>
      </c>
      <c r="AK2562" s="16">
        <f t="shared" si="806"/>
        <v>0.288604801282718</v>
      </c>
      <c r="AL2562" s="9">
        <f t="shared" si="807"/>
        <v>100058442.53</v>
      </c>
      <c r="AM2562" s="16">
        <f t="shared" si="808"/>
        <v>0.00130433419371322</v>
      </c>
      <c r="AN2562" s="16">
        <f t="shared" si="809"/>
        <v>0.00926121107213626</v>
      </c>
      <c r="AO2562" s="16">
        <f t="shared" si="810"/>
        <v>0.140451267286402</v>
      </c>
      <c r="AP2562" s="16">
        <f t="shared" si="811"/>
        <v>0.0131044066080523</v>
      </c>
      <c r="AQ2562" s="12">
        <f t="shared" si="812"/>
        <v>69715256.96</v>
      </c>
      <c r="AR2562" s="12">
        <f t="shared" si="813"/>
        <v>43768353.96</v>
      </c>
      <c r="AS2562" s="12">
        <f>AR2562-VLOOKUP(A2562,[1]选股结果!$A$2:$BJ$3005,48,FALSE)*0.08</f>
        <v>-71273552.5672</v>
      </c>
      <c r="AT2562" s="12">
        <f t="shared" si="794"/>
        <v>45328809.15</v>
      </c>
      <c r="AU2562" s="12">
        <f t="shared" si="795"/>
        <v>68154801.77</v>
      </c>
      <c r="AV2562" s="12">
        <f t="shared" si="796"/>
        <v>88836296.14</v>
      </c>
      <c r="AW2562" s="12">
        <f t="shared" si="797"/>
        <v>90166779.35</v>
      </c>
      <c r="AX2562" s="12">
        <f t="shared" si="798"/>
        <v>0</v>
      </c>
      <c r="AY2562" s="21">
        <f t="shared" si="799"/>
        <v>515028372.94</v>
      </c>
    </row>
    <row r="2563" spans="1:51">
      <c r="A2563" s="5" t="s">
        <v>5173</v>
      </c>
      <c r="B2563" s="5" t="s">
        <v>5174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800"/>
        <v>588004529.23</v>
      </c>
      <c r="AF2563" s="9">
        <f t="shared" si="801"/>
        <v>457813901.83</v>
      </c>
      <c r="AG2563" s="9">
        <f t="shared" si="802"/>
        <v>141626673.47</v>
      </c>
      <c r="AH2563" s="9">
        <f t="shared" si="803"/>
        <v>142528516.12</v>
      </c>
      <c r="AI2563" s="9">
        <f t="shared" si="804"/>
        <v>126833740.5</v>
      </c>
      <c r="AJ2563" s="12">
        <f t="shared" si="805"/>
        <v>213930001.8</v>
      </c>
      <c r="AK2563" s="16">
        <f t="shared" si="806"/>
        <v>0.36382373122218</v>
      </c>
      <c r="AL2563" s="9">
        <f t="shared" si="807"/>
        <v>89146524</v>
      </c>
      <c r="AM2563" s="16">
        <f t="shared" si="808"/>
        <v>0.00681702288118275</v>
      </c>
      <c r="AN2563" s="16">
        <f t="shared" si="809"/>
        <v>0.0103678695264189</v>
      </c>
      <c r="AO2563" s="16">
        <f t="shared" si="810"/>
        <v>0.0642042264358699</v>
      </c>
      <c r="AP2563" s="16">
        <f t="shared" si="811"/>
        <v>0.0661597054548933</v>
      </c>
      <c r="AQ2563" s="12">
        <f t="shared" si="812"/>
        <v>124783477.8</v>
      </c>
      <c r="AR2563" s="12">
        <f t="shared" si="813"/>
        <v>112108704.75</v>
      </c>
      <c r="AS2563" s="12">
        <f>AR2563-VLOOKUP(A2563,[1]选股结果!$A$2:$BJ$3005,48,FALSE)*0.08</f>
        <v>-35411277.406</v>
      </c>
      <c r="AT2563" s="12">
        <f t="shared" ref="AT2563:AT2626" si="814">AQ2563-AD2563</f>
        <v>109088702.18</v>
      </c>
      <c r="AU2563" s="12">
        <f t="shared" ref="AU2563:AU2626" si="815">AQ2563-S2563</f>
        <v>127803480.37</v>
      </c>
      <c r="AV2563" s="12">
        <f t="shared" ref="AV2563:AV2626" si="816">AJ2563-O2563-P2563-Q2563-R2563-X2563-Y2563+Z2563-H2563</f>
        <v>121099779.2</v>
      </c>
      <c r="AW2563" s="12">
        <f t="shared" ref="AW2563:AW2626" si="817">AG2563</f>
        <v>141626673.47</v>
      </c>
      <c r="AX2563" s="12">
        <f t="shared" ref="AX2563:AX2626" si="818">T2563-U2563+V2563+W2563+AA2563</f>
        <v>17255376.55</v>
      </c>
      <c r="AY2563" s="21">
        <f t="shared" ref="AY2563:AY2626" si="819">AF2563-S2563</f>
        <v>460833904.4</v>
      </c>
    </row>
    <row r="2564" spans="1:51">
      <c r="A2564" s="5" t="s">
        <v>5175</v>
      </c>
      <c r="B2564" s="5" t="s">
        <v>5176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800"/>
        <v>587869682.07</v>
      </c>
      <c r="AF2564" s="9">
        <f t="shared" si="801"/>
        <v>600315397.24</v>
      </c>
      <c r="AG2564" s="9">
        <f t="shared" si="802"/>
        <v>-12397114.26</v>
      </c>
      <c r="AH2564" s="9">
        <f t="shared" si="803"/>
        <v>-7808880.57</v>
      </c>
      <c r="AI2564" s="9">
        <f t="shared" si="804"/>
        <v>-11155254.77</v>
      </c>
      <c r="AJ2564" s="12">
        <f t="shared" si="805"/>
        <v>98589646.3200001</v>
      </c>
      <c r="AK2564" s="16">
        <f t="shared" si="806"/>
        <v>0.167706635206713</v>
      </c>
      <c r="AL2564" s="9">
        <f t="shared" si="807"/>
        <v>101228821.48</v>
      </c>
      <c r="AM2564" s="16">
        <f t="shared" si="808"/>
        <v>0.00430128179275439</v>
      </c>
      <c r="AN2564" s="16">
        <f t="shared" si="809"/>
        <v>0.0205502171798706</v>
      </c>
      <c r="AO2564" s="16">
        <f t="shared" si="810"/>
        <v>0.119057921346701</v>
      </c>
      <c r="AP2564" s="16">
        <f t="shared" si="811"/>
        <v>0.0361741242295734</v>
      </c>
      <c r="AQ2564" s="12">
        <f t="shared" si="812"/>
        <v>-2639175.15999994</v>
      </c>
      <c r="AR2564" s="12">
        <f t="shared" si="813"/>
        <v>-11155254.7699999</v>
      </c>
      <c r="AS2564" s="12">
        <f>AR2564-VLOOKUP(A2564,[1]选股结果!$A$2:$BJ$3005,48,FALSE)*0.08</f>
        <v>-80877125.4283999</v>
      </c>
      <c r="AT2564" s="12">
        <f t="shared" si="814"/>
        <v>-5985549.35999994</v>
      </c>
      <c r="AU2564" s="12">
        <f t="shared" si="815"/>
        <v>-7808880.56999994</v>
      </c>
      <c r="AV2564" s="12">
        <f t="shared" si="816"/>
        <v>-7227408.84999995</v>
      </c>
      <c r="AW2564" s="12">
        <f t="shared" si="817"/>
        <v>-12397114.26</v>
      </c>
      <c r="AX2564" s="12">
        <f t="shared" si="818"/>
        <v>0</v>
      </c>
      <c r="AY2564" s="21">
        <f t="shared" si="819"/>
        <v>595145691.83</v>
      </c>
    </row>
    <row r="2565" spans="1:51">
      <c r="A2565" s="5" t="s">
        <v>5177</v>
      </c>
      <c r="B2565" s="5" t="s">
        <v>5178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800"/>
        <v>586724314.55</v>
      </c>
      <c r="AF2565" s="9">
        <f t="shared" si="801"/>
        <v>590066527.09</v>
      </c>
      <c r="AG2565" s="9">
        <f t="shared" si="802"/>
        <v>7142762.65999992</v>
      </c>
      <c r="AH2565" s="9">
        <f t="shared" si="803"/>
        <v>7166680.26999992</v>
      </c>
      <c r="AI2565" s="9">
        <f t="shared" si="804"/>
        <v>3319924.72999992</v>
      </c>
      <c r="AJ2565" s="12">
        <f t="shared" si="805"/>
        <v>158916880.75</v>
      </c>
      <c r="AK2565" s="16">
        <f t="shared" si="806"/>
        <v>0.270854431645439</v>
      </c>
      <c r="AL2565" s="9">
        <f t="shared" si="807"/>
        <v>170341048.71</v>
      </c>
      <c r="AM2565" s="16">
        <f t="shared" si="808"/>
        <v>0.00556093166601152</v>
      </c>
      <c r="AN2565" s="16">
        <f t="shared" si="809"/>
        <v>0.0581470046902115</v>
      </c>
      <c r="AO2565" s="16">
        <f t="shared" si="810"/>
        <v>0.14668536444754</v>
      </c>
      <c r="AP2565" s="16">
        <f t="shared" si="811"/>
        <v>0.0799729957603476</v>
      </c>
      <c r="AQ2565" s="12">
        <f t="shared" si="812"/>
        <v>-11424167.96</v>
      </c>
      <c r="AR2565" s="12">
        <f t="shared" si="813"/>
        <v>-7165050.47000004</v>
      </c>
      <c r="AS2565" s="12">
        <f>AR2565-VLOOKUP(A2565,[1]选股结果!$A$2:$BJ$3005,48,FALSE)*0.08</f>
        <v>-164316511.29</v>
      </c>
      <c r="AT2565" s="12">
        <f t="shared" si="814"/>
        <v>-15270923.5</v>
      </c>
      <c r="AU2565" s="12">
        <f t="shared" si="815"/>
        <v>-3318294.93000004</v>
      </c>
      <c r="AV2565" s="12">
        <f t="shared" si="816"/>
        <v>-4117172.08000004</v>
      </c>
      <c r="AW2565" s="12">
        <f t="shared" si="817"/>
        <v>7142762.65999992</v>
      </c>
      <c r="AX2565" s="12">
        <f t="shared" si="818"/>
        <v>1712837.37</v>
      </c>
      <c r="AY2565" s="21">
        <f t="shared" si="819"/>
        <v>598172400.12</v>
      </c>
    </row>
    <row r="2566" spans="1:51">
      <c r="A2566" s="5" t="s">
        <v>5179</v>
      </c>
      <c r="B2566" s="5" t="s">
        <v>5180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800"/>
        <v>586245269.35</v>
      </c>
      <c r="AF2566" s="9">
        <f t="shared" si="801"/>
        <v>594346194.73</v>
      </c>
      <c r="AG2566" s="9">
        <f t="shared" si="802"/>
        <v>1207641.36000012</v>
      </c>
      <c r="AH2566" s="9">
        <f t="shared" si="803"/>
        <v>1140205.21000012</v>
      </c>
      <c r="AI2566" s="9">
        <f t="shared" si="804"/>
        <v>768506.90000012</v>
      </c>
      <c r="AJ2566" s="12">
        <f t="shared" si="805"/>
        <v>68294209.96</v>
      </c>
      <c r="AK2566" s="16">
        <f t="shared" si="806"/>
        <v>0.116494261925084</v>
      </c>
      <c r="AL2566" s="9">
        <f t="shared" si="807"/>
        <v>74480328.96</v>
      </c>
      <c r="AM2566" s="16">
        <f t="shared" si="808"/>
        <v>0.00206940637891222</v>
      </c>
      <c r="AN2566" s="16">
        <f t="shared" si="809"/>
        <v>0.0237808999046723</v>
      </c>
      <c r="AO2566" s="16">
        <f t="shared" si="810"/>
        <v>0.051966882724322</v>
      </c>
      <c r="AP2566" s="16">
        <f t="shared" si="811"/>
        <v>0.0486505185647346</v>
      </c>
      <c r="AQ2566" s="12">
        <f t="shared" si="812"/>
        <v>-6186118.99999994</v>
      </c>
      <c r="AR2566" s="12">
        <f t="shared" si="813"/>
        <v>-8811857.35999994</v>
      </c>
      <c r="AS2566" s="12">
        <f>AR2566-VLOOKUP(A2566,[1]选股结果!$A$2:$BJ$3005,48,FALSE)*0.08</f>
        <v>-66981722.0223999</v>
      </c>
      <c r="AT2566" s="12">
        <f t="shared" si="814"/>
        <v>-6557817.30999994</v>
      </c>
      <c r="AU2566" s="12">
        <f t="shared" si="815"/>
        <v>-8440159.04999994</v>
      </c>
      <c r="AV2566" s="12">
        <f t="shared" si="816"/>
        <v>-13126258.22</v>
      </c>
      <c r="AW2566" s="12">
        <f t="shared" si="817"/>
        <v>1207641.36000012</v>
      </c>
      <c r="AX2566" s="12">
        <f t="shared" si="818"/>
        <v>4519419.71</v>
      </c>
      <c r="AY2566" s="21">
        <f t="shared" si="819"/>
        <v>592092154.68</v>
      </c>
    </row>
    <row r="2567" spans="1:51">
      <c r="A2567" s="5" t="s">
        <v>5181</v>
      </c>
      <c r="B2567" s="5" t="s">
        <v>5182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800"/>
        <v>583150063.06</v>
      </c>
      <c r="AF2567" s="9">
        <f t="shared" si="801"/>
        <v>558532519</v>
      </c>
      <c r="AG2567" s="9">
        <f t="shared" si="802"/>
        <v>8534893.90999994</v>
      </c>
      <c r="AH2567" s="9">
        <f t="shared" si="803"/>
        <v>14387419.4499999</v>
      </c>
      <c r="AI2567" s="9">
        <f t="shared" si="804"/>
        <v>4705184.46999994</v>
      </c>
      <c r="AJ2567" s="12">
        <f t="shared" si="805"/>
        <v>126321535.66</v>
      </c>
      <c r="AK2567" s="16">
        <f t="shared" si="806"/>
        <v>0.216619260910554</v>
      </c>
      <c r="AL2567" s="9">
        <f t="shared" si="807"/>
        <v>75552395.44</v>
      </c>
      <c r="AM2567" s="16">
        <f t="shared" si="808"/>
        <v>0.00572059301939365</v>
      </c>
      <c r="AN2567" s="16">
        <f t="shared" si="809"/>
        <v>0.0647705701373023</v>
      </c>
      <c r="AO2567" s="16">
        <f t="shared" si="810"/>
        <v>0.0691039876229144</v>
      </c>
      <c r="AP2567" s="16">
        <f t="shared" si="811"/>
        <v>0</v>
      </c>
      <c r="AQ2567" s="12">
        <f t="shared" si="812"/>
        <v>50769140.22</v>
      </c>
      <c r="AR2567" s="12">
        <f t="shared" si="813"/>
        <v>20787834.62</v>
      </c>
      <c r="AS2567" s="12">
        <f>AR2567-VLOOKUP(A2567,[1]选股结果!$A$2:$BJ$3005,48,FALSE)*0.08</f>
        <v>-53035808.1535999</v>
      </c>
      <c r="AT2567" s="12">
        <f t="shared" si="814"/>
        <v>41086905.2399999</v>
      </c>
      <c r="AU2567" s="12">
        <f t="shared" si="815"/>
        <v>30470069.6</v>
      </c>
      <c r="AV2567" s="12">
        <f t="shared" si="816"/>
        <v>8786831.01999995</v>
      </c>
      <c r="AW2567" s="12">
        <f t="shared" si="817"/>
        <v>8534893.90999994</v>
      </c>
      <c r="AX2567" s="12">
        <f t="shared" si="818"/>
        <v>105338.67</v>
      </c>
      <c r="AY2567" s="21">
        <f t="shared" si="819"/>
        <v>538233448.38</v>
      </c>
    </row>
    <row r="2568" spans="1:51">
      <c r="A2568" s="5" t="s">
        <v>5183</v>
      </c>
      <c r="B2568" s="5" t="s">
        <v>5184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800"/>
        <v>582569291.21</v>
      </c>
      <c r="AF2568" s="9">
        <f t="shared" si="801"/>
        <v>607409666.1</v>
      </c>
      <c r="AG2568" s="9">
        <f t="shared" si="802"/>
        <v>-3502219.58999999</v>
      </c>
      <c r="AH2568" s="9">
        <f t="shared" si="803"/>
        <v>-3017017.86999999</v>
      </c>
      <c r="AI2568" s="9">
        <f t="shared" si="804"/>
        <v>2580429.86000001</v>
      </c>
      <c r="AJ2568" s="12">
        <f t="shared" si="805"/>
        <v>177938457.67</v>
      </c>
      <c r="AK2568" s="16">
        <f t="shared" si="806"/>
        <v>0.30543741380604</v>
      </c>
      <c r="AL2568" s="9">
        <f t="shared" si="807"/>
        <v>197499709.23</v>
      </c>
      <c r="AM2568" s="16">
        <f t="shared" si="808"/>
        <v>0.00579341072542628</v>
      </c>
      <c r="AN2568" s="16">
        <f t="shared" si="809"/>
        <v>0.148159764018331</v>
      </c>
      <c r="AO2568" s="16">
        <f t="shared" si="810"/>
        <v>0.093515522328419</v>
      </c>
      <c r="AP2568" s="16">
        <f t="shared" si="811"/>
        <v>0.101107428624774</v>
      </c>
      <c r="AQ2568" s="12">
        <f t="shared" si="812"/>
        <v>-19561251.56</v>
      </c>
      <c r="AR2568" s="12">
        <f t="shared" si="813"/>
        <v>-13672889.91</v>
      </c>
      <c r="AS2568" s="12">
        <f>AR2568-VLOOKUP(A2568,[1]选股结果!$A$2:$BJ$3005,48,FALSE)*0.08</f>
        <v>-122372902.2716</v>
      </c>
      <c r="AT2568" s="12">
        <f t="shared" si="814"/>
        <v>-13963803.83</v>
      </c>
      <c r="AU2568" s="12">
        <f t="shared" si="815"/>
        <v>-19270337.64</v>
      </c>
      <c r="AV2568" s="12">
        <f t="shared" si="816"/>
        <v>-13440748.49</v>
      </c>
      <c r="AW2568" s="12">
        <f t="shared" si="817"/>
        <v>-3502219.58999999</v>
      </c>
      <c r="AX2568" s="12">
        <f t="shared" si="818"/>
        <v>7982164.39</v>
      </c>
      <c r="AY2568" s="21">
        <f t="shared" si="819"/>
        <v>607700580.02</v>
      </c>
    </row>
    <row r="2569" spans="1:51">
      <c r="A2569" s="5" t="s">
        <v>5185</v>
      </c>
      <c r="B2569" s="5" t="s">
        <v>5186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800"/>
        <v>580988725.91</v>
      </c>
      <c r="AF2569" s="9">
        <f t="shared" si="801"/>
        <v>439644551.11</v>
      </c>
      <c r="AG2569" s="9">
        <f t="shared" si="802"/>
        <v>230343936.45</v>
      </c>
      <c r="AH2569" s="9">
        <f t="shared" si="803"/>
        <v>231558025.57</v>
      </c>
      <c r="AI2569" s="9">
        <f t="shared" si="804"/>
        <v>198479257.54</v>
      </c>
      <c r="AJ2569" s="12">
        <f t="shared" si="805"/>
        <v>249181160.63</v>
      </c>
      <c r="AK2569" s="16">
        <f t="shared" si="806"/>
        <v>0.428891559366679</v>
      </c>
      <c r="AL2569" s="9">
        <f t="shared" si="807"/>
        <v>106262828.22</v>
      </c>
      <c r="AM2569" s="16">
        <f t="shared" si="808"/>
        <v>0.0108445623968545</v>
      </c>
      <c r="AN2569" s="16">
        <f t="shared" si="809"/>
        <v>0.043619434009337</v>
      </c>
      <c r="AO2569" s="16">
        <f t="shared" si="810"/>
        <v>0.0501173032478268</v>
      </c>
      <c r="AP2569" s="16">
        <f t="shared" si="811"/>
        <v>0.0793474693812583</v>
      </c>
      <c r="AQ2569" s="12">
        <f t="shared" si="812"/>
        <v>142918332.41</v>
      </c>
      <c r="AR2569" s="12">
        <f t="shared" si="813"/>
        <v>108863119.73</v>
      </c>
      <c r="AS2569" s="12">
        <f>AR2569-VLOOKUP(A2569,[1]选股结果!$A$2:$BJ$3005,48,FALSE)*0.08</f>
        <v>-5613738.4348</v>
      </c>
      <c r="AT2569" s="12">
        <f t="shared" si="814"/>
        <v>109839564.38</v>
      </c>
      <c r="AU2569" s="12">
        <f t="shared" si="815"/>
        <v>141941887.76</v>
      </c>
      <c r="AV2569" s="12">
        <f t="shared" si="816"/>
        <v>216605872.15</v>
      </c>
      <c r="AW2569" s="12">
        <f t="shared" si="817"/>
        <v>230343936.45</v>
      </c>
      <c r="AX2569" s="12">
        <f t="shared" si="818"/>
        <v>11975456.88</v>
      </c>
      <c r="AY2569" s="21">
        <f t="shared" si="819"/>
        <v>438668106.46</v>
      </c>
    </row>
    <row r="2570" spans="1:51">
      <c r="A2570" s="5" t="s">
        <v>5187</v>
      </c>
      <c r="B2570" s="5" t="s">
        <v>5188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800"/>
        <v>579712707.21</v>
      </c>
      <c r="AF2570" s="9">
        <f t="shared" si="801"/>
        <v>524778475.97</v>
      </c>
      <c r="AG2570" s="9">
        <f t="shared" si="802"/>
        <v>61620509.89</v>
      </c>
      <c r="AH2570" s="9">
        <f t="shared" si="803"/>
        <v>59548340.72</v>
      </c>
      <c r="AI2570" s="9">
        <f t="shared" si="804"/>
        <v>51992876.98</v>
      </c>
      <c r="AJ2570" s="12">
        <f t="shared" si="805"/>
        <v>168462915.91</v>
      </c>
      <c r="AK2570" s="16">
        <f t="shared" si="806"/>
        <v>0.29059724552316</v>
      </c>
      <c r="AL2570" s="9">
        <f t="shared" si="807"/>
        <v>119272797.23</v>
      </c>
      <c r="AM2570" s="16">
        <f t="shared" si="808"/>
        <v>0.0109361081120884</v>
      </c>
      <c r="AN2570" s="16">
        <f t="shared" si="809"/>
        <v>0.0122676365923161</v>
      </c>
      <c r="AO2570" s="16">
        <f t="shared" si="810"/>
        <v>0.117465637535753</v>
      </c>
      <c r="AP2570" s="16">
        <f t="shared" si="811"/>
        <v>0.0483692504084484</v>
      </c>
      <c r="AQ2570" s="12">
        <f t="shared" si="812"/>
        <v>49190118.68</v>
      </c>
      <c r="AR2570" s="12">
        <f t="shared" si="813"/>
        <v>37694067.77</v>
      </c>
      <c r="AS2570" s="12">
        <f>AR2570-VLOOKUP(A2570,[1]选股结果!$A$2:$BJ$3005,48,FALSE)*0.08</f>
        <v>-67001313.5804</v>
      </c>
      <c r="AT2570" s="12">
        <f t="shared" si="814"/>
        <v>41634654.94</v>
      </c>
      <c r="AU2570" s="12">
        <f t="shared" si="815"/>
        <v>45249531.51</v>
      </c>
      <c r="AV2570" s="12">
        <f t="shared" si="816"/>
        <v>45543308.62</v>
      </c>
      <c r="AW2570" s="12">
        <f t="shared" si="817"/>
        <v>61620509.89</v>
      </c>
      <c r="AX2570" s="12">
        <f t="shared" si="818"/>
        <v>15697729.31</v>
      </c>
      <c r="AY2570" s="21">
        <f t="shared" si="819"/>
        <v>520837888.8</v>
      </c>
    </row>
    <row r="2571" spans="1:51">
      <c r="A2571" s="5" t="s">
        <v>5189</v>
      </c>
      <c r="B2571" s="5" t="s">
        <v>5190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820">C2571</f>
        <v>578101382.45</v>
      </c>
      <c r="AF2571" s="9">
        <f t="shared" ref="AF2571:AF2634" si="821">(G2571+O2571+P2571+Q2571+R2571)+S2571</f>
        <v>573320534.73</v>
      </c>
      <c r="AG2571" s="9">
        <f t="shared" ref="AG2571:AG2634" si="822">AE2571-AF2571+T2571+V2571+W2571-X2571-Y2571+Z2571+AA2571</f>
        <v>82024.900000028</v>
      </c>
      <c r="AH2571" s="9">
        <f t="shared" ref="AH2571:AH2634" si="823">AG2571+AB2571-AC2571</f>
        <v>553055.460000028</v>
      </c>
      <c r="AI2571" s="9">
        <f t="shared" ref="AI2571:AI2634" si="824">AH2571-AD2571</f>
        <v>1200404.78000003</v>
      </c>
      <c r="AJ2571" s="12">
        <f t="shared" si="805"/>
        <v>234781381.39</v>
      </c>
      <c r="AK2571" s="16">
        <f t="shared" si="806"/>
        <v>0.406124926384009</v>
      </c>
      <c r="AL2571" s="9">
        <f t="shared" si="807"/>
        <v>203942364.16</v>
      </c>
      <c r="AM2571" s="16">
        <f t="shared" si="808"/>
        <v>0.011381183923339</v>
      </c>
      <c r="AN2571" s="16">
        <f t="shared" si="809"/>
        <v>0.109315038068545</v>
      </c>
      <c r="AO2571" s="16">
        <f t="shared" si="810"/>
        <v>0.159734775289154</v>
      </c>
      <c r="AP2571" s="16">
        <f t="shared" si="811"/>
        <v>0.0723505869208288</v>
      </c>
      <c r="AQ2571" s="12">
        <f t="shared" si="812"/>
        <v>30839017.23</v>
      </c>
      <c r="AR2571" s="12">
        <f t="shared" si="813"/>
        <v>5429354.41000005</v>
      </c>
      <c r="AS2571" s="12">
        <f>AR2571-VLOOKUP(A2571,[1]选股结果!$A$2:$BJ$3005,48,FALSE)*0.08</f>
        <v>-136210753.1636</v>
      </c>
      <c r="AT2571" s="12">
        <f t="shared" si="814"/>
        <v>31486366.55</v>
      </c>
      <c r="AU2571" s="12">
        <f t="shared" si="815"/>
        <v>4782005.09000005</v>
      </c>
      <c r="AV2571" s="12">
        <f t="shared" si="816"/>
        <v>-4999104.61999995</v>
      </c>
      <c r="AW2571" s="12">
        <f t="shared" si="817"/>
        <v>82024.900000028</v>
      </c>
      <c r="AX2571" s="12">
        <f t="shared" si="818"/>
        <v>7714928.01</v>
      </c>
      <c r="AY2571" s="21">
        <f t="shared" si="819"/>
        <v>547263522.59</v>
      </c>
    </row>
    <row r="2572" spans="1:51">
      <c r="A2572" s="5" t="s">
        <v>5191</v>
      </c>
      <c r="B2572" s="5" t="s">
        <v>5192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820"/>
        <v>577712049.94</v>
      </c>
      <c r="AF2572" s="9">
        <f t="shared" si="821"/>
        <v>574827698.99</v>
      </c>
      <c r="AG2572" s="9">
        <f t="shared" si="822"/>
        <v>-76288798.97</v>
      </c>
      <c r="AH2572" s="9">
        <f t="shared" si="823"/>
        <v>-76298802.87</v>
      </c>
      <c r="AI2572" s="9">
        <f t="shared" si="824"/>
        <v>-86100543.18</v>
      </c>
      <c r="AJ2572" s="12">
        <f t="shared" si="805"/>
        <v>114887142.76</v>
      </c>
      <c r="AK2572" s="16">
        <f t="shared" si="806"/>
        <v>0.198865754612409</v>
      </c>
      <c r="AL2572" s="9">
        <f t="shared" si="807"/>
        <v>85707992.99</v>
      </c>
      <c r="AM2572" s="16">
        <f t="shared" si="808"/>
        <v>0.0111747147401036</v>
      </c>
      <c r="AN2572" s="16">
        <f t="shared" si="809"/>
        <v>0.0225868913438022</v>
      </c>
      <c r="AO2572" s="16">
        <f t="shared" si="810"/>
        <v>0.105876170899244</v>
      </c>
      <c r="AP2572" s="16">
        <f t="shared" si="811"/>
        <v>0.00870303821864575</v>
      </c>
      <c r="AQ2572" s="12">
        <f t="shared" si="812"/>
        <v>29179149.7700001</v>
      </c>
      <c r="AR2572" s="12">
        <f t="shared" si="813"/>
        <v>-6927105.90999995</v>
      </c>
      <c r="AS2572" s="12">
        <f>AR2572-VLOOKUP(A2572,[1]选股结果!$A$2:$BJ$3005,48,FALSE)*0.08</f>
        <v>-69441366.4524</v>
      </c>
      <c r="AT2572" s="12">
        <f t="shared" si="814"/>
        <v>19377409.4600001</v>
      </c>
      <c r="AU2572" s="12">
        <f t="shared" si="815"/>
        <v>2874634.40000005</v>
      </c>
      <c r="AV2572" s="12">
        <f t="shared" si="816"/>
        <v>3255134.94000006</v>
      </c>
      <c r="AW2572" s="12">
        <f t="shared" si="817"/>
        <v>-76288798.97</v>
      </c>
      <c r="AX2572" s="12">
        <f t="shared" si="818"/>
        <v>11198035.82</v>
      </c>
      <c r="AY2572" s="21">
        <f t="shared" si="819"/>
        <v>548523183.62</v>
      </c>
    </row>
    <row r="2573" spans="1:51">
      <c r="A2573" s="5" t="s">
        <v>5193</v>
      </c>
      <c r="B2573" s="5" t="s">
        <v>5194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820"/>
        <v>574332833.89</v>
      </c>
      <c r="AF2573" s="9">
        <f t="shared" si="821"/>
        <v>632221829.99</v>
      </c>
      <c r="AG2573" s="9">
        <f t="shared" si="822"/>
        <v>-54339194.07</v>
      </c>
      <c r="AH2573" s="9">
        <f t="shared" si="823"/>
        <v>-54375832.56</v>
      </c>
      <c r="AI2573" s="9">
        <f t="shared" si="824"/>
        <v>-51091381.13</v>
      </c>
      <c r="AJ2573" s="12">
        <f t="shared" si="805"/>
        <v>82041993.74</v>
      </c>
      <c r="AK2573" s="16">
        <f t="shared" si="806"/>
        <v>0.142847472578441</v>
      </c>
      <c r="AL2573" s="9">
        <f t="shared" si="807"/>
        <v>78703823.19</v>
      </c>
      <c r="AM2573" s="16">
        <f t="shared" si="808"/>
        <v>0.0167882178086421</v>
      </c>
      <c r="AN2573" s="16">
        <f t="shared" si="809"/>
        <v>0.00946346694683484</v>
      </c>
      <c r="AO2573" s="16">
        <f t="shared" si="810"/>
        <v>0.0814457768906854</v>
      </c>
      <c r="AP2573" s="16">
        <f t="shared" si="811"/>
        <v>0.0289361443737047</v>
      </c>
      <c r="AQ2573" s="12">
        <f t="shared" si="812"/>
        <v>3338170.55000001</v>
      </c>
      <c r="AR2573" s="12">
        <f t="shared" si="813"/>
        <v>-54835201.71</v>
      </c>
      <c r="AS2573" s="12">
        <f>AR2573-VLOOKUP(A2573,[1]选股结果!$A$2:$BJ$3005,48,FALSE)*0.08</f>
        <v>-80268506.674</v>
      </c>
      <c r="AT2573" s="12">
        <f t="shared" si="814"/>
        <v>6622621.98000001</v>
      </c>
      <c r="AU2573" s="12">
        <f t="shared" si="815"/>
        <v>-58119653.14</v>
      </c>
      <c r="AV2573" s="12">
        <f t="shared" si="816"/>
        <v>-54500777.8</v>
      </c>
      <c r="AW2573" s="12">
        <f t="shared" si="817"/>
        <v>-54339194.07</v>
      </c>
      <c r="AX2573" s="12">
        <f t="shared" si="818"/>
        <v>88917.9399999999</v>
      </c>
      <c r="AY2573" s="21">
        <f t="shared" si="819"/>
        <v>570764006.3</v>
      </c>
    </row>
    <row r="2574" spans="1:51">
      <c r="A2574" s="5" t="s">
        <v>5195</v>
      </c>
      <c r="B2574" s="5" t="s">
        <v>5196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820"/>
        <v>574220190.78</v>
      </c>
      <c r="AF2574" s="9">
        <f t="shared" si="821"/>
        <v>413421739.15</v>
      </c>
      <c r="AG2574" s="9">
        <f t="shared" si="822"/>
        <v>160691587.36</v>
      </c>
      <c r="AH2574" s="9">
        <f t="shared" si="823"/>
        <v>158288813.64</v>
      </c>
      <c r="AI2574" s="9">
        <f t="shared" si="824"/>
        <v>132781361.43</v>
      </c>
      <c r="AJ2574" s="12">
        <f t="shared" si="805"/>
        <v>254918619.91</v>
      </c>
      <c r="AK2574" s="16">
        <f t="shared" si="806"/>
        <v>0.443938795610318</v>
      </c>
      <c r="AL2574" s="9">
        <f t="shared" si="807"/>
        <v>105468339.34</v>
      </c>
      <c r="AM2574" s="16">
        <f t="shared" si="808"/>
        <v>0.00707119041649245</v>
      </c>
      <c r="AN2574" s="16">
        <f t="shared" si="809"/>
        <v>0.010301733281034</v>
      </c>
      <c r="AO2574" s="16">
        <f t="shared" si="810"/>
        <v>0.062673498246578</v>
      </c>
      <c r="AP2574" s="16">
        <f t="shared" si="811"/>
        <v>0.0968363622401846</v>
      </c>
      <c r="AQ2574" s="12">
        <f t="shared" si="812"/>
        <v>149450280.57</v>
      </c>
      <c r="AR2574" s="12">
        <f t="shared" si="813"/>
        <v>131392326.16</v>
      </c>
      <c r="AS2574" s="12">
        <f>AR2574-VLOOKUP(A2574,[1]选股结果!$A$2:$BJ$3005,48,FALSE)*0.08</f>
        <v>-6607416.65440002</v>
      </c>
      <c r="AT2574" s="12">
        <f t="shared" si="814"/>
        <v>123942828.36</v>
      </c>
      <c r="AU2574" s="12">
        <f t="shared" si="815"/>
        <v>156899778.37</v>
      </c>
      <c r="AV2574" s="12">
        <f t="shared" si="816"/>
        <v>146015446.29</v>
      </c>
      <c r="AW2574" s="12">
        <f t="shared" si="817"/>
        <v>160691587.36</v>
      </c>
      <c r="AX2574" s="12">
        <f t="shared" si="818"/>
        <v>-1121423.53</v>
      </c>
      <c r="AY2574" s="21">
        <f t="shared" si="819"/>
        <v>420871236.95</v>
      </c>
    </row>
    <row r="2575" spans="1:51">
      <c r="A2575" s="5" t="s">
        <v>5197</v>
      </c>
      <c r="B2575" s="5" t="s">
        <v>5198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820"/>
        <v>573147172.8</v>
      </c>
      <c r="AF2575" s="9">
        <f t="shared" si="821"/>
        <v>662281437.64</v>
      </c>
      <c r="AG2575" s="9">
        <f t="shared" si="822"/>
        <v>-85116549.15</v>
      </c>
      <c r="AH2575" s="9">
        <f t="shared" si="823"/>
        <v>-81316980.12</v>
      </c>
      <c r="AI2575" s="9">
        <f t="shared" si="824"/>
        <v>-86167149.79</v>
      </c>
      <c r="AJ2575" s="12">
        <f t="shared" si="805"/>
        <v>58320056.9</v>
      </c>
      <c r="AK2575" s="16">
        <f t="shared" si="806"/>
        <v>0.101754068880927</v>
      </c>
      <c r="AL2575" s="9">
        <f t="shared" si="807"/>
        <v>141864598.37</v>
      </c>
      <c r="AM2575" s="16">
        <f t="shared" si="808"/>
        <v>0.0169006983889985</v>
      </c>
      <c r="AN2575" s="16">
        <f t="shared" si="809"/>
        <v>0.0141916650836178</v>
      </c>
      <c r="AO2575" s="16">
        <f t="shared" si="810"/>
        <v>0.223055566261357</v>
      </c>
      <c r="AP2575" s="16">
        <f t="shared" si="811"/>
        <v>0</v>
      </c>
      <c r="AQ2575" s="12">
        <f t="shared" si="812"/>
        <v>-83544541.47</v>
      </c>
      <c r="AR2575" s="12">
        <f t="shared" si="813"/>
        <v>-90184865.48</v>
      </c>
      <c r="AS2575" s="12">
        <f>AR2575-VLOOKUP(A2575,[1]选股结果!$A$2:$BJ$3005,48,FALSE)*0.08</f>
        <v>-167126807.8784</v>
      </c>
      <c r="AT2575" s="12">
        <f t="shared" si="814"/>
        <v>-88394711.14</v>
      </c>
      <c r="AU2575" s="12">
        <f t="shared" si="815"/>
        <v>-85334695.81</v>
      </c>
      <c r="AV2575" s="12">
        <f t="shared" si="816"/>
        <v>-87186942.52</v>
      </c>
      <c r="AW2575" s="12">
        <f t="shared" si="817"/>
        <v>-85116549.15</v>
      </c>
      <c r="AX2575" s="12">
        <f t="shared" si="818"/>
        <v>0</v>
      </c>
      <c r="AY2575" s="21">
        <f t="shared" si="819"/>
        <v>660491283.3</v>
      </c>
    </row>
    <row r="2576" spans="1:51">
      <c r="A2576" s="5" t="s">
        <v>5199</v>
      </c>
      <c r="B2576" s="5" t="s">
        <v>5200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820"/>
        <v>572884248.33</v>
      </c>
      <c r="AF2576" s="9">
        <f t="shared" si="821"/>
        <v>451708983.89</v>
      </c>
      <c r="AG2576" s="9">
        <f t="shared" si="822"/>
        <v>120038962.98</v>
      </c>
      <c r="AH2576" s="9">
        <f t="shared" si="823"/>
        <v>119293352.51</v>
      </c>
      <c r="AI2576" s="9">
        <f t="shared" si="824"/>
        <v>120089341.7</v>
      </c>
      <c r="AJ2576" s="12">
        <f t="shared" si="805"/>
        <v>301542210.12</v>
      </c>
      <c r="AK2576" s="16">
        <f t="shared" si="806"/>
        <v>0.526358005127594</v>
      </c>
      <c r="AL2576" s="9">
        <f t="shared" si="807"/>
        <v>183536477.78</v>
      </c>
      <c r="AM2576" s="16">
        <f t="shared" si="808"/>
        <v>0.00753442914966243</v>
      </c>
      <c r="AN2576" s="16">
        <f t="shared" si="809"/>
        <v>0.100822745359772</v>
      </c>
      <c r="AO2576" s="16">
        <f t="shared" si="810"/>
        <v>0.085118259966385</v>
      </c>
      <c r="AP2576" s="16">
        <f t="shared" si="811"/>
        <v>0.120995867755246</v>
      </c>
      <c r="AQ2576" s="12">
        <f t="shared" si="812"/>
        <v>118005732.34</v>
      </c>
      <c r="AR2576" s="12">
        <f t="shared" si="813"/>
        <v>118590431.45</v>
      </c>
      <c r="AS2576" s="12">
        <f>AR2576-VLOOKUP(A2576,[1]选股结果!$A$2:$BJ$3005,48,FALSE)*0.08</f>
        <v>58960887.3252</v>
      </c>
      <c r="AT2576" s="12">
        <f t="shared" si="814"/>
        <v>118801721.53</v>
      </c>
      <c r="AU2576" s="12">
        <f t="shared" si="815"/>
        <v>117794442.26</v>
      </c>
      <c r="AV2576" s="12">
        <f t="shared" si="816"/>
        <v>116255250.2</v>
      </c>
      <c r="AW2576" s="12">
        <f t="shared" si="817"/>
        <v>120038962.98</v>
      </c>
      <c r="AX2576" s="12">
        <f t="shared" si="818"/>
        <v>2389846.39</v>
      </c>
      <c r="AY2576" s="21">
        <f t="shared" si="819"/>
        <v>451497693.81</v>
      </c>
    </row>
    <row r="2577" spans="1:51">
      <c r="A2577" s="5" t="s">
        <v>5201</v>
      </c>
      <c r="B2577" s="5" t="s">
        <v>5202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820"/>
        <v>571354514.58</v>
      </c>
      <c r="AF2577" s="9">
        <f t="shared" si="821"/>
        <v>622791611.16</v>
      </c>
      <c r="AG2577" s="9">
        <f t="shared" si="822"/>
        <v>-41465632.45</v>
      </c>
      <c r="AH2577" s="9">
        <f t="shared" si="823"/>
        <v>-41346385.09</v>
      </c>
      <c r="AI2577" s="9">
        <f t="shared" si="824"/>
        <v>-44112000.96</v>
      </c>
      <c r="AJ2577" s="12">
        <f t="shared" si="805"/>
        <v>15157214.26</v>
      </c>
      <c r="AK2577" s="16">
        <f t="shared" si="806"/>
        <v>0.0265285630431082</v>
      </c>
      <c r="AL2577" s="9">
        <f t="shared" si="807"/>
        <v>14725844.66</v>
      </c>
      <c r="AM2577" s="16">
        <f t="shared" si="808"/>
        <v>0.00292532108760641</v>
      </c>
      <c r="AN2577" s="16">
        <f t="shared" si="809"/>
        <v>0.00726546561560207</v>
      </c>
      <c r="AO2577" s="16">
        <f t="shared" si="810"/>
        <v>0.0157914916216815</v>
      </c>
      <c r="AP2577" s="16">
        <f t="shared" si="811"/>
        <v>0</v>
      </c>
      <c r="AQ2577" s="12">
        <f t="shared" si="812"/>
        <v>431369.59999999</v>
      </c>
      <c r="AR2577" s="12">
        <f t="shared" si="813"/>
        <v>-54083465.09</v>
      </c>
      <c r="AS2577" s="12">
        <f>AR2577-VLOOKUP(A2577,[1]选股结果!$A$2:$BJ$3005,48,FALSE)*0.08</f>
        <v>-189558560.814</v>
      </c>
      <c r="AT2577" s="12">
        <f t="shared" si="814"/>
        <v>-2334246.27000001</v>
      </c>
      <c r="AU2577" s="12">
        <f t="shared" si="815"/>
        <v>-51317849.22</v>
      </c>
      <c r="AV2577" s="12">
        <f t="shared" si="816"/>
        <v>-39741469.95</v>
      </c>
      <c r="AW2577" s="12">
        <f t="shared" si="817"/>
        <v>-41465632.45</v>
      </c>
      <c r="AX2577" s="12">
        <f t="shared" si="818"/>
        <v>0</v>
      </c>
      <c r="AY2577" s="21">
        <f t="shared" si="819"/>
        <v>571042392.34</v>
      </c>
    </row>
    <row r="2578" spans="1:51">
      <c r="A2578" s="5" t="s">
        <v>5203</v>
      </c>
      <c r="B2578" s="5" t="s">
        <v>5204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820"/>
        <v>570394989.51</v>
      </c>
      <c r="AF2578" s="9">
        <f t="shared" si="821"/>
        <v>470833618</v>
      </c>
      <c r="AG2578" s="9">
        <f t="shared" si="822"/>
        <v>104201191.66</v>
      </c>
      <c r="AH2578" s="9">
        <f t="shared" si="823"/>
        <v>103129677.01</v>
      </c>
      <c r="AI2578" s="9">
        <f t="shared" si="824"/>
        <v>95597397.93</v>
      </c>
      <c r="AJ2578" s="12">
        <f t="shared" si="805"/>
        <v>148465881.04</v>
      </c>
      <c r="AK2578" s="16">
        <f t="shared" si="806"/>
        <v>0.260286089061792</v>
      </c>
      <c r="AL2578" s="9">
        <f t="shared" si="807"/>
        <v>60797607.56</v>
      </c>
      <c r="AM2578" s="16">
        <f t="shared" si="808"/>
        <v>0.00225537747290721</v>
      </c>
      <c r="AN2578" s="16">
        <f t="shared" si="809"/>
        <v>0.0543030890341595</v>
      </c>
      <c r="AO2578" s="16">
        <f t="shared" si="810"/>
        <v>0.0455416577770352</v>
      </c>
      <c r="AP2578" s="16">
        <f t="shared" si="811"/>
        <v>0.00260993454952833</v>
      </c>
      <c r="AQ2578" s="12">
        <f t="shared" si="812"/>
        <v>87668273.48</v>
      </c>
      <c r="AR2578" s="12">
        <f t="shared" si="813"/>
        <v>90957577.78</v>
      </c>
      <c r="AS2578" s="12">
        <f>AR2578-VLOOKUP(A2578,[1]选股结果!$A$2:$BJ$3005,48,FALSE)*0.08</f>
        <v>-284332.837600008</v>
      </c>
      <c r="AT2578" s="12">
        <f t="shared" si="814"/>
        <v>80135994.4</v>
      </c>
      <c r="AU2578" s="12">
        <f t="shared" si="815"/>
        <v>98489856.86</v>
      </c>
      <c r="AV2578" s="12">
        <f t="shared" si="816"/>
        <v>87871691.91</v>
      </c>
      <c r="AW2578" s="12">
        <f t="shared" si="817"/>
        <v>104201191.66</v>
      </c>
      <c r="AX2578" s="12">
        <f t="shared" si="818"/>
        <v>5154458.32</v>
      </c>
      <c r="AY2578" s="21">
        <f t="shared" si="819"/>
        <v>481655201.38</v>
      </c>
    </row>
    <row r="2579" spans="1:51">
      <c r="A2579" s="5" t="s">
        <v>5205</v>
      </c>
      <c r="B2579" s="5" t="s">
        <v>5206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820"/>
        <v>570158311.06</v>
      </c>
      <c r="AF2579" s="9">
        <f t="shared" si="821"/>
        <v>557996490.34</v>
      </c>
      <c r="AG2579" s="9">
        <f t="shared" si="822"/>
        <v>12150049.24</v>
      </c>
      <c r="AH2579" s="9">
        <f t="shared" si="823"/>
        <v>11523640.58</v>
      </c>
      <c r="AI2579" s="9">
        <f t="shared" si="824"/>
        <v>9380203.51</v>
      </c>
      <c r="AJ2579" s="12">
        <f t="shared" si="805"/>
        <v>57576322.16</v>
      </c>
      <c r="AK2579" s="16">
        <f t="shared" si="806"/>
        <v>0.100983044609063</v>
      </c>
      <c r="AL2579" s="9">
        <f t="shared" si="807"/>
        <v>44781719.17</v>
      </c>
      <c r="AM2579" s="16">
        <f t="shared" si="808"/>
        <v>0.00201937261575555</v>
      </c>
      <c r="AN2579" s="16">
        <f t="shared" si="809"/>
        <v>0.00956912184592509</v>
      </c>
      <c r="AO2579" s="16">
        <f t="shared" si="810"/>
        <v>0.0543260803695282</v>
      </c>
      <c r="AP2579" s="16">
        <f t="shared" si="811"/>
        <v>0.0116513913436595</v>
      </c>
      <c r="AQ2579" s="12">
        <f t="shared" si="812"/>
        <v>12794602.99</v>
      </c>
      <c r="AR2579" s="12">
        <f t="shared" si="813"/>
        <v>9461544.74999997</v>
      </c>
      <c r="AS2579" s="12">
        <f>AR2579-VLOOKUP(A2579,[1]选股结果!$A$2:$BJ$3005,48,FALSE)*0.08</f>
        <v>-21172608.786</v>
      </c>
      <c r="AT2579" s="12">
        <f t="shared" si="814"/>
        <v>10651165.92</v>
      </c>
      <c r="AU2579" s="12">
        <f t="shared" si="815"/>
        <v>11604981.82</v>
      </c>
      <c r="AV2579" s="12">
        <f t="shared" si="816"/>
        <v>11036195.49</v>
      </c>
      <c r="AW2579" s="12">
        <f t="shared" si="817"/>
        <v>12150049.24</v>
      </c>
      <c r="AX2579" s="12">
        <f t="shared" si="818"/>
        <v>0</v>
      </c>
      <c r="AY2579" s="21">
        <f t="shared" si="819"/>
        <v>556806869.17</v>
      </c>
    </row>
    <row r="2580" spans="1:51">
      <c r="A2580" s="5" t="s">
        <v>5207</v>
      </c>
      <c r="B2580" s="5" t="s">
        <v>5208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820"/>
        <v>569492116.48</v>
      </c>
      <c r="AF2580" s="9">
        <f t="shared" si="821"/>
        <v>587313914.79</v>
      </c>
      <c r="AG2580" s="9">
        <f t="shared" si="822"/>
        <v>5068503.88000006</v>
      </c>
      <c r="AH2580" s="9">
        <f t="shared" si="823"/>
        <v>-11814444.5499999</v>
      </c>
      <c r="AI2580" s="9">
        <f t="shared" si="824"/>
        <v>-10106360.8399999</v>
      </c>
      <c r="AJ2580" s="12">
        <f t="shared" si="805"/>
        <v>88703903.53</v>
      </c>
      <c r="AK2580" s="16">
        <f t="shared" si="806"/>
        <v>0.155759668945505</v>
      </c>
      <c r="AL2580" s="9">
        <f t="shared" si="807"/>
        <v>107262723.93</v>
      </c>
      <c r="AM2580" s="16">
        <f t="shared" si="808"/>
        <v>0.00377059393424529</v>
      </c>
      <c r="AN2580" s="16">
        <f t="shared" si="809"/>
        <v>0.0205421371103578</v>
      </c>
      <c r="AO2580" s="16">
        <f t="shared" si="810"/>
        <v>0.0944735357401378</v>
      </c>
      <c r="AP2580" s="16">
        <f t="shared" si="811"/>
        <v>0.0619803352997593</v>
      </c>
      <c r="AQ2580" s="12">
        <f t="shared" si="812"/>
        <v>-18558820.4</v>
      </c>
      <c r="AR2580" s="12">
        <f t="shared" si="813"/>
        <v>-20431283.72</v>
      </c>
      <c r="AS2580" s="12">
        <f>AR2580-VLOOKUP(A2580,[1]选股结果!$A$2:$BJ$3005,48,FALSE)*0.08</f>
        <v>-65896487.96</v>
      </c>
      <c r="AT2580" s="12">
        <f t="shared" si="814"/>
        <v>-16850736.69</v>
      </c>
      <c r="AU2580" s="12">
        <f t="shared" si="815"/>
        <v>-22139367.43</v>
      </c>
      <c r="AV2580" s="12">
        <f t="shared" si="816"/>
        <v>-8257989.45999996</v>
      </c>
      <c r="AW2580" s="12">
        <f t="shared" si="817"/>
        <v>5068503.88000006</v>
      </c>
      <c r="AX2580" s="12">
        <f t="shared" si="818"/>
        <v>3075867.79</v>
      </c>
      <c r="AY2580" s="21">
        <f t="shared" si="819"/>
        <v>583733367.76</v>
      </c>
    </row>
    <row r="2581" spans="1:51">
      <c r="A2581" s="5" t="s">
        <v>5209</v>
      </c>
      <c r="B2581" s="5" t="s">
        <v>5210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820"/>
        <v>568776652.41</v>
      </c>
      <c r="AF2581" s="9">
        <f t="shared" si="821"/>
        <v>562134500.77</v>
      </c>
      <c r="AG2581" s="9">
        <f t="shared" si="822"/>
        <v>6906301.82999999</v>
      </c>
      <c r="AH2581" s="9">
        <f t="shared" si="823"/>
        <v>6915784.70999999</v>
      </c>
      <c r="AI2581" s="9">
        <f t="shared" si="824"/>
        <v>4980802.09999999</v>
      </c>
      <c r="AJ2581" s="12">
        <f t="shared" si="805"/>
        <v>50064453.33</v>
      </c>
      <c r="AK2581" s="16">
        <f t="shared" si="806"/>
        <v>0.0880212876493237</v>
      </c>
      <c r="AL2581" s="9">
        <f t="shared" si="807"/>
        <v>45600996.79</v>
      </c>
      <c r="AM2581" s="16">
        <f t="shared" si="808"/>
        <v>0.00305594852150693</v>
      </c>
      <c r="AN2581" s="16">
        <f t="shared" si="809"/>
        <v>0.0150103411133792</v>
      </c>
      <c r="AO2581" s="16">
        <f t="shared" si="810"/>
        <v>0.0472854897542682</v>
      </c>
      <c r="AP2581" s="16">
        <f t="shared" si="811"/>
        <v>0.0164870986709213</v>
      </c>
      <c r="AQ2581" s="12">
        <f t="shared" si="812"/>
        <v>4463456.53999998</v>
      </c>
      <c r="AR2581" s="12">
        <f t="shared" si="813"/>
        <v>5654215.33999998</v>
      </c>
      <c r="AS2581" s="12">
        <f>AR2581-VLOOKUP(A2581,[1]选股结果!$A$2:$BJ$3005,48,FALSE)*0.08</f>
        <v>-33508037.8456</v>
      </c>
      <c r="AT2581" s="12">
        <f t="shared" si="814"/>
        <v>2528473.92999998</v>
      </c>
      <c r="AU2581" s="12">
        <f t="shared" si="815"/>
        <v>7589197.94999998</v>
      </c>
      <c r="AV2581" s="12">
        <f t="shared" si="816"/>
        <v>3780560.41999998</v>
      </c>
      <c r="AW2581" s="12">
        <f t="shared" si="817"/>
        <v>6906301.82999999</v>
      </c>
      <c r="AX2581" s="12">
        <f t="shared" si="818"/>
        <v>0</v>
      </c>
      <c r="AY2581" s="21">
        <f t="shared" si="819"/>
        <v>565260242.18</v>
      </c>
    </row>
    <row r="2582" spans="1:51">
      <c r="A2582" s="5" t="s">
        <v>5211</v>
      </c>
      <c r="B2582" s="5" t="s">
        <v>5212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820"/>
        <v>567734774.83</v>
      </c>
      <c r="AF2582" s="9">
        <f t="shared" si="821"/>
        <v>510878636.15</v>
      </c>
      <c r="AG2582" s="9">
        <f t="shared" si="822"/>
        <v>66463571.2000001</v>
      </c>
      <c r="AH2582" s="9">
        <f t="shared" si="823"/>
        <v>65186324.1600001</v>
      </c>
      <c r="AI2582" s="9">
        <f t="shared" si="824"/>
        <v>55767861.6600001</v>
      </c>
      <c r="AJ2582" s="12">
        <f t="shared" si="805"/>
        <v>123425175.44</v>
      </c>
      <c r="AK2582" s="16">
        <f t="shared" si="806"/>
        <v>0.217399357784553</v>
      </c>
      <c r="AL2582" s="9">
        <f t="shared" si="807"/>
        <v>64954252.59</v>
      </c>
      <c r="AM2582" s="16">
        <f t="shared" si="808"/>
        <v>0.00677031682822486</v>
      </c>
      <c r="AN2582" s="16">
        <f t="shared" si="809"/>
        <v>0.0087934297163581</v>
      </c>
      <c r="AO2582" s="16">
        <f t="shared" si="810"/>
        <v>0.0644311295903149</v>
      </c>
      <c r="AP2582" s="16">
        <f t="shared" si="811"/>
        <v>0.0321649005303014</v>
      </c>
      <c r="AQ2582" s="12">
        <f t="shared" si="812"/>
        <v>58470922.8500001</v>
      </c>
      <c r="AR2582" s="12">
        <f t="shared" si="813"/>
        <v>46160429.1400001</v>
      </c>
      <c r="AS2582" s="12">
        <f>AR2582-VLOOKUP(A2582,[1]选股结果!$A$2:$BJ$3005,48,FALSE)*0.08</f>
        <v>-33107116.0103999</v>
      </c>
      <c r="AT2582" s="12">
        <f t="shared" si="814"/>
        <v>49052460.3500001</v>
      </c>
      <c r="AU2582" s="12">
        <f t="shared" si="815"/>
        <v>55578891.6400001</v>
      </c>
      <c r="AV2582" s="12">
        <f t="shared" si="816"/>
        <v>57038414</v>
      </c>
      <c r="AW2582" s="12">
        <f t="shared" si="817"/>
        <v>66463571.2000001</v>
      </c>
      <c r="AX2582" s="12">
        <f t="shared" si="818"/>
        <v>9313523.5</v>
      </c>
      <c r="AY2582" s="21">
        <f t="shared" si="819"/>
        <v>507986604.94</v>
      </c>
    </row>
    <row r="2583" spans="1:51">
      <c r="A2583" s="5" t="s">
        <v>5213</v>
      </c>
      <c r="B2583" s="5" t="s">
        <v>5214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820"/>
        <v>567431831.44</v>
      </c>
      <c r="AF2583" s="9">
        <f t="shared" si="821"/>
        <v>542760162.39</v>
      </c>
      <c r="AG2583" s="9">
        <f t="shared" si="822"/>
        <v>33745221.9600002</v>
      </c>
      <c r="AH2583" s="9">
        <f t="shared" si="823"/>
        <v>34221747.0500002</v>
      </c>
      <c r="AI2583" s="9">
        <f t="shared" si="824"/>
        <v>31191410.6300002</v>
      </c>
      <c r="AJ2583" s="12">
        <f t="shared" si="805"/>
        <v>66545272.27</v>
      </c>
      <c r="AK2583" s="16">
        <f t="shared" si="806"/>
        <v>0.117274478770648</v>
      </c>
      <c r="AL2583" s="9">
        <f t="shared" si="807"/>
        <v>52087989.8</v>
      </c>
      <c r="AM2583" s="16">
        <f t="shared" si="808"/>
        <v>0.00768798565446937</v>
      </c>
      <c r="AN2583" s="16">
        <f t="shared" si="809"/>
        <v>0.0057117560390912</v>
      </c>
      <c r="AO2583" s="16">
        <f t="shared" si="810"/>
        <v>0.0379045292637487</v>
      </c>
      <c r="AP2583" s="16">
        <f t="shared" si="811"/>
        <v>0.0206097287145876</v>
      </c>
      <c r="AQ2583" s="12">
        <f t="shared" si="812"/>
        <v>14457282.47</v>
      </c>
      <c r="AR2583" s="12">
        <f t="shared" si="813"/>
        <v>10359635.37</v>
      </c>
      <c r="AS2583" s="12">
        <f>AR2583-VLOOKUP(A2583,[1]选股结果!$A$2:$BJ$3005,48,FALSE)*0.08</f>
        <v>-66897122.0012</v>
      </c>
      <c r="AT2583" s="12">
        <f t="shared" si="814"/>
        <v>11426946.05</v>
      </c>
      <c r="AU2583" s="12">
        <f t="shared" si="815"/>
        <v>13389971.79</v>
      </c>
      <c r="AV2583" s="12">
        <f t="shared" si="816"/>
        <v>18924114.6</v>
      </c>
      <c r="AW2583" s="12">
        <f t="shared" si="817"/>
        <v>33745221.9600002</v>
      </c>
      <c r="AX2583" s="12">
        <f t="shared" si="818"/>
        <v>16135897.21</v>
      </c>
      <c r="AY2583" s="21">
        <f t="shared" si="819"/>
        <v>541692851.71</v>
      </c>
    </row>
    <row r="2584" spans="1:51">
      <c r="A2584" s="5" t="s">
        <v>5215</v>
      </c>
      <c r="B2584" s="5" t="s">
        <v>5216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820"/>
        <v>566731161.15</v>
      </c>
      <c r="AF2584" s="9">
        <f t="shared" si="821"/>
        <v>346462574.9</v>
      </c>
      <c r="AG2584" s="9">
        <f t="shared" si="822"/>
        <v>220932506.88</v>
      </c>
      <c r="AH2584" s="9">
        <f t="shared" si="823"/>
        <v>217950912.41</v>
      </c>
      <c r="AI2584" s="9">
        <f t="shared" si="824"/>
        <v>178797222.2</v>
      </c>
      <c r="AJ2584" s="12">
        <f t="shared" si="805"/>
        <v>398220515.88</v>
      </c>
      <c r="AK2584" s="16">
        <f t="shared" si="806"/>
        <v>0.702662114205858</v>
      </c>
      <c r="AL2584" s="9">
        <f t="shared" si="807"/>
        <v>34593624.7</v>
      </c>
      <c r="AM2584" s="16">
        <f t="shared" si="808"/>
        <v>0.00981681811656634</v>
      </c>
      <c r="AN2584" s="16">
        <f t="shared" si="809"/>
        <v>0</v>
      </c>
      <c r="AO2584" s="16">
        <f t="shared" si="810"/>
        <v>0.0446266508774272</v>
      </c>
      <c r="AP2584" s="16">
        <f t="shared" si="811"/>
        <v>0.00133611821955134</v>
      </c>
      <c r="AQ2584" s="12">
        <f t="shared" si="812"/>
        <v>363626891.18</v>
      </c>
      <c r="AR2584" s="12">
        <f t="shared" si="813"/>
        <v>178133301.57</v>
      </c>
      <c r="AS2584" s="12">
        <f>AR2584-VLOOKUP(A2584,[1]选股结果!$A$2:$BJ$3005,48,FALSE)*0.08</f>
        <v>-27295140.8188</v>
      </c>
      <c r="AT2584" s="12">
        <f t="shared" si="814"/>
        <v>324473200.97</v>
      </c>
      <c r="AU2584" s="12">
        <f t="shared" si="815"/>
        <v>217286991.78</v>
      </c>
      <c r="AV2584" s="12">
        <f t="shared" si="816"/>
        <v>217439640.44</v>
      </c>
      <c r="AW2584" s="12">
        <f t="shared" si="817"/>
        <v>220932506.88</v>
      </c>
      <c r="AX2584" s="12">
        <f t="shared" si="818"/>
        <v>0</v>
      </c>
      <c r="AY2584" s="21">
        <f t="shared" si="819"/>
        <v>200122675.5</v>
      </c>
    </row>
    <row r="2585" spans="1:51">
      <c r="A2585" s="5" t="s">
        <v>5217</v>
      </c>
      <c r="B2585" s="5" t="s">
        <v>5218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820"/>
        <v>565363038.74</v>
      </c>
      <c r="AF2585" s="9">
        <f t="shared" si="821"/>
        <v>502113049.11</v>
      </c>
      <c r="AG2585" s="9">
        <f t="shared" si="822"/>
        <v>65644140.4300001</v>
      </c>
      <c r="AH2585" s="9">
        <f t="shared" si="823"/>
        <v>65098025.2600001</v>
      </c>
      <c r="AI2585" s="9">
        <f t="shared" si="824"/>
        <v>55885632.0100001</v>
      </c>
      <c r="AJ2585" s="12">
        <f t="shared" si="805"/>
        <v>118360392.52</v>
      </c>
      <c r="AK2585" s="16">
        <f t="shared" si="806"/>
        <v>0.209352901427346</v>
      </c>
      <c r="AL2585" s="9">
        <f t="shared" si="807"/>
        <v>55498694.97</v>
      </c>
      <c r="AM2585" s="16">
        <f t="shared" si="808"/>
        <v>0.00562117450600004</v>
      </c>
      <c r="AN2585" s="16">
        <f t="shared" si="809"/>
        <v>0.00946462222207774</v>
      </c>
      <c r="AO2585" s="16">
        <f t="shared" si="810"/>
        <v>0.0491238337085071</v>
      </c>
      <c r="AP2585" s="16">
        <f t="shared" si="811"/>
        <v>0.0329891180392094</v>
      </c>
      <c r="AQ2585" s="12">
        <f t="shared" si="812"/>
        <v>62861697.55</v>
      </c>
      <c r="AR2585" s="12">
        <f t="shared" si="813"/>
        <v>53491481.21</v>
      </c>
      <c r="AS2585" s="12">
        <f>AR2585-VLOOKUP(A2585,[1]选股结果!$A$2:$BJ$3005,48,FALSE)*0.08</f>
        <v>6100397.5804</v>
      </c>
      <c r="AT2585" s="12">
        <f t="shared" si="814"/>
        <v>53649304.3</v>
      </c>
      <c r="AU2585" s="12">
        <f t="shared" si="815"/>
        <v>62703874.46</v>
      </c>
      <c r="AV2585" s="12">
        <f t="shared" si="816"/>
        <v>62131725.7</v>
      </c>
      <c r="AW2585" s="12">
        <f t="shared" si="817"/>
        <v>65644140.4300001</v>
      </c>
      <c r="AX2585" s="12">
        <f t="shared" si="818"/>
        <v>3668139.18</v>
      </c>
      <c r="AY2585" s="21">
        <f t="shared" si="819"/>
        <v>501955226.02</v>
      </c>
    </row>
    <row r="2586" spans="1:51">
      <c r="A2586" s="5" t="s">
        <v>5219</v>
      </c>
      <c r="B2586" s="5" t="s">
        <v>5220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820"/>
        <v>563094341.27</v>
      </c>
      <c r="AF2586" s="9">
        <f t="shared" si="821"/>
        <v>366190332.49</v>
      </c>
      <c r="AG2586" s="9">
        <f t="shared" si="822"/>
        <v>218798290.66</v>
      </c>
      <c r="AH2586" s="9">
        <f t="shared" si="823"/>
        <v>219016096.95</v>
      </c>
      <c r="AI2586" s="9">
        <f t="shared" si="824"/>
        <v>201001219.55</v>
      </c>
      <c r="AJ2586" s="12">
        <f t="shared" si="805"/>
        <v>301873689.03</v>
      </c>
      <c r="AK2586" s="16">
        <f t="shared" si="806"/>
        <v>0.536097891428203</v>
      </c>
      <c r="AL2586" s="9">
        <f t="shared" si="807"/>
        <v>107066535.72</v>
      </c>
      <c r="AM2586" s="16">
        <f t="shared" si="808"/>
        <v>0.0107382480107373</v>
      </c>
      <c r="AN2586" s="16">
        <f t="shared" si="809"/>
        <v>0.0615027429362752</v>
      </c>
      <c r="AO2586" s="16">
        <f t="shared" si="810"/>
        <v>0.0496651874123352</v>
      </c>
      <c r="AP2586" s="16">
        <f t="shared" si="811"/>
        <v>0.0673403797212341</v>
      </c>
      <c r="AQ2586" s="12">
        <f t="shared" si="812"/>
        <v>194807153.31</v>
      </c>
      <c r="AR2586" s="12">
        <f t="shared" si="813"/>
        <v>178386261.62</v>
      </c>
      <c r="AS2586" s="12">
        <f>AR2586-VLOOKUP(A2586,[1]选股结果!$A$2:$BJ$3005,48,FALSE)*0.08</f>
        <v>80164388.7768</v>
      </c>
      <c r="AT2586" s="12">
        <f t="shared" si="814"/>
        <v>176792275.91</v>
      </c>
      <c r="AU2586" s="12">
        <f t="shared" si="815"/>
        <v>196401139.02</v>
      </c>
      <c r="AV2586" s="12">
        <f t="shared" si="816"/>
        <v>193663076.29</v>
      </c>
      <c r="AW2586" s="12">
        <f t="shared" si="817"/>
        <v>218798290.66</v>
      </c>
      <c r="AX2586" s="12">
        <f t="shared" si="818"/>
        <v>23108491.98</v>
      </c>
      <c r="AY2586" s="21">
        <f t="shared" si="819"/>
        <v>367784318.2</v>
      </c>
    </row>
    <row r="2587" spans="1:51">
      <c r="A2587" s="5" t="s">
        <v>5221</v>
      </c>
      <c r="B2587" s="5" t="s">
        <v>5222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820"/>
        <v>559766301.67</v>
      </c>
      <c r="AF2587" s="9">
        <f t="shared" si="821"/>
        <v>722379447.1</v>
      </c>
      <c r="AG2587" s="9">
        <f t="shared" si="822"/>
        <v>24049513.2299999</v>
      </c>
      <c r="AH2587" s="9">
        <f t="shared" si="823"/>
        <v>4243001.8899999</v>
      </c>
      <c r="AI2587" s="9">
        <f t="shared" si="824"/>
        <v>4123403.0199999</v>
      </c>
      <c r="AJ2587" s="12">
        <f t="shared" si="805"/>
        <v>369120495.33</v>
      </c>
      <c r="AK2587" s="16">
        <f t="shared" si="806"/>
        <v>0.659418929343854</v>
      </c>
      <c r="AL2587" s="9">
        <f t="shared" si="807"/>
        <v>493138159.02</v>
      </c>
      <c r="AM2587" s="16">
        <f t="shared" si="808"/>
        <v>0.015833118791822</v>
      </c>
      <c r="AN2587" s="16">
        <f t="shared" si="809"/>
        <v>0.517947810604224</v>
      </c>
      <c r="AO2587" s="16">
        <f t="shared" si="810"/>
        <v>0.271810226868029</v>
      </c>
      <c r="AP2587" s="16">
        <f t="shared" si="811"/>
        <v>0.0401704129078785</v>
      </c>
      <c r="AQ2587" s="12">
        <f t="shared" si="812"/>
        <v>-124017663.69</v>
      </c>
      <c r="AR2587" s="12">
        <f t="shared" si="813"/>
        <v>-182442077.65</v>
      </c>
      <c r="AS2587" s="12">
        <f>AR2587-VLOOKUP(A2587,[1]选股结果!$A$2:$BJ$3005,48,FALSE)*0.08</f>
        <v>-225217330.482</v>
      </c>
      <c r="AT2587" s="12">
        <f t="shared" si="814"/>
        <v>-124137262.56</v>
      </c>
      <c r="AU2587" s="12">
        <f t="shared" si="815"/>
        <v>-182322478.78</v>
      </c>
      <c r="AV2587" s="12">
        <f t="shared" si="816"/>
        <v>-124830154.29</v>
      </c>
      <c r="AW2587" s="12">
        <f t="shared" si="817"/>
        <v>24049513.2299999</v>
      </c>
      <c r="AX2587" s="12">
        <f t="shared" si="818"/>
        <v>150884915.49</v>
      </c>
      <c r="AY2587" s="21">
        <f t="shared" si="819"/>
        <v>664074632.01</v>
      </c>
    </row>
    <row r="2588" spans="1:51">
      <c r="A2588" s="5" t="s">
        <v>5223</v>
      </c>
      <c r="B2588" s="5" t="s">
        <v>5224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820"/>
        <v>558658878.2</v>
      </c>
      <c r="AF2588" s="9">
        <f t="shared" si="821"/>
        <v>461479974.73</v>
      </c>
      <c r="AG2588" s="9">
        <f t="shared" si="822"/>
        <v>72975374.14</v>
      </c>
      <c r="AH2588" s="9">
        <f t="shared" si="823"/>
        <v>72709742.68</v>
      </c>
      <c r="AI2588" s="9">
        <f t="shared" si="824"/>
        <v>60229311.71</v>
      </c>
      <c r="AJ2588" s="12">
        <f t="shared" si="805"/>
        <v>281183645.4</v>
      </c>
      <c r="AK2588" s="16">
        <f t="shared" si="806"/>
        <v>0.503319031295044</v>
      </c>
      <c r="AL2588" s="9">
        <f t="shared" si="807"/>
        <v>184881755.25</v>
      </c>
      <c r="AM2588" s="16">
        <f t="shared" si="808"/>
        <v>0.00678776643131132</v>
      </c>
      <c r="AN2588" s="16">
        <f t="shared" si="809"/>
        <v>0.0508908645497652</v>
      </c>
      <c r="AO2588" s="16">
        <f t="shared" si="810"/>
        <v>0.19169937913644</v>
      </c>
      <c r="AP2588" s="16">
        <f t="shared" si="811"/>
        <v>0.0810850523953957</v>
      </c>
      <c r="AQ2588" s="12">
        <f t="shared" si="812"/>
        <v>96301890.1500001</v>
      </c>
      <c r="AR2588" s="12">
        <f t="shared" si="813"/>
        <v>84432841.0400001</v>
      </c>
      <c r="AS2588" s="12">
        <f>AR2588-VLOOKUP(A2588,[1]选股结果!$A$2:$BJ$3005,48,FALSE)*0.08</f>
        <v>-22066313.1679999</v>
      </c>
      <c r="AT2588" s="12">
        <f t="shared" si="814"/>
        <v>83821459.1800001</v>
      </c>
      <c r="AU2588" s="12">
        <f t="shared" si="815"/>
        <v>96913272.0100001</v>
      </c>
      <c r="AV2588" s="12">
        <f t="shared" si="816"/>
        <v>70603351.81</v>
      </c>
      <c r="AW2588" s="12">
        <f t="shared" si="817"/>
        <v>72975374.14</v>
      </c>
      <c r="AX2588" s="12">
        <f t="shared" si="818"/>
        <v>1760640.47</v>
      </c>
      <c r="AY2588" s="21">
        <f t="shared" si="819"/>
        <v>462091356.59</v>
      </c>
    </row>
    <row r="2589" spans="1:51">
      <c r="A2589" s="5" t="s">
        <v>5225</v>
      </c>
      <c r="B2589" s="5" t="s">
        <v>5226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820"/>
        <v>558077573.27</v>
      </c>
      <c r="AF2589" s="9">
        <f t="shared" si="821"/>
        <v>514035808.26</v>
      </c>
      <c r="AG2589" s="9">
        <f t="shared" si="822"/>
        <v>50172694.77</v>
      </c>
      <c r="AH2589" s="9">
        <f t="shared" si="823"/>
        <v>50454756.98</v>
      </c>
      <c r="AI2589" s="9">
        <f t="shared" si="824"/>
        <v>43432659.68</v>
      </c>
      <c r="AJ2589" s="12">
        <f t="shared" si="805"/>
        <v>113391760.68</v>
      </c>
      <c r="AK2589" s="16">
        <f t="shared" si="806"/>
        <v>0.203182794133067</v>
      </c>
      <c r="AL2589" s="9">
        <f t="shared" si="807"/>
        <v>68249868.72</v>
      </c>
      <c r="AM2589" s="16">
        <f t="shared" si="808"/>
        <v>0.00646269764768897</v>
      </c>
      <c r="AN2589" s="16">
        <f t="shared" si="809"/>
        <v>0.00359045554950221</v>
      </c>
      <c r="AO2589" s="16">
        <f t="shared" si="810"/>
        <v>0.0726350765225761</v>
      </c>
      <c r="AP2589" s="16">
        <f t="shared" si="811"/>
        <v>0.046099971782154</v>
      </c>
      <c r="AQ2589" s="12">
        <f t="shared" si="812"/>
        <v>45141891.96</v>
      </c>
      <c r="AR2589" s="12">
        <f t="shared" si="813"/>
        <v>40643605.95</v>
      </c>
      <c r="AS2589" s="12">
        <f>AR2589-VLOOKUP(A2589,[1]选股结果!$A$2:$BJ$3005,48,FALSE)*0.08</f>
        <v>-39887153.2356</v>
      </c>
      <c r="AT2589" s="12">
        <f t="shared" si="814"/>
        <v>38119794.66</v>
      </c>
      <c r="AU2589" s="12">
        <f t="shared" si="815"/>
        <v>47665703.25</v>
      </c>
      <c r="AV2589" s="12">
        <f t="shared" si="816"/>
        <v>43586386.4</v>
      </c>
      <c r="AW2589" s="12">
        <f t="shared" si="817"/>
        <v>50172694.77</v>
      </c>
      <c r="AX2589" s="12">
        <f t="shared" si="818"/>
        <v>2165068.49</v>
      </c>
      <c r="AY2589" s="21">
        <f t="shared" si="819"/>
        <v>516559619.55</v>
      </c>
    </row>
    <row r="2590" spans="1:51">
      <c r="A2590" s="5" t="s">
        <v>5227</v>
      </c>
      <c r="B2590" s="5" t="s">
        <v>5228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820"/>
        <v>555577162.4</v>
      </c>
      <c r="AF2590" s="9">
        <f t="shared" si="821"/>
        <v>516546981.07</v>
      </c>
      <c r="AG2590" s="9">
        <f t="shared" si="822"/>
        <v>13031748.7</v>
      </c>
      <c r="AH2590" s="9">
        <f t="shared" si="823"/>
        <v>12854155.57</v>
      </c>
      <c r="AI2590" s="9">
        <f t="shared" si="824"/>
        <v>9961521.25</v>
      </c>
      <c r="AJ2590" s="12">
        <f t="shared" ref="AJ2590:AJ2653" si="825">C2590-G2590</f>
        <v>149106986.07</v>
      </c>
      <c r="AK2590" s="16">
        <f t="shared" ref="AK2590:AK2653" si="826">AJ2590/C2590</f>
        <v>0.268382136922049</v>
      </c>
      <c r="AL2590" s="9">
        <f t="shared" ref="AL2590:AL2653" si="827">O2590+P2590+Q2590+R2590+Y2590-AB2590+AC2590</f>
        <v>114017126.32</v>
      </c>
      <c r="AM2590" s="16">
        <f t="shared" ref="AM2590:AM2653" si="828">O2590/C2590</f>
        <v>0.0041826136804503</v>
      </c>
      <c r="AN2590" s="16">
        <f t="shared" ref="AN2590:AN2653" si="829">P2590/C2590</f>
        <v>0.0728478916504866</v>
      </c>
      <c r="AO2590" s="16">
        <f t="shared" ref="AO2590:AO2653" si="830">Q2590/C2590</f>
        <v>0.0825353301815273</v>
      </c>
      <c r="AP2590" s="16">
        <f t="shared" ref="AP2590:AP2653" si="831">R2590/C2590</f>
        <v>0.0302200910445487</v>
      </c>
      <c r="AQ2590" s="12">
        <f t="shared" ref="AQ2590:AQ2653" si="832">C2590-G2590-AL2590</f>
        <v>35089859.75</v>
      </c>
      <c r="AR2590" s="12">
        <f t="shared" ref="AR2590:AR2653" si="833">AQ2590-S2590-AD2590</f>
        <v>27561147.23</v>
      </c>
      <c r="AS2590" s="12">
        <f>AR2590-VLOOKUP(A2590,[1]选股结果!$A$2:$BJ$3005,48,FALSE)*0.08</f>
        <v>-17450098.2332</v>
      </c>
      <c r="AT2590" s="12">
        <f t="shared" si="814"/>
        <v>32197225.43</v>
      </c>
      <c r="AU2590" s="12">
        <f t="shared" si="815"/>
        <v>30453781.55</v>
      </c>
      <c r="AV2590" s="12">
        <f t="shared" si="816"/>
        <v>37573773.46</v>
      </c>
      <c r="AW2590" s="12">
        <f t="shared" si="817"/>
        <v>13031748.7</v>
      </c>
      <c r="AX2590" s="12">
        <f t="shared" si="818"/>
        <v>-19905946.56</v>
      </c>
      <c r="AY2590" s="21">
        <f t="shared" si="819"/>
        <v>511910902.87</v>
      </c>
    </row>
    <row r="2591" spans="1:51">
      <c r="A2591" s="5" t="s">
        <v>5229</v>
      </c>
      <c r="B2591" s="5" t="s">
        <v>5230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820"/>
        <v>555014616.09</v>
      </c>
      <c r="AF2591" s="9">
        <f t="shared" si="821"/>
        <v>906876965.91</v>
      </c>
      <c r="AG2591" s="9">
        <f t="shared" si="822"/>
        <v>-311762613.84</v>
      </c>
      <c r="AH2591" s="9">
        <f t="shared" si="823"/>
        <v>-295685841.9</v>
      </c>
      <c r="AI2591" s="9">
        <f t="shared" si="824"/>
        <v>-297279159.33</v>
      </c>
      <c r="AJ2591" s="12">
        <f t="shared" si="825"/>
        <v>31603582.7500001</v>
      </c>
      <c r="AK2591" s="16">
        <f t="shared" si="826"/>
        <v>0.0569418927606679</v>
      </c>
      <c r="AL2591" s="9">
        <f t="shared" si="827"/>
        <v>204513397.8</v>
      </c>
      <c r="AM2591" s="16">
        <f t="shared" si="828"/>
        <v>0.034004740871436</v>
      </c>
      <c r="AN2591" s="16">
        <f t="shared" si="829"/>
        <v>0.0163518759270447</v>
      </c>
      <c r="AO2591" s="16">
        <f t="shared" si="830"/>
        <v>0.277629983288608</v>
      </c>
      <c r="AP2591" s="16">
        <f t="shared" si="831"/>
        <v>0.0694626982647757</v>
      </c>
      <c r="AQ2591" s="12">
        <f t="shared" si="832"/>
        <v>-172909815.05</v>
      </c>
      <c r="AR2591" s="12">
        <f t="shared" si="833"/>
        <v>-337378895.31</v>
      </c>
      <c r="AS2591" s="12">
        <f>AR2591-VLOOKUP(A2591,[1]选股结果!$A$2:$BJ$3005,48,FALSE)*0.08</f>
        <v>-550042898.4676</v>
      </c>
      <c r="AT2591" s="12">
        <f t="shared" si="814"/>
        <v>-174503132.48</v>
      </c>
      <c r="AU2591" s="12">
        <f t="shared" si="815"/>
        <v>-335785577.88</v>
      </c>
      <c r="AV2591" s="12">
        <f t="shared" si="816"/>
        <v>-276317734.44</v>
      </c>
      <c r="AW2591" s="12">
        <f t="shared" si="817"/>
        <v>-311762613.84</v>
      </c>
      <c r="AX2591" s="12">
        <f t="shared" si="818"/>
        <v>3036029.99</v>
      </c>
      <c r="AY2591" s="21">
        <f t="shared" si="819"/>
        <v>744001203.08</v>
      </c>
    </row>
    <row r="2592" spans="1:51">
      <c r="A2592" s="5" t="s">
        <v>5231</v>
      </c>
      <c r="B2592" s="5" t="s">
        <v>5232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820"/>
        <v>554266809.37</v>
      </c>
      <c r="AF2592" s="9">
        <f t="shared" si="821"/>
        <v>482075080.23</v>
      </c>
      <c r="AG2592" s="9">
        <f t="shared" si="822"/>
        <v>73444413.76</v>
      </c>
      <c r="AH2592" s="9">
        <f t="shared" si="823"/>
        <v>72500812.03</v>
      </c>
      <c r="AI2592" s="9">
        <f t="shared" si="824"/>
        <v>63751220.45</v>
      </c>
      <c r="AJ2592" s="12">
        <f t="shared" si="825"/>
        <v>181296391.59</v>
      </c>
      <c r="AK2592" s="16">
        <f t="shared" si="826"/>
        <v>0.327092274920932</v>
      </c>
      <c r="AL2592" s="9">
        <f t="shared" si="827"/>
        <v>103450605.33</v>
      </c>
      <c r="AM2592" s="16">
        <f t="shared" si="828"/>
        <v>0.00774630931785393</v>
      </c>
      <c r="AN2592" s="16">
        <f t="shared" si="829"/>
        <v>0.0539788106453761</v>
      </c>
      <c r="AO2592" s="16">
        <f t="shared" si="830"/>
        <v>0.0864672162933125</v>
      </c>
      <c r="AP2592" s="16">
        <f t="shared" si="831"/>
        <v>0.0366415691083581</v>
      </c>
      <c r="AQ2592" s="12">
        <f t="shared" si="832"/>
        <v>77845786.26</v>
      </c>
      <c r="AR2592" s="12">
        <f t="shared" si="833"/>
        <v>62438831.22</v>
      </c>
      <c r="AS2592" s="12">
        <f>AR2592-VLOOKUP(A2592,[1]选股结果!$A$2:$BJ$3005,48,FALSE)*0.08</f>
        <v>-6187781.464</v>
      </c>
      <c r="AT2592" s="12">
        <f t="shared" si="814"/>
        <v>69096194.68</v>
      </c>
      <c r="AU2592" s="12">
        <f t="shared" si="815"/>
        <v>71188422.8</v>
      </c>
      <c r="AV2592" s="12">
        <f t="shared" si="816"/>
        <v>73350390.5</v>
      </c>
      <c r="AW2592" s="12">
        <f t="shared" si="817"/>
        <v>73444413.76</v>
      </c>
      <c r="AX2592" s="12">
        <f t="shared" si="818"/>
        <v>1746142.69</v>
      </c>
      <c r="AY2592" s="21">
        <f t="shared" si="819"/>
        <v>475417716.77</v>
      </c>
    </row>
    <row r="2593" spans="1:51">
      <c r="A2593" s="5" t="s">
        <v>5233</v>
      </c>
      <c r="B2593" s="5" t="s">
        <v>5234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820"/>
        <v>554039241.7</v>
      </c>
      <c r="AF2593" s="9">
        <f t="shared" si="821"/>
        <v>555529620.93</v>
      </c>
      <c r="AG2593" s="9">
        <f t="shared" si="822"/>
        <v>3897042.01999998</v>
      </c>
      <c r="AH2593" s="9">
        <f t="shared" si="823"/>
        <v>7942042.01999998</v>
      </c>
      <c r="AI2593" s="9">
        <f t="shared" si="824"/>
        <v>7238466.75999998</v>
      </c>
      <c r="AJ2593" s="12">
        <f t="shared" si="825"/>
        <v>36569629.16</v>
      </c>
      <c r="AK2593" s="16">
        <f t="shared" si="826"/>
        <v>0.0660054855460972</v>
      </c>
      <c r="AL2593" s="9">
        <f t="shared" si="827"/>
        <v>40392656.14</v>
      </c>
      <c r="AM2593" s="16">
        <f t="shared" si="828"/>
        <v>0.00328158139921878</v>
      </c>
      <c r="AN2593" s="16">
        <f t="shared" si="829"/>
        <v>0.0327590644018456</v>
      </c>
      <c r="AO2593" s="16">
        <f t="shared" si="830"/>
        <v>0.0441660485905614</v>
      </c>
      <c r="AP2593" s="16">
        <f t="shared" si="831"/>
        <v>0</v>
      </c>
      <c r="AQ2593" s="12">
        <f t="shared" si="832"/>
        <v>-3823026.97999997</v>
      </c>
      <c r="AR2593" s="12">
        <f t="shared" si="833"/>
        <v>1851045.51000003</v>
      </c>
      <c r="AS2593" s="12">
        <f>AR2593-VLOOKUP(A2593,[1]选股结果!$A$2:$BJ$3005,48,FALSE)*0.08</f>
        <v>-33019220.3852</v>
      </c>
      <c r="AT2593" s="12">
        <f t="shared" si="814"/>
        <v>-4526602.23999997</v>
      </c>
      <c r="AU2593" s="12">
        <f t="shared" si="815"/>
        <v>2554620.77000003</v>
      </c>
      <c r="AV2593" s="12">
        <f t="shared" si="816"/>
        <v>-6635732.40999997</v>
      </c>
      <c r="AW2593" s="12">
        <f t="shared" si="817"/>
        <v>3897042.01999998</v>
      </c>
      <c r="AX2593" s="12">
        <f t="shared" si="818"/>
        <v>4051384.36</v>
      </c>
      <c r="AY2593" s="21">
        <f t="shared" si="819"/>
        <v>561907268.68</v>
      </c>
    </row>
    <row r="2594" spans="1:51">
      <c r="A2594" s="5" t="s">
        <v>5235</v>
      </c>
      <c r="B2594" s="5" t="s">
        <v>5236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820"/>
        <v>553568312.57</v>
      </c>
      <c r="AF2594" s="9">
        <f t="shared" si="821"/>
        <v>428654516.01</v>
      </c>
      <c r="AG2594" s="9">
        <f t="shared" si="822"/>
        <v>128486220.18</v>
      </c>
      <c r="AH2594" s="9">
        <f t="shared" si="823"/>
        <v>131750881.36</v>
      </c>
      <c r="AI2594" s="9">
        <f t="shared" si="824"/>
        <v>97558234.57</v>
      </c>
      <c r="AJ2594" s="12">
        <f t="shared" si="825"/>
        <v>233259474.67</v>
      </c>
      <c r="AK2594" s="16">
        <f t="shared" si="826"/>
        <v>0.421374326118972</v>
      </c>
      <c r="AL2594" s="9">
        <f t="shared" si="827"/>
        <v>98875895.71</v>
      </c>
      <c r="AM2594" s="16">
        <f t="shared" si="828"/>
        <v>0.0113676372131656</v>
      </c>
      <c r="AN2594" s="16">
        <f t="shared" si="829"/>
        <v>0.0191165114037517</v>
      </c>
      <c r="AO2594" s="16">
        <f t="shared" si="830"/>
        <v>0.128294019811727</v>
      </c>
      <c r="AP2594" s="16">
        <f t="shared" si="831"/>
        <v>0.0256826068565878</v>
      </c>
      <c r="AQ2594" s="12">
        <f t="shared" si="832"/>
        <v>134383578.96</v>
      </c>
      <c r="AR2594" s="12">
        <f t="shared" si="833"/>
        <v>93956894.17</v>
      </c>
      <c r="AS2594" s="12">
        <f>AR2594-VLOOKUP(A2594,[1]选股结果!$A$2:$BJ$3005,48,FALSE)*0.08</f>
        <v>-14190465.1668</v>
      </c>
      <c r="AT2594" s="12">
        <f t="shared" si="814"/>
        <v>100190932.17</v>
      </c>
      <c r="AU2594" s="12">
        <f t="shared" si="815"/>
        <v>128149540.96</v>
      </c>
      <c r="AV2594" s="12">
        <f t="shared" si="816"/>
        <v>127466123.12</v>
      </c>
      <c r="AW2594" s="12">
        <f t="shared" si="817"/>
        <v>128486220.18</v>
      </c>
      <c r="AX2594" s="12">
        <f t="shared" si="818"/>
        <v>-669456.89</v>
      </c>
      <c r="AY2594" s="21">
        <f t="shared" si="819"/>
        <v>422420478.01</v>
      </c>
    </row>
    <row r="2595" spans="1:51">
      <c r="A2595" s="5" t="s">
        <v>5237</v>
      </c>
      <c r="B2595" s="5" t="s">
        <v>5238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820"/>
        <v>552981706</v>
      </c>
      <c r="AF2595" s="9">
        <f t="shared" si="821"/>
        <v>562604460.85</v>
      </c>
      <c r="AG2595" s="9">
        <f t="shared" si="822"/>
        <v>-18700082.28</v>
      </c>
      <c r="AH2595" s="9">
        <f t="shared" si="823"/>
        <v>-10680111.17</v>
      </c>
      <c r="AI2595" s="9">
        <f t="shared" si="824"/>
        <v>-25833046.39</v>
      </c>
      <c r="AJ2595" s="12">
        <f t="shared" si="825"/>
        <v>387023354.66</v>
      </c>
      <c r="AK2595" s="16">
        <f t="shared" si="826"/>
        <v>0.699884553974738</v>
      </c>
      <c r="AL2595" s="9">
        <f t="shared" si="827"/>
        <v>73476910.08</v>
      </c>
      <c r="AM2595" s="16">
        <f t="shared" si="828"/>
        <v>0.0249278186428829</v>
      </c>
      <c r="AN2595" s="16">
        <f t="shared" si="829"/>
        <v>0.0180806105907598</v>
      </c>
      <c r="AO2595" s="16">
        <f t="shared" si="830"/>
        <v>0.104368744921916</v>
      </c>
      <c r="AP2595" s="16">
        <f t="shared" si="831"/>
        <v>0</v>
      </c>
      <c r="AQ2595" s="12">
        <f t="shared" si="832"/>
        <v>313546444.58</v>
      </c>
      <c r="AR2595" s="12">
        <f t="shared" si="833"/>
        <v>-16755718.96</v>
      </c>
      <c r="AS2595" s="12">
        <f>AR2595-VLOOKUP(A2595,[1]选股结果!$A$2:$BJ$3005,48,FALSE)*0.08</f>
        <v>-395081912.9488</v>
      </c>
      <c r="AT2595" s="12">
        <f t="shared" si="814"/>
        <v>298393509.36</v>
      </c>
      <c r="AU2595" s="12">
        <f t="shared" si="815"/>
        <v>-1602783.74000001</v>
      </c>
      <c r="AV2595" s="12">
        <f t="shared" si="816"/>
        <v>996757.609999955</v>
      </c>
      <c r="AW2595" s="12">
        <f t="shared" si="817"/>
        <v>-18700082.28</v>
      </c>
      <c r="AX2595" s="12">
        <f t="shared" si="818"/>
        <v>-3052980</v>
      </c>
      <c r="AY2595" s="21">
        <f t="shared" si="819"/>
        <v>247455232.53</v>
      </c>
    </row>
    <row r="2596" spans="1:51">
      <c r="A2596" s="5" t="s">
        <v>5239</v>
      </c>
      <c r="B2596" s="5" t="s">
        <v>5240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820"/>
        <v>552854786.28</v>
      </c>
      <c r="AF2596" s="9">
        <f t="shared" si="821"/>
        <v>437520035.08</v>
      </c>
      <c r="AG2596" s="9">
        <f t="shared" si="822"/>
        <v>113369696.01</v>
      </c>
      <c r="AH2596" s="9">
        <f t="shared" si="823"/>
        <v>112281946.55</v>
      </c>
      <c r="AI2596" s="9">
        <f t="shared" si="824"/>
        <v>97933873.86</v>
      </c>
      <c r="AJ2596" s="12">
        <f t="shared" si="825"/>
        <v>203932628.5</v>
      </c>
      <c r="AK2596" s="16">
        <f t="shared" si="826"/>
        <v>0.368871959800156</v>
      </c>
      <c r="AL2596" s="9">
        <f t="shared" si="827"/>
        <v>96958825.68</v>
      </c>
      <c r="AM2596" s="16">
        <f t="shared" si="828"/>
        <v>0.0095122647040566</v>
      </c>
      <c r="AN2596" s="16">
        <f t="shared" si="829"/>
        <v>0.0486728816640317</v>
      </c>
      <c r="AO2596" s="16">
        <f t="shared" si="830"/>
        <v>0.0541838286352983</v>
      </c>
      <c r="AP2596" s="16">
        <f t="shared" si="831"/>
        <v>0.0511580821255217</v>
      </c>
      <c r="AQ2596" s="12">
        <f t="shared" si="832"/>
        <v>106973802.82</v>
      </c>
      <c r="AR2596" s="12">
        <f t="shared" si="833"/>
        <v>94434569.05</v>
      </c>
      <c r="AS2596" s="12">
        <f>AR2596-VLOOKUP(A2596,[1]选股结果!$A$2:$BJ$3005,48,FALSE)*0.08</f>
        <v>16080360.2628</v>
      </c>
      <c r="AT2596" s="12">
        <f t="shared" si="814"/>
        <v>92625730.13</v>
      </c>
      <c r="AU2596" s="12">
        <f t="shared" si="815"/>
        <v>108782641.74</v>
      </c>
      <c r="AV2596" s="12">
        <f t="shared" si="816"/>
        <v>111450836.99</v>
      </c>
      <c r="AW2596" s="12">
        <f t="shared" si="817"/>
        <v>113369696.01</v>
      </c>
      <c r="AX2596" s="12">
        <f t="shared" si="818"/>
        <v>0</v>
      </c>
      <c r="AY2596" s="21">
        <f t="shared" si="819"/>
        <v>439328874</v>
      </c>
    </row>
    <row r="2597" spans="1:51">
      <c r="A2597" s="5" t="s">
        <v>5241</v>
      </c>
      <c r="B2597" s="5" t="s">
        <v>5242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820"/>
        <v>551730782.54</v>
      </c>
      <c r="AF2597" s="9">
        <f t="shared" si="821"/>
        <v>417478695.29</v>
      </c>
      <c r="AG2597" s="9">
        <f t="shared" si="822"/>
        <v>138079880.63</v>
      </c>
      <c r="AH2597" s="9">
        <f t="shared" si="823"/>
        <v>138009309.77</v>
      </c>
      <c r="AI2597" s="9">
        <f t="shared" si="824"/>
        <v>119729938.74</v>
      </c>
      <c r="AJ2597" s="12">
        <f t="shared" si="825"/>
        <v>224342201.42</v>
      </c>
      <c r="AK2597" s="16">
        <f t="shared" si="826"/>
        <v>0.406615343061333</v>
      </c>
      <c r="AL2597" s="9">
        <f t="shared" si="827"/>
        <v>94615122.21</v>
      </c>
      <c r="AM2597" s="16">
        <f t="shared" si="828"/>
        <v>0.00694576509281892</v>
      </c>
      <c r="AN2597" s="16">
        <f t="shared" si="829"/>
        <v>0.0523347872980181</v>
      </c>
      <c r="AO2597" s="16">
        <f t="shared" si="830"/>
        <v>0.0444940888144486</v>
      </c>
      <c r="AP2597" s="16">
        <f t="shared" si="831"/>
        <v>0.0643718565357102</v>
      </c>
      <c r="AQ2597" s="12">
        <f t="shared" si="832"/>
        <v>129727079.21</v>
      </c>
      <c r="AR2597" s="12">
        <f t="shared" si="833"/>
        <v>114129192.79</v>
      </c>
      <c r="AS2597" s="12">
        <f>AR2597-VLOOKUP(A2597,[1]选股结果!$A$2:$BJ$3005,48,FALSE)*0.08</f>
        <v>30651891.3468</v>
      </c>
      <c r="AT2597" s="12">
        <f t="shared" si="814"/>
        <v>111447708.18</v>
      </c>
      <c r="AU2597" s="12">
        <f t="shared" si="815"/>
        <v>132408563.82</v>
      </c>
      <c r="AV2597" s="12">
        <f t="shared" si="816"/>
        <v>127903673.86</v>
      </c>
      <c r="AW2597" s="12">
        <f t="shared" si="817"/>
        <v>138079880.63</v>
      </c>
      <c r="AX2597" s="12">
        <f t="shared" si="818"/>
        <v>7494722.16</v>
      </c>
      <c r="AY2597" s="21">
        <f t="shared" si="819"/>
        <v>420160179.9</v>
      </c>
    </row>
    <row r="2598" spans="1:51">
      <c r="A2598" s="5" t="s">
        <v>5243</v>
      </c>
      <c r="B2598" s="5" t="s">
        <v>5244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820"/>
        <v>551684774.73</v>
      </c>
      <c r="AF2598" s="9">
        <f t="shared" si="821"/>
        <v>473139625.4</v>
      </c>
      <c r="AG2598" s="9">
        <f t="shared" si="822"/>
        <v>73235182.36</v>
      </c>
      <c r="AH2598" s="9">
        <f t="shared" si="823"/>
        <v>76642413.93</v>
      </c>
      <c r="AI2598" s="9">
        <f t="shared" si="824"/>
        <v>64128330.66</v>
      </c>
      <c r="AJ2598" s="12">
        <f t="shared" si="825"/>
        <v>156034234.85</v>
      </c>
      <c r="AK2598" s="16">
        <f t="shared" si="826"/>
        <v>0.282832229557839</v>
      </c>
      <c r="AL2598" s="9">
        <f t="shared" si="827"/>
        <v>76815509.81</v>
      </c>
      <c r="AM2598" s="16">
        <f t="shared" si="828"/>
        <v>0.0117739449002901</v>
      </c>
      <c r="AN2598" s="16">
        <f t="shared" si="829"/>
        <v>0.0562763025048038</v>
      </c>
      <c r="AO2598" s="16">
        <f t="shared" si="830"/>
        <v>0.0551387992624728</v>
      </c>
      <c r="AP2598" s="16">
        <f t="shared" si="831"/>
        <v>0.0198165441222308</v>
      </c>
      <c r="AQ2598" s="12">
        <f t="shared" si="832"/>
        <v>79218725.04</v>
      </c>
      <c r="AR2598" s="12">
        <f t="shared" si="833"/>
        <v>68109563.39</v>
      </c>
      <c r="AS2598" s="12">
        <f>AR2598-VLOOKUP(A2598,[1]选股结果!$A$2:$BJ$3005,48,FALSE)*0.08</f>
        <v>-22429368.4868</v>
      </c>
      <c r="AT2598" s="12">
        <f t="shared" si="814"/>
        <v>66704641.77</v>
      </c>
      <c r="AU2598" s="12">
        <f t="shared" si="815"/>
        <v>80623646.66</v>
      </c>
      <c r="AV2598" s="12">
        <f t="shared" si="816"/>
        <v>63669969.92</v>
      </c>
      <c r="AW2598" s="12">
        <f t="shared" si="817"/>
        <v>73235182.36</v>
      </c>
      <c r="AX2598" s="12">
        <f t="shared" si="818"/>
        <v>0</v>
      </c>
      <c r="AY2598" s="21">
        <f t="shared" si="819"/>
        <v>474544547.02</v>
      </c>
    </row>
    <row r="2599" spans="1:51">
      <c r="A2599" s="5" t="s">
        <v>5245</v>
      </c>
      <c r="B2599" s="5" t="s">
        <v>5246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820"/>
        <v>550436666.9</v>
      </c>
      <c r="AF2599" s="9">
        <f t="shared" si="821"/>
        <v>466159953.83</v>
      </c>
      <c r="AG2599" s="9">
        <f t="shared" si="822"/>
        <v>75310996.4999999</v>
      </c>
      <c r="AH2599" s="9">
        <f t="shared" si="823"/>
        <v>75832623.9999999</v>
      </c>
      <c r="AI2599" s="9">
        <f t="shared" si="824"/>
        <v>63729552.2899999</v>
      </c>
      <c r="AJ2599" s="12">
        <f t="shared" si="825"/>
        <v>196151560.99</v>
      </c>
      <c r="AK2599" s="16">
        <f t="shared" si="826"/>
        <v>0.356356276362737</v>
      </c>
      <c r="AL2599" s="9">
        <f t="shared" si="827"/>
        <v>119859132.93</v>
      </c>
      <c r="AM2599" s="16">
        <f t="shared" si="828"/>
        <v>0.00374517017845128</v>
      </c>
      <c r="AN2599" s="16">
        <f t="shared" si="829"/>
        <v>0.0983924060056109</v>
      </c>
      <c r="AO2599" s="16">
        <f t="shared" si="830"/>
        <v>0.0257505096813891</v>
      </c>
      <c r="AP2599" s="16">
        <f t="shared" si="831"/>
        <v>0.0729776829298651</v>
      </c>
      <c r="AQ2599" s="12">
        <f t="shared" si="832"/>
        <v>76292428.06</v>
      </c>
      <c r="AR2599" s="12">
        <f t="shared" si="833"/>
        <v>62878392.7</v>
      </c>
      <c r="AS2599" s="12">
        <f>AR2599-VLOOKUP(A2599,[1]选股结果!$A$2:$BJ$3005,48,FALSE)*0.08</f>
        <v>-9516731.6416</v>
      </c>
      <c r="AT2599" s="12">
        <f t="shared" si="814"/>
        <v>64189356.35</v>
      </c>
      <c r="AU2599" s="12">
        <f t="shared" si="815"/>
        <v>74981464.41</v>
      </c>
      <c r="AV2599" s="12">
        <f t="shared" si="816"/>
        <v>73713712</v>
      </c>
      <c r="AW2599" s="12">
        <f t="shared" si="817"/>
        <v>75310996.4999999</v>
      </c>
      <c r="AX2599" s="12">
        <f t="shared" si="818"/>
        <v>851159.59</v>
      </c>
      <c r="AY2599" s="21">
        <f t="shared" si="819"/>
        <v>464848990.18</v>
      </c>
    </row>
    <row r="2600" spans="1:51">
      <c r="A2600" s="5" t="s">
        <v>5247</v>
      </c>
      <c r="B2600" s="5" t="s">
        <v>5248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820"/>
        <v>550043848.65</v>
      </c>
      <c r="AF2600" s="9">
        <f t="shared" si="821"/>
        <v>425296731.03</v>
      </c>
      <c r="AG2600" s="9">
        <f t="shared" si="822"/>
        <v>119568926.1</v>
      </c>
      <c r="AH2600" s="9">
        <f t="shared" si="823"/>
        <v>119575001.17</v>
      </c>
      <c r="AI2600" s="9">
        <f t="shared" si="824"/>
        <v>97473620.58</v>
      </c>
      <c r="AJ2600" s="12">
        <f t="shared" si="825"/>
        <v>152846809.39</v>
      </c>
      <c r="AK2600" s="16">
        <f t="shared" si="826"/>
        <v>0.277881135776974</v>
      </c>
      <c r="AL2600" s="9">
        <f t="shared" si="827"/>
        <v>40835139.31</v>
      </c>
      <c r="AM2600" s="16">
        <f t="shared" si="828"/>
        <v>0.00691266012579196</v>
      </c>
      <c r="AN2600" s="16">
        <f t="shared" si="829"/>
        <v>0.00551768986681495</v>
      </c>
      <c r="AO2600" s="16">
        <f t="shared" si="830"/>
        <v>0.0396353296260065</v>
      </c>
      <c r="AP2600" s="16">
        <f t="shared" si="831"/>
        <v>0.0214687382814712</v>
      </c>
      <c r="AQ2600" s="12">
        <f t="shared" si="832"/>
        <v>112011670.08</v>
      </c>
      <c r="AR2600" s="12">
        <f t="shared" si="833"/>
        <v>102257751.95</v>
      </c>
      <c r="AS2600" s="12">
        <f>AR2600-VLOOKUP(A2600,[1]选股结果!$A$2:$BJ$3005,48,FALSE)*0.08</f>
        <v>-1116046.31799999</v>
      </c>
      <c r="AT2600" s="12">
        <f t="shared" si="814"/>
        <v>89910289.49</v>
      </c>
      <c r="AU2600" s="12">
        <f t="shared" si="815"/>
        <v>124359132.54</v>
      </c>
      <c r="AV2600" s="12">
        <f t="shared" si="816"/>
        <v>105866094.21</v>
      </c>
      <c r="AW2600" s="12">
        <f t="shared" si="817"/>
        <v>119568926.1</v>
      </c>
      <c r="AX2600" s="12">
        <f t="shared" si="818"/>
        <v>1137753.43</v>
      </c>
      <c r="AY2600" s="21">
        <f t="shared" si="819"/>
        <v>437644193.49</v>
      </c>
    </row>
    <row r="2601" spans="1:51">
      <c r="A2601" s="5" t="s">
        <v>5249</v>
      </c>
      <c r="B2601" s="5" t="s">
        <v>5250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820"/>
        <v>548942544.59</v>
      </c>
      <c r="AF2601" s="9">
        <f t="shared" si="821"/>
        <v>503836346.28</v>
      </c>
      <c r="AG2601" s="9">
        <f t="shared" si="822"/>
        <v>46731483.8700001</v>
      </c>
      <c r="AH2601" s="9">
        <f t="shared" si="823"/>
        <v>46751902.2200001</v>
      </c>
      <c r="AI2601" s="9">
        <f t="shared" si="824"/>
        <v>45471703.6000001</v>
      </c>
      <c r="AJ2601" s="12">
        <f t="shared" si="825"/>
        <v>158154514.3</v>
      </c>
      <c r="AK2601" s="16">
        <f t="shared" si="826"/>
        <v>0.288107591329297</v>
      </c>
      <c r="AL2601" s="9">
        <f t="shared" si="827"/>
        <v>116498124.99</v>
      </c>
      <c r="AM2601" s="16">
        <f t="shared" si="828"/>
        <v>0.000718350825393801</v>
      </c>
      <c r="AN2601" s="16">
        <f t="shared" si="829"/>
        <v>0.0458207368109653</v>
      </c>
      <c r="AO2601" s="16">
        <f t="shared" si="830"/>
        <v>0.0768948897402858</v>
      </c>
      <c r="AP2601" s="16">
        <f t="shared" si="831"/>
        <v>0.084583539839637</v>
      </c>
      <c r="AQ2601" s="12">
        <f t="shared" si="832"/>
        <v>41656389.31</v>
      </c>
      <c r="AR2601" s="12">
        <f t="shared" si="833"/>
        <v>41517539.92</v>
      </c>
      <c r="AS2601" s="12">
        <f>AR2601-VLOOKUP(A2601,[1]选股结果!$A$2:$BJ$3005,48,FALSE)*0.08</f>
        <v>-65766504.844</v>
      </c>
      <c r="AT2601" s="12">
        <f t="shared" si="814"/>
        <v>40376190.69</v>
      </c>
      <c r="AU2601" s="12">
        <f t="shared" si="815"/>
        <v>42797738.54</v>
      </c>
      <c r="AV2601" s="12">
        <f t="shared" si="816"/>
        <v>40631515.16</v>
      </c>
      <c r="AW2601" s="12">
        <f t="shared" si="817"/>
        <v>46731483.8700001</v>
      </c>
      <c r="AX2601" s="12">
        <f t="shared" si="818"/>
        <v>4626295.61</v>
      </c>
      <c r="AY2601" s="21">
        <f t="shared" si="819"/>
        <v>504977695.51</v>
      </c>
    </row>
    <row r="2602" spans="1:51">
      <c r="A2602" s="5" t="s">
        <v>5251</v>
      </c>
      <c r="B2602" s="5" t="s">
        <v>5252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820"/>
        <v>548793574.77</v>
      </c>
      <c r="AF2602" s="9">
        <f t="shared" si="821"/>
        <v>565253268.6</v>
      </c>
      <c r="AG2602" s="9">
        <f t="shared" si="822"/>
        <v>21707823.13</v>
      </c>
      <c r="AH2602" s="9">
        <f t="shared" si="823"/>
        <v>21652778.09</v>
      </c>
      <c r="AI2602" s="9">
        <f t="shared" si="824"/>
        <v>12973556.14</v>
      </c>
      <c r="AJ2602" s="12">
        <f t="shared" si="825"/>
        <v>77771301.25</v>
      </c>
      <c r="AK2602" s="16">
        <f t="shared" si="826"/>
        <v>0.141713213903049</v>
      </c>
      <c r="AL2602" s="9">
        <f t="shared" si="827"/>
        <v>92715236.34</v>
      </c>
      <c r="AM2602" s="16">
        <f t="shared" si="828"/>
        <v>0.00254078956843542</v>
      </c>
      <c r="AN2602" s="16">
        <f t="shared" si="829"/>
        <v>0.0438293379073921</v>
      </c>
      <c r="AO2602" s="16">
        <f t="shared" si="830"/>
        <v>0.075661871073112</v>
      </c>
      <c r="AP2602" s="16">
        <f t="shared" si="831"/>
        <v>0.0468114346833718</v>
      </c>
      <c r="AQ2602" s="12">
        <f t="shared" si="832"/>
        <v>-14943935.09</v>
      </c>
      <c r="AR2602" s="12">
        <f t="shared" si="833"/>
        <v>-25193960.82</v>
      </c>
      <c r="AS2602" s="12">
        <f>AR2602-VLOOKUP(A2602,[1]选股结果!$A$2:$BJ$3005,48,FALSE)*0.08</f>
        <v>-78686593.1168</v>
      </c>
      <c r="AT2602" s="12">
        <f t="shared" si="814"/>
        <v>-23623157.04</v>
      </c>
      <c r="AU2602" s="12">
        <f t="shared" si="815"/>
        <v>-16514738.87</v>
      </c>
      <c r="AV2602" s="12">
        <f t="shared" si="816"/>
        <v>-17936922.76</v>
      </c>
      <c r="AW2602" s="12">
        <f t="shared" si="817"/>
        <v>21707823.13</v>
      </c>
      <c r="AX2602" s="12">
        <f t="shared" si="818"/>
        <v>32213794.83</v>
      </c>
      <c r="AY2602" s="21">
        <f t="shared" si="819"/>
        <v>563682464.82</v>
      </c>
    </row>
    <row r="2603" spans="1:51">
      <c r="A2603" s="5" t="s">
        <v>5253</v>
      </c>
      <c r="B2603" s="5" t="s">
        <v>5254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820"/>
        <v>546956983.78</v>
      </c>
      <c r="AF2603" s="9">
        <f t="shared" si="821"/>
        <v>543449968.63</v>
      </c>
      <c r="AG2603" s="9">
        <f t="shared" si="822"/>
        <v>-58390737.01</v>
      </c>
      <c r="AH2603" s="9">
        <f t="shared" si="823"/>
        <v>-58225497.42</v>
      </c>
      <c r="AI2603" s="9">
        <f t="shared" si="824"/>
        <v>-74107896.6</v>
      </c>
      <c r="AJ2603" s="12">
        <f t="shared" si="825"/>
        <v>211762843.78</v>
      </c>
      <c r="AK2603" s="16">
        <f t="shared" si="826"/>
        <v>0.387165444559304</v>
      </c>
      <c r="AL2603" s="9">
        <f t="shared" si="827"/>
        <v>144525425.44</v>
      </c>
      <c r="AM2603" s="16">
        <f t="shared" si="828"/>
        <v>0.0625699122689425</v>
      </c>
      <c r="AN2603" s="16">
        <f t="shared" si="829"/>
        <v>0.0445676861305146</v>
      </c>
      <c r="AO2603" s="16">
        <f t="shared" si="830"/>
        <v>0.046915549066874</v>
      </c>
      <c r="AP2603" s="16">
        <f t="shared" si="831"/>
        <v>0</v>
      </c>
      <c r="AQ2603" s="12">
        <f t="shared" si="832"/>
        <v>67237418.34</v>
      </c>
      <c r="AR2603" s="12">
        <f t="shared" si="833"/>
        <v>-72640364.59</v>
      </c>
      <c r="AS2603" s="12">
        <f>AR2603-VLOOKUP(A2603,[1]选股结果!$A$2:$BJ$3005,48,FALSE)*0.08</f>
        <v>-496917637.3956</v>
      </c>
      <c r="AT2603" s="12">
        <f t="shared" si="814"/>
        <v>51355019.16</v>
      </c>
      <c r="AU2603" s="12">
        <f t="shared" si="815"/>
        <v>-56757965.41</v>
      </c>
      <c r="AV2603" s="12">
        <f t="shared" si="816"/>
        <v>-62026311.1100001</v>
      </c>
      <c r="AW2603" s="12">
        <f t="shared" si="817"/>
        <v>-58390737.01</v>
      </c>
      <c r="AX2603" s="12">
        <f t="shared" si="818"/>
        <v>0</v>
      </c>
      <c r="AY2603" s="21">
        <f t="shared" si="819"/>
        <v>419454584.88</v>
      </c>
    </row>
    <row r="2604" spans="1:51">
      <c r="A2604" s="5" t="s">
        <v>5255</v>
      </c>
      <c r="B2604" s="5" t="s">
        <v>5256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820"/>
        <v>546822724.74</v>
      </c>
      <c r="AF2604" s="9">
        <f t="shared" si="821"/>
        <v>491476945.61</v>
      </c>
      <c r="AG2604" s="9">
        <f t="shared" si="822"/>
        <v>48835392.9100001</v>
      </c>
      <c r="AH2604" s="9">
        <f t="shared" si="823"/>
        <v>48705315.1400001</v>
      </c>
      <c r="AI2604" s="9">
        <f t="shared" si="824"/>
        <v>38051203.6500001</v>
      </c>
      <c r="AJ2604" s="12">
        <f t="shared" si="825"/>
        <v>81889978.99</v>
      </c>
      <c r="AK2604" s="16">
        <f t="shared" si="826"/>
        <v>0.14975599089986</v>
      </c>
      <c r="AL2604" s="9">
        <f t="shared" si="827"/>
        <v>20704877.54</v>
      </c>
      <c r="AM2604" s="16">
        <f t="shared" si="828"/>
        <v>0.00489902364842966</v>
      </c>
      <c r="AN2604" s="16">
        <f t="shared" si="829"/>
        <v>0.0065720284242187</v>
      </c>
      <c r="AO2604" s="16">
        <f t="shared" si="830"/>
        <v>0.0214710573624797</v>
      </c>
      <c r="AP2604" s="16">
        <f t="shared" si="831"/>
        <v>0.00468397821472733</v>
      </c>
      <c r="AQ2604" s="12">
        <f t="shared" si="832"/>
        <v>61185101.45</v>
      </c>
      <c r="AR2604" s="12">
        <f t="shared" si="833"/>
        <v>44561589.87</v>
      </c>
      <c r="AS2604" s="12">
        <f>AR2604-VLOOKUP(A2604,[1]选股结果!$A$2:$BJ$3005,48,FALSE)*0.08</f>
        <v>-37667712.1348</v>
      </c>
      <c r="AT2604" s="12">
        <f t="shared" si="814"/>
        <v>50530989.96</v>
      </c>
      <c r="AU2604" s="12">
        <f t="shared" si="815"/>
        <v>55215701.36</v>
      </c>
      <c r="AV2604" s="12">
        <f t="shared" si="816"/>
        <v>47338714.14</v>
      </c>
      <c r="AW2604" s="12">
        <f t="shared" si="817"/>
        <v>48835392.9100001</v>
      </c>
      <c r="AX2604" s="12">
        <f t="shared" si="818"/>
        <v>108476.52</v>
      </c>
      <c r="AY2604" s="21">
        <f t="shared" si="819"/>
        <v>485507545.52</v>
      </c>
    </row>
    <row r="2605" spans="1:51">
      <c r="A2605" s="5" t="s">
        <v>5257</v>
      </c>
      <c r="B2605" s="5" t="s">
        <v>5258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820"/>
        <v>546420942.1</v>
      </c>
      <c r="AF2605" s="9">
        <f t="shared" si="821"/>
        <v>499201374.42</v>
      </c>
      <c r="AG2605" s="9">
        <f t="shared" si="822"/>
        <v>44932844.1500001</v>
      </c>
      <c r="AH2605" s="9">
        <f t="shared" si="823"/>
        <v>44801813.0500001</v>
      </c>
      <c r="AI2605" s="9">
        <f t="shared" si="824"/>
        <v>37668765.8600001</v>
      </c>
      <c r="AJ2605" s="12">
        <f t="shared" si="825"/>
        <v>259772258.26</v>
      </c>
      <c r="AK2605" s="16">
        <f t="shared" si="826"/>
        <v>0.475406848905984</v>
      </c>
      <c r="AL2605" s="9">
        <f t="shared" si="827"/>
        <v>214835106.81</v>
      </c>
      <c r="AM2605" s="16">
        <f t="shared" si="828"/>
        <v>0.010840751614011</v>
      </c>
      <c r="AN2605" s="16">
        <f t="shared" si="829"/>
        <v>0.284116200750571</v>
      </c>
      <c r="AO2605" s="16">
        <f t="shared" si="830"/>
        <v>0.0729694208951147</v>
      </c>
      <c r="AP2605" s="16">
        <f t="shared" si="831"/>
        <v>0.0247711188886368</v>
      </c>
      <c r="AQ2605" s="12">
        <f t="shared" si="832"/>
        <v>44937151.45</v>
      </c>
      <c r="AR2605" s="12">
        <f t="shared" si="833"/>
        <v>39829547.3</v>
      </c>
      <c r="AS2605" s="12">
        <f>AR2605-VLOOKUP(A2605,[1]选股结果!$A$2:$BJ$3005,48,FALSE)*0.08</f>
        <v>-35753741.2704</v>
      </c>
      <c r="AT2605" s="12">
        <f t="shared" si="814"/>
        <v>37804104.26</v>
      </c>
      <c r="AU2605" s="12">
        <f t="shared" si="815"/>
        <v>46962594.49</v>
      </c>
      <c r="AV2605" s="12">
        <f t="shared" si="816"/>
        <v>47951914.74</v>
      </c>
      <c r="AW2605" s="12">
        <f t="shared" si="817"/>
        <v>44932844.1500001</v>
      </c>
      <c r="AX2605" s="12">
        <f t="shared" si="818"/>
        <v>-5424617.12</v>
      </c>
      <c r="AY2605" s="21">
        <f t="shared" si="819"/>
        <v>501226817.46</v>
      </c>
    </row>
    <row r="2606" spans="1:51">
      <c r="A2606" s="5" t="s">
        <v>5259</v>
      </c>
      <c r="B2606" s="5" t="s">
        <v>5260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820"/>
        <v>545010738.93</v>
      </c>
      <c r="AF2606" s="9">
        <f t="shared" si="821"/>
        <v>497656838.56</v>
      </c>
      <c r="AG2606" s="9">
        <f t="shared" si="822"/>
        <v>43077279.42</v>
      </c>
      <c r="AH2606" s="9">
        <f t="shared" si="823"/>
        <v>42394786.71</v>
      </c>
      <c r="AI2606" s="9">
        <f t="shared" si="824"/>
        <v>36549080.89</v>
      </c>
      <c r="AJ2606" s="12">
        <f t="shared" si="825"/>
        <v>126647566.93</v>
      </c>
      <c r="AK2606" s="16">
        <f t="shared" si="826"/>
        <v>0.232376277903519</v>
      </c>
      <c r="AL2606" s="9">
        <f t="shared" si="827"/>
        <v>73070859.95</v>
      </c>
      <c r="AM2606" s="16">
        <f t="shared" si="828"/>
        <v>0.00988721717773731</v>
      </c>
      <c r="AN2606" s="16">
        <f t="shared" si="829"/>
        <v>0.0147705815958866</v>
      </c>
      <c r="AO2606" s="16">
        <f t="shared" si="830"/>
        <v>0.0714364028614133</v>
      </c>
      <c r="AP2606" s="16">
        <f t="shared" si="831"/>
        <v>0.036725873400764</v>
      </c>
      <c r="AQ2606" s="12">
        <f t="shared" si="832"/>
        <v>53576706.9799999</v>
      </c>
      <c r="AR2606" s="12">
        <f t="shared" si="833"/>
        <v>40825701.8399999</v>
      </c>
      <c r="AS2606" s="12">
        <f>AR2606-VLOOKUP(A2606,[1]选股结果!$A$2:$BJ$3005,48,FALSE)*0.08</f>
        <v>-6718510.71760011</v>
      </c>
      <c r="AT2606" s="12">
        <f t="shared" si="814"/>
        <v>47731001.1599999</v>
      </c>
      <c r="AU2606" s="12">
        <f t="shared" si="815"/>
        <v>46671407.6599999</v>
      </c>
      <c r="AV2606" s="12">
        <f t="shared" si="816"/>
        <v>44076212.6399999</v>
      </c>
      <c r="AW2606" s="12">
        <f t="shared" si="817"/>
        <v>43077279.42</v>
      </c>
      <c r="AX2606" s="12">
        <f t="shared" si="818"/>
        <v>1</v>
      </c>
      <c r="AY2606" s="21">
        <f t="shared" si="819"/>
        <v>490751539.24</v>
      </c>
    </row>
    <row r="2607" spans="1:51">
      <c r="A2607" s="5" t="s">
        <v>5261</v>
      </c>
      <c r="B2607" s="5" t="s">
        <v>5262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820"/>
        <v>544616318.39</v>
      </c>
      <c r="AF2607" s="9">
        <f t="shared" si="821"/>
        <v>363007937.8</v>
      </c>
      <c r="AG2607" s="9">
        <f t="shared" si="822"/>
        <v>183565537.22</v>
      </c>
      <c r="AH2607" s="9">
        <f t="shared" si="823"/>
        <v>182822805.97</v>
      </c>
      <c r="AI2607" s="9">
        <f t="shared" si="824"/>
        <v>154611984.98</v>
      </c>
      <c r="AJ2607" s="12">
        <f t="shared" si="825"/>
        <v>300432471.14</v>
      </c>
      <c r="AK2607" s="16">
        <f t="shared" si="826"/>
        <v>0.551640597233923</v>
      </c>
      <c r="AL2607" s="9">
        <f t="shared" si="827"/>
        <v>121210400.68</v>
      </c>
      <c r="AM2607" s="16">
        <f t="shared" si="828"/>
        <v>0.0126477274503321</v>
      </c>
      <c r="AN2607" s="16">
        <f t="shared" si="829"/>
        <v>0.0128609872739513</v>
      </c>
      <c r="AO2607" s="16">
        <f t="shared" si="830"/>
        <v>0.11464710404672</v>
      </c>
      <c r="AP2607" s="16">
        <f t="shared" si="831"/>
        <v>0.081041500079316</v>
      </c>
      <c r="AQ2607" s="12">
        <f t="shared" si="832"/>
        <v>179222070.46</v>
      </c>
      <c r="AR2607" s="12">
        <f t="shared" si="833"/>
        <v>152654828.35</v>
      </c>
      <c r="AS2607" s="12">
        <f>AR2607-VLOOKUP(A2607,[1]选股结果!$A$2:$BJ$3005,48,FALSE)*0.08</f>
        <v>57644424.586</v>
      </c>
      <c r="AT2607" s="12">
        <f t="shared" si="814"/>
        <v>151011249.47</v>
      </c>
      <c r="AU2607" s="12">
        <f t="shared" si="815"/>
        <v>180865649.34</v>
      </c>
      <c r="AV2607" s="12">
        <f t="shared" si="816"/>
        <v>177345060.74</v>
      </c>
      <c r="AW2607" s="12">
        <f t="shared" si="817"/>
        <v>183565537.22</v>
      </c>
      <c r="AX2607" s="12">
        <f t="shared" si="818"/>
        <v>0</v>
      </c>
      <c r="AY2607" s="21">
        <f t="shared" si="819"/>
        <v>364651516.68</v>
      </c>
    </row>
    <row r="2608" spans="1:51">
      <c r="A2608" s="5" t="s">
        <v>5263</v>
      </c>
      <c r="B2608" s="5" t="s">
        <v>5264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820"/>
        <v>543061421.34</v>
      </c>
      <c r="AF2608" s="9">
        <f t="shared" si="821"/>
        <v>533948456.24</v>
      </c>
      <c r="AG2608" s="9">
        <f t="shared" si="822"/>
        <v>12015188.84</v>
      </c>
      <c r="AH2608" s="9">
        <f t="shared" si="823"/>
        <v>11875390.53</v>
      </c>
      <c r="AI2608" s="9">
        <f t="shared" si="824"/>
        <v>2712998.87</v>
      </c>
      <c r="AJ2608" s="12">
        <f t="shared" si="825"/>
        <v>346758566.86</v>
      </c>
      <c r="AK2608" s="16">
        <f t="shared" si="826"/>
        <v>0.638525502335216</v>
      </c>
      <c r="AL2608" s="9">
        <f t="shared" si="827"/>
        <v>360263447.01</v>
      </c>
      <c r="AM2608" s="16">
        <f t="shared" si="828"/>
        <v>0.0039914684321553</v>
      </c>
      <c r="AN2608" s="16">
        <f t="shared" si="829"/>
        <v>0.169384631287239</v>
      </c>
      <c r="AO2608" s="16">
        <f t="shared" si="830"/>
        <v>0.254333397112233</v>
      </c>
      <c r="AP2608" s="16">
        <f t="shared" si="831"/>
        <v>0.235426632064064</v>
      </c>
      <c r="AQ2608" s="12">
        <f t="shared" si="832"/>
        <v>-13504880.15</v>
      </c>
      <c r="AR2608" s="12">
        <f t="shared" si="833"/>
        <v>-189224.869999975</v>
      </c>
      <c r="AS2608" s="12">
        <f>AR2608-VLOOKUP(A2608,[1]选股结果!$A$2:$BJ$3005,48,FALSE)*0.08</f>
        <v>-124341121.3092</v>
      </c>
      <c r="AT2608" s="12">
        <f t="shared" si="814"/>
        <v>-22667271.81</v>
      </c>
      <c r="AU2608" s="12">
        <f t="shared" si="815"/>
        <v>8973166.79000003</v>
      </c>
      <c r="AV2608" s="12">
        <f t="shared" si="816"/>
        <v>-17379768.73</v>
      </c>
      <c r="AW2608" s="12">
        <f t="shared" si="817"/>
        <v>12015188.84</v>
      </c>
      <c r="AX2608" s="12">
        <f t="shared" si="818"/>
        <v>3323179.51</v>
      </c>
      <c r="AY2608" s="21">
        <f t="shared" si="819"/>
        <v>556426503.18</v>
      </c>
    </row>
    <row r="2609" spans="1:51">
      <c r="A2609" s="5" t="s">
        <v>5265</v>
      </c>
      <c r="B2609" s="5" t="s">
        <v>5266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820"/>
        <v>542872113.84</v>
      </c>
      <c r="AF2609" s="9">
        <f t="shared" si="821"/>
        <v>459179213</v>
      </c>
      <c r="AG2609" s="9">
        <f t="shared" si="822"/>
        <v>84245181.96</v>
      </c>
      <c r="AH2609" s="9">
        <f t="shared" si="823"/>
        <v>84303123.73</v>
      </c>
      <c r="AI2609" s="9">
        <f t="shared" si="824"/>
        <v>75997560.77</v>
      </c>
      <c r="AJ2609" s="12">
        <f t="shared" si="825"/>
        <v>159928446.34</v>
      </c>
      <c r="AK2609" s="16">
        <f t="shared" si="826"/>
        <v>0.29459690830083</v>
      </c>
      <c r="AL2609" s="9">
        <f t="shared" si="827"/>
        <v>71494894.63</v>
      </c>
      <c r="AM2609" s="16">
        <f t="shared" si="828"/>
        <v>0.00446815675029295</v>
      </c>
      <c r="AN2609" s="16">
        <f t="shared" si="829"/>
        <v>0.0136355570332015</v>
      </c>
      <c r="AO2609" s="16">
        <f t="shared" si="830"/>
        <v>0.0533683487351478</v>
      </c>
      <c r="AP2609" s="16">
        <f t="shared" si="831"/>
        <v>0.0600916345458383</v>
      </c>
      <c r="AQ2609" s="12">
        <f t="shared" si="832"/>
        <v>88433551.71</v>
      </c>
      <c r="AR2609" s="12">
        <f t="shared" si="833"/>
        <v>75314705.58</v>
      </c>
      <c r="AS2609" s="12">
        <f>AR2609-VLOOKUP(A2609,[1]选股结果!$A$2:$BJ$3005,48,FALSE)*0.08</f>
        <v>19507920.5136</v>
      </c>
      <c r="AT2609" s="12">
        <f t="shared" si="814"/>
        <v>80127988.75</v>
      </c>
      <c r="AU2609" s="12">
        <f t="shared" si="815"/>
        <v>83620268.54</v>
      </c>
      <c r="AV2609" s="12">
        <f t="shared" si="816"/>
        <v>82492913.4100001</v>
      </c>
      <c r="AW2609" s="12">
        <f t="shared" si="817"/>
        <v>84245181.96</v>
      </c>
      <c r="AX2609" s="12">
        <f t="shared" si="818"/>
        <v>2787173.77</v>
      </c>
      <c r="AY2609" s="21">
        <f t="shared" si="819"/>
        <v>454365929.83</v>
      </c>
    </row>
    <row r="2610" spans="1:51">
      <c r="A2610" s="5" t="s">
        <v>5267</v>
      </c>
      <c r="B2610" s="5" t="s">
        <v>5268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820"/>
        <v>542815534.51</v>
      </c>
      <c r="AF2610" s="9">
        <f t="shared" si="821"/>
        <v>509869700.45</v>
      </c>
      <c r="AG2610" s="9">
        <f t="shared" si="822"/>
        <v>30836411.93</v>
      </c>
      <c r="AH2610" s="9">
        <f t="shared" si="823"/>
        <v>34228812.46</v>
      </c>
      <c r="AI2610" s="9">
        <f t="shared" si="824"/>
        <v>31809723.96</v>
      </c>
      <c r="AJ2610" s="12">
        <f t="shared" si="825"/>
        <v>125085155.73</v>
      </c>
      <c r="AK2610" s="16">
        <f t="shared" si="826"/>
        <v>0.230437686060172</v>
      </c>
      <c r="AL2610" s="9">
        <f t="shared" si="827"/>
        <v>96242488.32</v>
      </c>
      <c r="AM2610" s="16">
        <f t="shared" si="828"/>
        <v>0.00390578276635696</v>
      </c>
      <c r="AN2610" s="16">
        <f t="shared" si="829"/>
        <v>0.023962108954272</v>
      </c>
      <c r="AO2610" s="16">
        <f t="shared" si="830"/>
        <v>0.0853950018984692</v>
      </c>
      <c r="AP2610" s="16">
        <f t="shared" si="831"/>
        <v>0.055273253734501</v>
      </c>
      <c r="AQ2610" s="12">
        <f t="shared" si="832"/>
        <v>28842667.41</v>
      </c>
      <c r="AR2610" s="12">
        <f t="shared" si="833"/>
        <v>25768296.15</v>
      </c>
      <c r="AS2610" s="12">
        <f>AR2610-VLOOKUP(A2610,[1]选股结果!$A$2:$BJ$3005,48,FALSE)*0.08</f>
        <v>-36620459.0964</v>
      </c>
      <c r="AT2610" s="12">
        <f t="shared" si="814"/>
        <v>26423578.91</v>
      </c>
      <c r="AU2610" s="12">
        <f t="shared" si="815"/>
        <v>28187384.65</v>
      </c>
      <c r="AV2610" s="12">
        <f t="shared" si="816"/>
        <v>23828164.33</v>
      </c>
      <c r="AW2610" s="12">
        <f t="shared" si="817"/>
        <v>30836411.93</v>
      </c>
      <c r="AX2610" s="12">
        <f t="shared" si="818"/>
        <v>4457843.95</v>
      </c>
      <c r="AY2610" s="21">
        <f t="shared" si="819"/>
        <v>509214417.69</v>
      </c>
    </row>
    <row r="2611" spans="1:51">
      <c r="A2611" s="5" t="s">
        <v>5269</v>
      </c>
      <c r="B2611" s="5" t="s">
        <v>5270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820"/>
        <v>542769454.65</v>
      </c>
      <c r="AF2611" s="9">
        <f t="shared" si="821"/>
        <v>607842042.8</v>
      </c>
      <c r="AG2611" s="9">
        <f t="shared" si="822"/>
        <v>-21546944.7600001</v>
      </c>
      <c r="AH2611" s="9">
        <f t="shared" si="823"/>
        <v>-22374750.9900001</v>
      </c>
      <c r="AI2611" s="9">
        <f t="shared" si="824"/>
        <v>-22366136.9100001</v>
      </c>
      <c r="AJ2611" s="12">
        <f t="shared" si="825"/>
        <v>79359672.16</v>
      </c>
      <c r="AK2611" s="16">
        <f t="shared" si="826"/>
        <v>0.146212487604289</v>
      </c>
      <c r="AL2611" s="9">
        <f t="shared" si="827"/>
        <v>84457688.78</v>
      </c>
      <c r="AM2611" s="16">
        <f t="shared" si="828"/>
        <v>0.00918166930232576</v>
      </c>
      <c r="AN2611" s="16">
        <f t="shared" si="829"/>
        <v>0.0109340100279352</v>
      </c>
      <c r="AO2611" s="16">
        <f t="shared" si="830"/>
        <v>0.11670733402057</v>
      </c>
      <c r="AP2611" s="16">
        <f t="shared" si="831"/>
        <v>0.0172569221236665</v>
      </c>
      <c r="AQ2611" s="12">
        <f t="shared" si="832"/>
        <v>-5098016.62000005</v>
      </c>
      <c r="AR2611" s="12">
        <f t="shared" si="833"/>
        <v>-65891780.3</v>
      </c>
      <c r="AS2611" s="12">
        <f>AR2611-VLOOKUP(A2611,[1]选股结果!$A$2:$BJ$3005,48,FALSE)*0.08</f>
        <v>-132853463.4928</v>
      </c>
      <c r="AT2611" s="12">
        <f t="shared" si="814"/>
        <v>-5089402.54000005</v>
      </c>
      <c r="AU2611" s="12">
        <f t="shared" si="815"/>
        <v>-65900394.38</v>
      </c>
      <c r="AV2611" s="12">
        <f t="shared" si="816"/>
        <v>-30371979.12</v>
      </c>
      <c r="AW2611" s="12">
        <f t="shared" si="817"/>
        <v>-21546944.7600001</v>
      </c>
      <c r="AX2611" s="12">
        <f t="shared" si="818"/>
        <v>-172070.5</v>
      </c>
      <c r="AY2611" s="21">
        <f t="shared" si="819"/>
        <v>547039665.04</v>
      </c>
    </row>
    <row r="2612" spans="1:51">
      <c r="A2612" s="5" t="s">
        <v>5271</v>
      </c>
      <c r="B2612" s="5" t="s">
        <v>5272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820"/>
        <v>539504797.38</v>
      </c>
      <c r="AF2612" s="9">
        <f t="shared" si="821"/>
        <v>509890607.83</v>
      </c>
      <c r="AG2612" s="9">
        <f t="shared" si="822"/>
        <v>26999739.3</v>
      </c>
      <c r="AH2612" s="9">
        <f t="shared" si="823"/>
        <v>25940712.82</v>
      </c>
      <c r="AI2612" s="9">
        <f t="shared" si="824"/>
        <v>24895389.8</v>
      </c>
      <c r="AJ2612" s="12">
        <f t="shared" si="825"/>
        <v>103270108.02</v>
      </c>
      <c r="AK2612" s="16">
        <f t="shared" si="826"/>
        <v>0.191416477706058</v>
      </c>
      <c r="AL2612" s="9">
        <f t="shared" si="827"/>
        <v>73617903.27</v>
      </c>
      <c r="AM2612" s="16">
        <f t="shared" si="828"/>
        <v>0.00496615787850513</v>
      </c>
      <c r="AN2612" s="16">
        <f t="shared" si="829"/>
        <v>0.0164455536875434</v>
      </c>
      <c r="AO2612" s="16">
        <f t="shared" si="830"/>
        <v>0.0624678342318098</v>
      </c>
      <c r="AP2612" s="16">
        <f t="shared" si="831"/>
        <v>0.0490260813406078</v>
      </c>
      <c r="AQ2612" s="12">
        <f t="shared" si="832"/>
        <v>29652204.75</v>
      </c>
      <c r="AR2612" s="12">
        <f t="shared" si="833"/>
        <v>26654186.7</v>
      </c>
      <c r="AS2612" s="12">
        <f>AR2612-VLOOKUP(A2612,[1]选股结果!$A$2:$BJ$3005,48,FALSE)*0.08</f>
        <v>-63457138.3192</v>
      </c>
      <c r="AT2612" s="12">
        <f t="shared" si="814"/>
        <v>28606881.73</v>
      </c>
      <c r="AU2612" s="12">
        <f t="shared" si="815"/>
        <v>27699509.72</v>
      </c>
      <c r="AV2612" s="12">
        <f t="shared" si="816"/>
        <v>22219018.78</v>
      </c>
      <c r="AW2612" s="12">
        <f t="shared" si="817"/>
        <v>26999739.3</v>
      </c>
      <c r="AX2612" s="12">
        <f t="shared" si="818"/>
        <v>1251246.54</v>
      </c>
      <c r="AY2612" s="21">
        <f t="shared" si="819"/>
        <v>507937912.8</v>
      </c>
    </row>
    <row r="2613" spans="1:51">
      <c r="A2613" s="5" t="s">
        <v>5273</v>
      </c>
      <c r="B2613" s="5" t="s">
        <v>5274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820"/>
        <v>539202315.17</v>
      </c>
      <c r="AF2613" s="9">
        <f t="shared" si="821"/>
        <v>2605627132.41</v>
      </c>
      <c r="AG2613" s="9">
        <f t="shared" si="822"/>
        <v>2441591769.66</v>
      </c>
      <c r="AH2613" s="9">
        <f t="shared" si="823"/>
        <v>2447112854.51</v>
      </c>
      <c r="AI2613" s="9">
        <f t="shared" si="824"/>
        <v>711201220.73</v>
      </c>
      <c r="AJ2613" s="12">
        <f t="shared" si="825"/>
        <v>185085442.31</v>
      </c>
      <c r="AK2613" s="16">
        <f t="shared" si="826"/>
        <v>0.343257877614354</v>
      </c>
      <c r="AL2613" s="9">
        <f t="shared" si="827"/>
        <v>2127106982.15</v>
      </c>
      <c r="AM2613" s="16">
        <f t="shared" si="828"/>
        <v>0.325314809886706</v>
      </c>
      <c r="AN2613" s="16">
        <f t="shared" si="829"/>
        <v>0</v>
      </c>
      <c r="AO2613" s="16">
        <f t="shared" si="830"/>
        <v>3.63121262513996</v>
      </c>
      <c r="AP2613" s="16">
        <f t="shared" si="831"/>
        <v>0</v>
      </c>
      <c r="AQ2613" s="12">
        <f t="shared" si="832"/>
        <v>-1942021539.84</v>
      </c>
      <c r="AR2613" s="12">
        <f t="shared" si="833"/>
        <v>-3796074680.17</v>
      </c>
      <c r="AS2613" s="12">
        <f>AR2613-VLOOKUP(A2613,[1]选股结果!$A$2:$BJ$3005,48,FALSE)*0.08</f>
        <v>-11179746954.7572</v>
      </c>
      <c r="AT2613" s="12">
        <f t="shared" si="814"/>
        <v>-3677933173.62</v>
      </c>
      <c r="AU2613" s="12">
        <f t="shared" si="815"/>
        <v>-2060163046.39</v>
      </c>
      <c r="AV2613" s="12">
        <f t="shared" si="816"/>
        <v>-2671457894.94</v>
      </c>
      <c r="AW2613" s="12">
        <f t="shared" si="817"/>
        <v>2441591769.66</v>
      </c>
      <c r="AX2613" s="12">
        <f t="shared" si="818"/>
        <v>4185784455.34</v>
      </c>
      <c r="AY2613" s="21">
        <f t="shared" si="819"/>
        <v>2487485625.86</v>
      </c>
    </row>
    <row r="2614" spans="1:51">
      <c r="A2614" s="5" t="s">
        <v>5275</v>
      </c>
      <c r="B2614" s="5" t="s">
        <v>5276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820"/>
        <v>534713437.51</v>
      </c>
      <c r="AF2614" s="9">
        <f t="shared" si="821"/>
        <v>481431733.34</v>
      </c>
      <c r="AG2614" s="9">
        <f t="shared" si="822"/>
        <v>47442170.14</v>
      </c>
      <c r="AH2614" s="9">
        <f t="shared" si="823"/>
        <v>47190170.14</v>
      </c>
      <c r="AI2614" s="9">
        <f t="shared" si="824"/>
        <v>38636602.73</v>
      </c>
      <c r="AJ2614" s="12">
        <f t="shared" si="825"/>
        <v>173208907.06</v>
      </c>
      <c r="AK2614" s="16">
        <f t="shared" si="826"/>
        <v>0.323928472541446</v>
      </c>
      <c r="AL2614" s="9">
        <f t="shared" si="827"/>
        <v>110399267.85</v>
      </c>
      <c r="AM2614" s="16">
        <f t="shared" si="828"/>
        <v>0.010206875939784</v>
      </c>
      <c r="AN2614" s="16">
        <f t="shared" si="829"/>
        <v>0.0761971184785085</v>
      </c>
      <c r="AO2614" s="16">
        <f t="shared" si="830"/>
        <v>0.0844647610322218</v>
      </c>
      <c r="AP2614" s="16">
        <f t="shared" si="831"/>
        <v>0.0325960270816535</v>
      </c>
      <c r="AQ2614" s="12">
        <f t="shared" si="832"/>
        <v>62809639.21</v>
      </c>
      <c r="AR2614" s="12">
        <f t="shared" si="833"/>
        <v>43124222.19</v>
      </c>
      <c r="AS2614" s="12">
        <f>AR2614-VLOOKUP(A2614,[1]选股结果!$A$2:$BJ$3005,48,FALSE)*0.08</f>
        <v>-21246338.7556</v>
      </c>
      <c r="AT2614" s="12">
        <f t="shared" si="814"/>
        <v>54256071.8</v>
      </c>
      <c r="AU2614" s="12">
        <f t="shared" si="815"/>
        <v>51677789.6</v>
      </c>
      <c r="AV2614" s="12">
        <f t="shared" si="816"/>
        <v>47083556.79</v>
      </c>
      <c r="AW2614" s="12">
        <f t="shared" si="817"/>
        <v>47442170.14</v>
      </c>
      <c r="AX2614" s="12">
        <f t="shared" si="818"/>
        <v>0</v>
      </c>
      <c r="AY2614" s="21">
        <f t="shared" si="819"/>
        <v>470299883.73</v>
      </c>
    </row>
    <row r="2615" spans="1:51">
      <c r="A2615" s="5" t="s">
        <v>5277</v>
      </c>
      <c r="B2615" s="5" t="s">
        <v>5278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820"/>
        <v>534003724.21</v>
      </c>
      <c r="AF2615" s="9">
        <f t="shared" si="821"/>
        <v>571136074.85</v>
      </c>
      <c r="AG2615" s="9">
        <f t="shared" si="822"/>
        <v>-20498857.38</v>
      </c>
      <c r="AH2615" s="9">
        <f t="shared" si="823"/>
        <v>-33863848.4</v>
      </c>
      <c r="AI2615" s="9">
        <f t="shared" si="824"/>
        <v>-38360344.57</v>
      </c>
      <c r="AJ2615" s="12">
        <f t="shared" si="825"/>
        <v>46007608.54</v>
      </c>
      <c r="AK2615" s="16">
        <f t="shared" si="826"/>
        <v>0.0861559694327285</v>
      </c>
      <c r="AL2615" s="9">
        <f t="shared" si="827"/>
        <v>103024982.43</v>
      </c>
      <c r="AM2615" s="16">
        <f t="shared" si="828"/>
        <v>0.00905640067801879</v>
      </c>
      <c r="AN2615" s="16">
        <f t="shared" si="829"/>
        <v>0.0095367376838692</v>
      </c>
      <c r="AO2615" s="16">
        <f t="shared" si="830"/>
        <v>0.149308296300655</v>
      </c>
      <c r="AP2615" s="16">
        <f t="shared" si="831"/>
        <v>0</v>
      </c>
      <c r="AQ2615" s="12">
        <f t="shared" si="832"/>
        <v>-57017373.89</v>
      </c>
      <c r="AR2615" s="12">
        <f t="shared" si="833"/>
        <v>-54993837.83</v>
      </c>
      <c r="AS2615" s="12">
        <f>AR2615-VLOOKUP(A2615,[1]选股结果!$A$2:$BJ$3005,48,FALSE)*0.08</f>
        <v>-219715769.8836</v>
      </c>
      <c r="AT2615" s="12">
        <f t="shared" si="814"/>
        <v>-61513870.06</v>
      </c>
      <c r="AU2615" s="12">
        <f t="shared" si="815"/>
        <v>-50497341.66</v>
      </c>
      <c r="AV2615" s="12">
        <f t="shared" si="816"/>
        <v>-45070704.27</v>
      </c>
      <c r="AW2615" s="12">
        <f t="shared" si="817"/>
        <v>-20498857.38</v>
      </c>
      <c r="AX2615" s="12">
        <f t="shared" si="818"/>
        <v>13360628.34</v>
      </c>
      <c r="AY2615" s="21">
        <f t="shared" si="819"/>
        <v>577656107.08</v>
      </c>
    </row>
    <row r="2616" spans="1:51">
      <c r="A2616" s="5" t="s">
        <v>5279</v>
      </c>
      <c r="B2616" s="5" t="s">
        <v>5280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820"/>
        <v>532398138.8</v>
      </c>
      <c r="AF2616" s="9">
        <f t="shared" si="821"/>
        <v>427369796.56</v>
      </c>
      <c r="AG2616" s="9">
        <f t="shared" si="822"/>
        <v>104707866.9</v>
      </c>
      <c r="AH2616" s="9">
        <f t="shared" si="823"/>
        <v>104741081.79</v>
      </c>
      <c r="AI2616" s="9">
        <f t="shared" si="824"/>
        <v>90637638.59</v>
      </c>
      <c r="AJ2616" s="12">
        <f t="shared" si="825"/>
        <v>143570396.78</v>
      </c>
      <c r="AK2616" s="16">
        <f t="shared" si="826"/>
        <v>0.269667352901723</v>
      </c>
      <c r="AL2616" s="9">
        <f t="shared" si="827"/>
        <v>46615194.84</v>
      </c>
      <c r="AM2616" s="16">
        <f t="shared" si="828"/>
        <v>0.0068951756260347</v>
      </c>
      <c r="AN2616" s="16">
        <f t="shared" si="829"/>
        <v>0.0204464158618881</v>
      </c>
      <c r="AO2616" s="16">
        <f t="shared" si="830"/>
        <v>0.0283057503806585</v>
      </c>
      <c r="AP2616" s="16">
        <f t="shared" si="831"/>
        <v>0.0319720661089584</v>
      </c>
      <c r="AQ2616" s="12">
        <f t="shared" si="832"/>
        <v>96955201.94</v>
      </c>
      <c r="AR2616" s="12">
        <f t="shared" si="833"/>
        <v>90958113.93</v>
      </c>
      <c r="AS2616" s="12">
        <f>AR2616-VLOOKUP(A2616,[1]选股结果!$A$2:$BJ$3005,48,FALSE)*0.08</f>
        <v>-3325999.0508</v>
      </c>
      <c r="AT2616" s="12">
        <f t="shared" si="814"/>
        <v>82851758.74</v>
      </c>
      <c r="AU2616" s="12">
        <f t="shared" si="815"/>
        <v>105061557.13</v>
      </c>
      <c r="AV2616" s="12">
        <f t="shared" si="816"/>
        <v>95816188.6600001</v>
      </c>
      <c r="AW2616" s="12">
        <f t="shared" si="817"/>
        <v>104707866.9</v>
      </c>
      <c r="AX2616" s="12">
        <f t="shared" si="818"/>
        <v>3592178.08</v>
      </c>
      <c r="AY2616" s="21">
        <f t="shared" si="819"/>
        <v>435476151.75</v>
      </c>
    </row>
    <row r="2617" spans="1:51">
      <c r="A2617" s="5" t="s">
        <v>5281</v>
      </c>
      <c r="B2617" s="5" t="s">
        <v>5282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820"/>
        <v>531797661.45</v>
      </c>
      <c r="AF2617" s="9">
        <f t="shared" si="821"/>
        <v>551091536.14</v>
      </c>
      <c r="AG2617" s="9">
        <f t="shared" si="822"/>
        <v>58478411.11</v>
      </c>
      <c r="AH2617" s="9">
        <f t="shared" si="823"/>
        <v>57581163.97</v>
      </c>
      <c r="AI2617" s="9">
        <f t="shared" si="824"/>
        <v>46276813.21</v>
      </c>
      <c r="AJ2617" s="12">
        <f t="shared" si="825"/>
        <v>108305778.67</v>
      </c>
      <c r="AK2617" s="16">
        <f t="shared" si="826"/>
        <v>0.20365974979035</v>
      </c>
      <c r="AL2617" s="9">
        <f t="shared" si="827"/>
        <v>108178280.87</v>
      </c>
      <c r="AM2617" s="16">
        <f t="shared" si="828"/>
        <v>0.0134551065164335</v>
      </c>
      <c r="AN2617" s="16">
        <f t="shared" si="829"/>
        <v>0.00359153262312639</v>
      </c>
      <c r="AO2617" s="16">
        <f t="shared" si="830"/>
        <v>0.182231365301165</v>
      </c>
      <c r="AP2617" s="16">
        <f t="shared" si="831"/>
        <v>0.00245480017050195</v>
      </c>
      <c r="AQ2617" s="12">
        <f t="shared" si="832"/>
        <v>127497.800000027</v>
      </c>
      <c r="AR2617" s="12">
        <f t="shared" si="833"/>
        <v>-31495472.59</v>
      </c>
      <c r="AS2617" s="12">
        <f>AR2617-VLOOKUP(A2617,[1]选股结果!$A$2:$BJ$3005,48,FALSE)*0.08</f>
        <v>-138129735.0956</v>
      </c>
      <c r="AT2617" s="12">
        <f t="shared" si="814"/>
        <v>-11176852.96</v>
      </c>
      <c r="AU2617" s="12">
        <f t="shared" si="815"/>
        <v>-20191121.83</v>
      </c>
      <c r="AV2617" s="12">
        <f t="shared" si="816"/>
        <v>-29046523.96</v>
      </c>
      <c r="AW2617" s="12">
        <f t="shared" si="817"/>
        <v>58478411.11</v>
      </c>
      <c r="AX2617" s="12">
        <f t="shared" si="818"/>
        <v>0</v>
      </c>
      <c r="AY2617" s="21">
        <f t="shared" si="819"/>
        <v>530772916.51</v>
      </c>
    </row>
    <row r="2618" spans="1:51">
      <c r="A2618" s="5" t="s">
        <v>5283</v>
      </c>
      <c r="B2618" s="5" t="s">
        <v>5284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820"/>
        <v>529590725.2</v>
      </c>
      <c r="AF2618" s="9">
        <f t="shared" si="821"/>
        <v>464051112.64</v>
      </c>
      <c r="AG2618" s="9">
        <f t="shared" si="822"/>
        <v>85664716.3599999</v>
      </c>
      <c r="AH2618" s="9">
        <f t="shared" si="823"/>
        <v>86044393.9999999</v>
      </c>
      <c r="AI2618" s="9">
        <f t="shared" si="824"/>
        <v>75169744.4399999</v>
      </c>
      <c r="AJ2618" s="12">
        <f t="shared" si="825"/>
        <v>129413185.53</v>
      </c>
      <c r="AK2618" s="16">
        <f t="shared" si="826"/>
        <v>0.244364524097598</v>
      </c>
      <c r="AL2618" s="9">
        <f t="shared" si="827"/>
        <v>53119056.85</v>
      </c>
      <c r="AM2618" s="16">
        <f t="shared" si="828"/>
        <v>0.00666037774484801</v>
      </c>
      <c r="AN2618" s="16">
        <f t="shared" si="829"/>
        <v>0.04274336710004</v>
      </c>
      <c r="AO2618" s="16">
        <f t="shared" si="830"/>
        <v>0.0420012052733736</v>
      </c>
      <c r="AP2618" s="16">
        <f t="shared" si="831"/>
        <v>0.0298832123693695</v>
      </c>
      <c r="AQ2618" s="12">
        <f t="shared" si="832"/>
        <v>76294128.68</v>
      </c>
      <c r="AR2618" s="12">
        <f t="shared" si="833"/>
        <v>65778992.08</v>
      </c>
      <c r="AS2618" s="12">
        <f>AR2618-VLOOKUP(A2618,[1]选股结果!$A$2:$BJ$3005,48,FALSE)*0.08</f>
        <v>-22919332.8568</v>
      </c>
      <c r="AT2618" s="12">
        <f t="shared" si="814"/>
        <v>65419479.12</v>
      </c>
      <c r="AU2618" s="12">
        <f t="shared" si="815"/>
        <v>76653641.64</v>
      </c>
      <c r="AV2618" s="12">
        <f t="shared" si="816"/>
        <v>70814930.31</v>
      </c>
      <c r="AW2618" s="12">
        <f t="shared" si="817"/>
        <v>85664716.3599999</v>
      </c>
      <c r="AX2618" s="12">
        <f t="shared" si="818"/>
        <v>14261481.45</v>
      </c>
      <c r="AY2618" s="21">
        <f t="shared" si="819"/>
        <v>464410625.6</v>
      </c>
    </row>
    <row r="2619" spans="1:51">
      <c r="A2619" s="5" t="s">
        <v>5285</v>
      </c>
      <c r="B2619" s="5" t="s">
        <v>5286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820"/>
        <v>526640732.06</v>
      </c>
      <c r="AF2619" s="9">
        <f t="shared" si="821"/>
        <v>558259140.71</v>
      </c>
      <c r="AG2619" s="9">
        <f t="shared" si="822"/>
        <v>-32323986.7399999</v>
      </c>
      <c r="AH2619" s="9">
        <f t="shared" si="823"/>
        <v>-30371014.8799999</v>
      </c>
      <c r="AI2619" s="9">
        <f t="shared" si="824"/>
        <v>-31878086.6999999</v>
      </c>
      <c r="AJ2619" s="12">
        <f t="shared" si="825"/>
        <v>313790546.22</v>
      </c>
      <c r="AK2619" s="16">
        <f t="shared" si="826"/>
        <v>0.595834175211973</v>
      </c>
      <c r="AL2619" s="9">
        <f t="shared" si="827"/>
        <v>335688691.52</v>
      </c>
      <c r="AM2619" s="16">
        <f t="shared" si="828"/>
        <v>0.0499517504981041</v>
      </c>
      <c r="AN2619" s="16">
        <f t="shared" si="829"/>
        <v>0.271712884949615</v>
      </c>
      <c r="AO2619" s="16">
        <f t="shared" si="830"/>
        <v>0.319458701251449</v>
      </c>
      <c r="AP2619" s="16">
        <f t="shared" si="831"/>
        <v>0</v>
      </c>
      <c r="AQ2619" s="12">
        <f t="shared" si="832"/>
        <v>-21898145.3</v>
      </c>
      <c r="AR2619" s="12">
        <f t="shared" si="833"/>
        <v>-31172508.61</v>
      </c>
      <c r="AS2619" s="12">
        <f>AR2619-VLOOKUP(A2619,[1]选股结果!$A$2:$BJ$3005,48,FALSE)*0.08</f>
        <v>-209486815.9172</v>
      </c>
      <c r="AT2619" s="12">
        <f t="shared" si="814"/>
        <v>-23405217.12</v>
      </c>
      <c r="AU2619" s="12">
        <f t="shared" si="815"/>
        <v>-29665436.79</v>
      </c>
      <c r="AV2619" s="12">
        <f t="shared" si="816"/>
        <v>-32823935.6099999</v>
      </c>
      <c r="AW2619" s="12">
        <f t="shared" si="817"/>
        <v>-32323986.7399999</v>
      </c>
      <c r="AX2619" s="12">
        <f t="shared" si="818"/>
        <v>347941.55</v>
      </c>
      <c r="AY2619" s="21">
        <f t="shared" si="819"/>
        <v>550491849.22</v>
      </c>
    </row>
    <row r="2620" spans="1:51">
      <c r="A2620" s="5" t="s">
        <v>5287</v>
      </c>
      <c r="B2620" s="5" t="s">
        <v>5288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820"/>
        <v>525469093.62</v>
      </c>
      <c r="AF2620" s="9">
        <f t="shared" si="821"/>
        <v>422668510.16</v>
      </c>
      <c r="AG2620" s="9">
        <f t="shared" si="822"/>
        <v>107968632.63</v>
      </c>
      <c r="AH2620" s="9">
        <f t="shared" si="823"/>
        <v>114639552.96</v>
      </c>
      <c r="AI2620" s="9">
        <f t="shared" si="824"/>
        <v>99296797.37</v>
      </c>
      <c r="AJ2620" s="12">
        <f t="shared" si="825"/>
        <v>277703426.52</v>
      </c>
      <c r="AK2620" s="16">
        <f t="shared" si="826"/>
        <v>0.528486698631271</v>
      </c>
      <c r="AL2620" s="9">
        <f t="shared" si="827"/>
        <v>146606924.99</v>
      </c>
      <c r="AM2620" s="16">
        <f t="shared" si="828"/>
        <v>0.0116626691929322</v>
      </c>
      <c r="AN2620" s="16">
        <f t="shared" si="829"/>
        <v>0.149421772818441</v>
      </c>
      <c r="AO2620" s="16">
        <f t="shared" si="830"/>
        <v>0.0800661293705413</v>
      </c>
      <c r="AP2620" s="16">
        <f t="shared" si="831"/>
        <v>0.0505465944096185</v>
      </c>
      <c r="AQ2620" s="12">
        <f t="shared" si="832"/>
        <v>131096501.53</v>
      </c>
      <c r="AR2620" s="12">
        <f t="shared" si="833"/>
        <v>94128748.2</v>
      </c>
      <c r="AS2620" s="12">
        <f>AR2620-VLOOKUP(A2620,[1]选股结果!$A$2:$BJ$3005,48,FALSE)*0.08</f>
        <v>9952449.492</v>
      </c>
      <c r="AT2620" s="12">
        <f t="shared" si="814"/>
        <v>115753745.94</v>
      </c>
      <c r="AU2620" s="12">
        <f t="shared" si="815"/>
        <v>109471503.79</v>
      </c>
      <c r="AV2620" s="12">
        <f t="shared" si="816"/>
        <v>98119483.62</v>
      </c>
      <c r="AW2620" s="12">
        <f t="shared" si="817"/>
        <v>107968632.63</v>
      </c>
      <c r="AX2620" s="12">
        <f t="shared" si="818"/>
        <v>6307260.27</v>
      </c>
      <c r="AY2620" s="21">
        <f t="shared" si="819"/>
        <v>401043512.42</v>
      </c>
    </row>
    <row r="2621" spans="1:51">
      <c r="A2621" s="5" t="s">
        <v>5289</v>
      </c>
      <c r="B2621" s="5" t="s">
        <v>5290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820"/>
        <v>524221572.76</v>
      </c>
      <c r="AF2621" s="9">
        <f t="shared" si="821"/>
        <v>420360668.66</v>
      </c>
      <c r="AG2621" s="9">
        <f t="shared" si="822"/>
        <v>156699166.34</v>
      </c>
      <c r="AH2621" s="9">
        <f t="shared" si="823"/>
        <v>155675834.22</v>
      </c>
      <c r="AI2621" s="9">
        <f t="shared" si="824"/>
        <v>144122876.63</v>
      </c>
      <c r="AJ2621" s="12">
        <f t="shared" si="825"/>
        <v>314671832.31</v>
      </c>
      <c r="AK2621" s="16">
        <f t="shared" si="826"/>
        <v>0.600264942652529</v>
      </c>
      <c r="AL2621" s="9">
        <f t="shared" si="827"/>
        <v>202654513.02</v>
      </c>
      <c r="AM2621" s="16">
        <f t="shared" si="828"/>
        <v>0.00399798470514207</v>
      </c>
      <c r="AN2621" s="16">
        <f t="shared" si="829"/>
        <v>0.124424040194664</v>
      </c>
      <c r="AO2621" s="16">
        <f t="shared" si="830"/>
        <v>0.170039462799463</v>
      </c>
      <c r="AP2621" s="16">
        <f t="shared" si="831"/>
        <v>0.086168202068022</v>
      </c>
      <c r="AQ2621" s="12">
        <f t="shared" si="832"/>
        <v>112017319.29</v>
      </c>
      <c r="AR2621" s="12">
        <f t="shared" si="833"/>
        <v>91284614.39</v>
      </c>
      <c r="AS2621" s="12">
        <f>AR2621-VLOOKUP(A2621,[1]选股结果!$A$2:$BJ$3005,48,FALSE)*0.08</f>
        <v>-172439521.6532</v>
      </c>
      <c r="AT2621" s="12">
        <f t="shared" si="814"/>
        <v>100464361.7</v>
      </c>
      <c r="AU2621" s="12">
        <f t="shared" si="815"/>
        <v>102837571.98</v>
      </c>
      <c r="AV2621" s="12">
        <f t="shared" si="816"/>
        <v>96752348.92</v>
      </c>
      <c r="AW2621" s="12">
        <f t="shared" si="817"/>
        <v>156699166.34</v>
      </c>
      <c r="AX2621" s="12">
        <f t="shared" si="818"/>
        <v>28048450.9</v>
      </c>
      <c r="AY2621" s="21">
        <f t="shared" si="819"/>
        <v>411180921.35</v>
      </c>
    </row>
    <row r="2622" spans="1:51">
      <c r="A2622" s="5" t="s">
        <v>5291</v>
      </c>
      <c r="B2622" s="5" t="s">
        <v>5292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820"/>
        <v>523732179.68</v>
      </c>
      <c r="AF2622" s="9">
        <f t="shared" si="821"/>
        <v>404496899.28</v>
      </c>
      <c r="AG2622" s="9">
        <f t="shared" si="822"/>
        <v>138060320.87</v>
      </c>
      <c r="AH2622" s="9">
        <f t="shared" si="823"/>
        <v>135742960.58</v>
      </c>
      <c r="AI2622" s="9">
        <f t="shared" si="824"/>
        <v>116143061.98</v>
      </c>
      <c r="AJ2622" s="12">
        <f t="shared" si="825"/>
        <v>383816532.67</v>
      </c>
      <c r="AK2622" s="16">
        <f t="shared" si="826"/>
        <v>0.732848863525078</v>
      </c>
      <c r="AL2622" s="9">
        <f t="shared" si="827"/>
        <v>273577737.98</v>
      </c>
      <c r="AM2622" s="16">
        <f t="shared" si="828"/>
        <v>0.0161329975850683</v>
      </c>
      <c r="AN2622" s="16">
        <f t="shared" si="829"/>
        <v>0.30498116895852</v>
      </c>
      <c r="AO2622" s="16">
        <f t="shared" si="830"/>
        <v>0.126019683496107</v>
      </c>
      <c r="AP2622" s="16">
        <f t="shared" si="831"/>
        <v>0.0563865916317071</v>
      </c>
      <c r="AQ2622" s="12">
        <f t="shared" si="832"/>
        <v>110238794.69</v>
      </c>
      <c r="AR2622" s="12">
        <f t="shared" si="833"/>
        <v>89767502.2500001</v>
      </c>
      <c r="AS2622" s="12">
        <f>AR2622-VLOOKUP(A2622,[1]选股结果!$A$2:$BJ$3005,48,FALSE)*0.08</f>
        <v>15078963.3228001</v>
      </c>
      <c r="AT2622" s="12">
        <f t="shared" si="814"/>
        <v>90638896.0900001</v>
      </c>
      <c r="AU2622" s="12">
        <f t="shared" si="815"/>
        <v>109367400.85</v>
      </c>
      <c r="AV2622" s="12">
        <f t="shared" si="816"/>
        <v>108139092.08</v>
      </c>
      <c r="AW2622" s="12">
        <f t="shared" si="817"/>
        <v>138060320.87</v>
      </c>
      <c r="AX2622" s="12">
        <f t="shared" si="818"/>
        <v>0</v>
      </c>
      <c r="AY2622" s="21">
        <f t="shared" si="819"/>
        <v>403625505.44</v>
      </c>
    </row>
    <row r="2623" spans="1:51">
      <c r="A2623" s="5" t="s">
        <v>5293</v>
      </c>
      <c r="B2623" s="5" t="s">
        <v>5294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820"/>
        <v>523391311.77</v>
      </c>
      <c r="AF2623" s="9">
        <f t="shared" si="821"/>
        <v>505178192.94</v>
      </c>
      <c r="AG2623" s="9">
        <f t="shared" si="822"/>
        <v>21061678.1699999</v>
      </c>
      <c r="AH2623" s="9">
        <f t="shared" si="823"/>
        <v>20660133.0599999</v>
      </c>
      <c r="AI2623" s="9">
        <f t="shared" si="824"/>
        <v>19710632.3299999</v>
      </c>
      <c r="AJ2623" s="12">
        <f t="shared" si="825"/>
        <v>100871445.53</v>
      </c>
      <c r="AK2623" s="16">
        <f t="shared" si="826"/>
        <v>0.192726633517996</v>
      </c>
      <c r="AL2623" s="9">
        <f t="shared" si="827"/>
        <v>81016447.43</v>
      </c>
      <c r="AM2623" s="16">
        <f t="shared" si="828"/>
        <v>0.00821373263813206</v>
      </c>
      <c r="AN2623" s="16">
        <f t="shared" si="829"/>
        <v>0.0422063976096483</v>
      </c>
      <c r="AO2623" s="16">
        <f t="shared" si="830"/>
        <v>0.082331651903569</v>
      </c>
      <c r="AP2623" s="16">
        <f t="shared" si="831"/>
        <v>0.0212723686267315</v>
      </c>
      <c r="AQ2623" s="12">
        <f t="shared" si="832"/>
        <v>19854998.1</v>
      </c>
      <c r="AR2623" s="12">
        <f t="shared" si="833"/>
        <v>16862072.99</v>
      </c>
      <c r="AS2623" s="12">
        <f>AR2623-VLOOKUP(A2623,[1]选股结果!$A$2:$BJ$3005,48,FALSE)*0.08</f>
        <v>-38494865.3508</v>
      </c>
      <c r="AT2623" s="12">
        <f t="shared" si="814"/>
        <v>18905497.37</v>
      </c>
      <c r="AU2623" s="12">
        <f t="shared" si="815"/>
        <v>17811573.72</v>
      </c>
      <c r="AV2623" s="12">
        <f t="shared" si="816"/>
        <v>20720379.34</v>
      </c>
      <c r="AW2623" s="12">
        <f t="shared" si="817"/>
        <v>21061678.1699999</v>
      </c>
      <c r="AX2623" s="12">
        <f t="shared" si="818"/>
        <v>522788.22</v>
      </c>
      <c r="AY2623" s="21">
        <f t="shared" si="819"/>
        <v>503134768.56</v>
      </c>
    </row>
    <row r="2624" spans="1:51">
      <c r="A2624" s="5" t="s">
        <v>5295</v>
      </c>
      <c r="B2624" s="5" t="s">
        <v>5296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820"/>
        <v>522977218.2</v>
      </c>
      <c r="AF2624" s="9">
        <f t="shared" si="821"/>
        <v>521329359</v>
      </c>
      <c r="AG2624" s="9">
        <f t="shared" si="822"/>
        <v>11438725.03</v>
      </c>
      <c r="AH2624" s="9">
        <f t="shared" si="823"/>
        <v>11037316.89</v>
      </c>
      <c r="AI2624" s="9">
        <f t="shared" si="824"/>
        <v>159652.870000001</v>
      </c>
      <c r="AJ2624" s="12">
        <f t="shared" si="825"/>
        <v>68513365.01</v>
      </c>
      <c r="AK2624" s="16">
        <f t="shared" si="826"/>
        <v>0.131006404534812</v>
      </c>
      <c r="AL2624" s="9">
        <f t="shared" si="827"/>
        <v>47624667.07</v>
      </c>
      <c r="AM2624" s="16">
        <f t="shared" si="828"/>
        <v>0.00169140224318857</v>
      </c>
      <c r="AN2624" s="16">
        <f t="shared" si="829"/>
        <v>0.00890762115037002</v>
      </c>
      <c r="AO2624" s="16">
        <f t="shared" si="830"/>
        <v>0.0796979480357793</v>
      </c>
      <c r="AP2624" s="16">
        <f t="shared" si="831"/>
        <v>0</v>
      </c>
      <c r="AQ2624" s="12">
        <f t="shared" si="832"/>
        <v>20888697.94</v>
      </c>
      <c r="AR2624" s="12">
        <f t="shared" si="833"/>
        <v>-9631212.96</v>
      </c>
      <c r="AS2624" s="12">
        <f>AR2624-VLOOKUP(A2624,[1]选股结果!$A$2:$BJ$3005,48,FALSE)*0.08</f>
        <v>-163893667.9936</v>
      </c>
      <c r="AT2624" s="12">
        <f t="shared" si="814"/>
        <v>10011033.92</v>
      </c>
      <c r="AU2624" s="12">
        <f t="shared" si="815"/>
        <v>1246451.06</v>
      </c>
      <c r="AV2624" s="12">
        <f t="shared" si="816"/>
        <v>-9740642.84000001</v>
      </c>
      <c r="AW2624" s="12">
        <f t="shared" si="817"/>
        <v>11438725.03</v>
      </c>
      <c r="AX2624" s="12">
        <f t="shared" si="818"/>
        <v>1839958.06</v>
      </c>
      <c r="AY2624" s="21">
        <f t="shared" si="819"/>
        <v>501687112.12</v>
      </c>
    </row>
    <row r="2625" spans="1:51">
      <c r="A2625" s="5" t="s">
        <v>5297</v>
      </c>
      <c r="B2625" s="5" t="s">
        <v>5298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820"/>
        <v>521772321.1</v>
      </c>
      <c r="AF2625" s="9">
        <f t="shared" si="821"/>
        <v>477055082.48</v>
      </c>
      <c r="AG2625" s="9">
        <f t="shared" si="822"/>
        <v>45858553.69</v>
      </c>
      <c r="AH2625" s="9">
        <f t="shared" si="823"/>
        <v>45859306.07</v>
      </c>
      <c r="AI2625" s="9">
        <f t="shared" si="824"/>
        <v>35292709.81</v>
      </c>
      <c r="AJ2625" s="12">
        <f t="shared" si="825"/>
        <v>162589911.42</v>
      </c>
      <c r="AK2625" s="16">
        <f t="shared" si="826"/>
        <v>0.311610840293767</v>
      </c>
      <c r="AL2625" s="9">
        <f t="shared" si="827"/>
        <v>134466332.31</v>
      </c>
      <c r="AM2625" s="16">
        <f t="shared" si="828"/>
        <v>0.106385671173541</v>
      </c>
      <c r="AN2625" s="16">
        <f t="shared" si="829"/>
        <v>0.0503167079937311</v>
      </c>
      <c r="AO2625" s="16">
        <f t="shared" si="830"/>
        <v>0.0677561022506297</v>
      </c>
      <c r="AP2625" s="16">
        <f t="shared" si="831"/>
        <v>0.0332537030968238</v>
      </c>
      <c r="AQ2625" s="12">
        <f t="shared" si="832"/>
        <v>28123579.11</v>
      </c>
      <c r="AR2625" s="12">
        <f t="shared" si="833"/>
        <v>34151394.74</v>
      </c>
      <c r="AS2625" s="12">
        <f>AR2625-VLOOKUP(A2625,[1]选股结果!$A$2:$BJ$3005,48,FALSE)*0.08</f>
        <v>-61122738.8496</v>
      </c>
      <c r="AT2625" s="12">
        <f t="shared" si="814"/>
        <v>17556982.85</v>
      </c>
      <c r="AU2625" s="12">
        <f t="shared" si="815"/>
        <v>44717991</v>
      </c>
      <c r="AV2625" s="12">
        <f t="shared" si="816"/>
        <v>28122826.73</v>
      </c>
      <c r="AW2625" s="12">
        <f t="shared" si="817"/>
        <v>45858553.69</v>
      </c>
      <c r="AX2625" s="12">
        <f t="shared" si="818"/>
        <v>1141315.07</v>
      </c>
      <c r="AY2625" s="21">
        <f t="shared" si="819"/>
        <v>493649494.37</v>
      </c>
    </row>
    <row r="2626" spans="1:51">
      <c r="A2626" s="5" t="s">
        <v>5299</v>
      </c>
      <c r="B2626" s="5" t="s">
        <v>5300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820"/>
        <v>520947897.06</v>
      </c>
      <c r="AF2626" s="9">
        <f t="shared" si="821"/>
        <v>489849279.58</v>
      </c>
      <c r="AG2626" s="9">
        <f t="shared" si="822"/>
        <v>39150454.81</v>
      </c>
      <c r="AH2626" s="9">
        <f t="shared" si="823"/>
        <v>39240796.76</v>
      </c>
      <c r="AI2626" s="9">
        <f t="shared" si="824"/>
        <v>36333888.32</v>
      </c>
      <c r="AJ2626" s="12">
        <f t="shared" si="825"/>
        <v>145141484.88</v>
      </c>
      <c r="AK2626" s="16">
        <f t="shared" si="826"/>
        <v>0.278610367177053</v>
      </c>
      <c r="AL2626" s="9">
        <f t="shared" si="827"/>
        <v>99270253.06</v>
      </c>
      <c r="AM2626" s="16">
        <f t="shared" si="828"/>
        <v>0.0086848957170834</v>
      </c>
      <c r="AN2626" s="16">
        <f t="shared" si="829"/>
        <v>0.0272415199679086</v>
      </c>
      <c r="AO2626" s="16">
        <f t="shared" si="830"/>
        <v>0.0999507004517247</v>
      </c>
      <c r="AP2626" s="16">
        <f t="shared" si="831"/>
        <v>0.0582672596075457</v>
      </c>
      <c r="AQ2626" s="12">
        <f t="shared" si="832"/>
        <v>45871231.82</v>
      </c>
      <c r="AR2626" s="12">
        <f t="shared" si="833"/>
        <v>30060560.25</v>
      </c>
      <c r="AS2626" s="12">
        <f>AR2626-VLOOKUP(A2626,[1]选股结果!$A$2:$BJ$3005,48,FALSE)*0.08</f>
        <v>-32089677.1324</v>
      </c>
      <c r="AT2626" s="12">
        <f t="shared" si="814"/>
        <v>42964323.38</v>
      </c>
      <c r="AU2626" s="12">
        <f t="shared" si="815"/>
        <v>32967468.69</v>
      </c>
      <c r="AV2626" s="12">
        <f t="shared" si="816"/>
        <v>31125341.39</v>
      </c>
      <c r="AW2626" s="12">
        <f t="shared" si="817"/>
        <v>39150454.81</v>
      </c>
      <c r="AX2626" s="12">
        <f t="shared" si="818"/>
        <v>7324216.27</v>
      </c>
      <c r="AY2626" s="21">
        <f t="shared" si="819"/>
        <v>476945516.45</v>
      </c>
    </row>
    <row r="2627" spans="1:51">
      <c r="A2627" s="5" t="s">
        <v>5301</v>
      </c>
      <c r="B2627" s="5" t="s">
        <v>5302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820"/>
        <v>520817239.19</v>
      </c>
      <c r="AF2627" s="9">
        <f t="shared" si="821"/>
        <v>472041550.34</v>
      </c>
      <c r="AG2627" s="9">
        <f t="shared" si="822"/>
        <v>49739756.52</v>
      </c>
      <c r="AH2627" s="9">
        <f t="shared" si="823"/>
        <v>50108639.75</v>
      </c>
      <c r="AI2627" s="9">
        <f t="shared" si="824"/>
        <v>43111540.62</v>
      </c>
      <c r="AJ2627" s="12">
        <f t="shared" si="825"/>
        <v>121731429.01</v>
      </c>
      <c r="AK2627" s="16">
        <f t="shared" si="826"/>
        <v>0.233731566181109</v>
      </c>
      <c r="AL2627" s="9">
        <f t="shared" si="827"/>
        <v>82235925.12</v>
      </c>
      <c r="AM2627" s="16">
        <f t="shared" si="828"/>
        <v>0.00344266472974005</v>
      </c>
      <c r="AN2627" s="16">
        <f t="shared" si="829"/>
        <v>0.0695755400039296</v>
      </c>
      <c r="AO2627" s="16">
        <f t="shared" si="830"/>
        <v>0.054598308716172</v>
      </c>
      <c r="AP2627" s="16">
        <f t="shared" si="831"/>
        <v>0.03098961963145</v>
      </c>
      <c r="AQ2627" s="12">
        <f t="shared" si="832"/>
        <v>39495503.89</v>
      </c>
      <c r="AR2627" s="12">
        <f t="shared" si="833"/>
        <v>42147472.95</v>
      </c>
      <c r="AS2627" s="12">
        <f>AR2627-VLOOKUP(A2627,[1]选股结果!$A$2:$BJ$3005,48,FALSE)*0.08</f>
        <v>-39798968.35</v>
      </c>
      <c r="AT2627" s="12">
        <f t="shared" ref="AT2627:AT2690" si="834">AQ2627-AD2627</f>
        <v>32498404.76</v>
      </c>
      <c r="AU2627" s="12">
        <f t="shared" ref="AU2627:AU2690" si="835">AQ2627-S2627</f>
        <v>49144572.08</v>
      </c>
      <c r="AV2627" s="12">
        <f t="shared" ref="AV2627:AV2690" si="836">AJ2627-O2627-P2627-Q2627-R2627-X2627-Y2627+Z2627-H2627</f>
        <v>37911252.73</v>
      </c>
      <c r="AW2627" s="12">
        <f t="shared" ref="AW2627:AW2690" si="837">AG2627</f>
        <v>49739756.52</v>
      </c>
      <c r="AX2627" s="12">
        <f t="shared" ref="AX2627:AX2690" si="838">T2627-U2627+V2627+W2627+AA2627</f>
        <v>977663.37</v>
      </c>
      <c r="AY2627" s="21">
        <f t="shared" ref="AY2627:AY2690" si="839">AF2627-S2627</f>
        <v>481690618.53</v>
      </c>
    </row>
    <row r="2628" spans="1:51">
      <c r="A2628" s="5" t="s">
        <v>5303</v>
      </c>
      <c r="B2628" s="5" t="s">
        <v>5304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820"/>
        <v>520506577.31</v>
      </c>
      <c r="AF2628" s="9">
        <f t="shared" si="821"/>
        <v>618483496.78</v>
      </c>
      <c r="AG2628" s="9">
        <f t="shared" si="822"/>
        <v>-122417157.76</v>
      </c>
      <c r="AH2628" s="9">
        <f t="shared" si="823"/>
        <v>-121611690.26</v>
      </c>
      <c r="AI2628" s="9">
        <f t="shared" si="824"/>
        <v>-97750834.18</v>
      </c>
      <c r="AJ2628" s="12">
        <f t="shared" si="825"/>
        <v>366740400</v>
      </c>
      <c r="AK2628" s="16">
        <f t="shared" si="826"/>
        <v>0.704583603717997</v>
      </c>
      <c r="AL2628" s="9">
        <f t="shared" si="827"/>
        <v>473062185.28</v>
      </c>
      <c r="AM2628" s="16">
        <f t="shared" si="828"/>
        <v>0.013038243560865</v>
      </c>
      <c r="AN2628" s="16">
        <f t="shared" si="829"/>
        <v>0.341811933500387</v>
      </c>
      <c r="AO2628" s="16">
        <f t="shared" si="830"/>
        <v>0.118927002882295</v>
      </c>
      <c r="AP2628" s="16">
        <f t="shared" si="831"/>
        <v>0.43113486111886</v>
      </c>
      <c r="AQ2628" s="12">
        <f t="shared" si="832"/>
        <v>-106321785.28</v>
      </c>
      <c r="AR2628" s="12">
        <f t="shared" si="833"/>
        <v>-76165579.41</v>
      </c>
      <c r="AS2628" s="12">
        <f>AR2628-VLOOKUP(A2628,[1]选股结果!$A$2:$BJ$3005,48,FALSE)*0.08</f>
        <v>-211837330.814</v>
      </c>
      <c r="AT2628" s="12">
        <f t="shared" si="834"/>
        <v>-82460929.2</v>
      </c>
      <c r="AU2628" s="12">
        <f t="shared" si="835"/>
        <v>-100026435.49</v>
      </c>
      <c r="AV2628" s="12">
        <f t="shared" si="836"/>
        <v>-143512277.58</v>
      </c>
      <c r="AW2628" s="12">
        <f t="shared" si="837"/>
        <v>-122417157.76</v>
      </c>
      <c r="AX2628" s="12">
        <f t="shared" si="838"/>
        <v>14927966.15</v>
      </c>
      <c r="AY2628" s="21">
        <f t="shared" si="839"/>
        <v>624778846.57</v>
      </c>
    </row>
    <row r="2629" spans="1:51">
      <c r="A2629" s="5" t="s">
        <v>5305</v>
      </c>
      <c r="B2629" s="5" t="s">
        <v>5306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820"/>
        <v>519233733.77</v>
      </c>
      <c r="AF2629" s="9">
        <f t="shared" si="821"/>
        <v>440838163.07</v>
      </c>
      <c r="AG2629" s="9">
        <f t="shared" si="822"/>
        <v>83082185.42</v>
      </c>
      <c r="AH2629" s="9">
        <f t="shared" si="823"/>
        <v>82906788.81</v>
      </c>
      <c r="AI2629" s="9">
        <f t="shared" si="824"/>
        <v>69233720.1</v>
      </c>
      <c r="AJ2629" s="12">
        <f t="shared" si="825"/>
        <v>167985076.28</v>
      </c>
      <c r="AK2629" s="16">
        <f t="shared" si="826"/>
        <v>0.323524966416012</v>
      </c>
      <c r="AL2629" s="9">
        <f t="shared" si="827"/>
        <v>88599127.65</v>
      </c>
      <c r="AM2629" s="16">
        <f t="shared" si="828"/>
        <v>0.00869280490931921</v>
      </c>
      <c r="AN2629" s="16">
        <f t="shared" si="829"/>
        <v>0.0834435538411917</v>
      </c>
      <c r="AO2629" s="16">
        <f t="shared" si="830"/>
        <v>0.0341754394329478</v>
      </c>
      <c r="AP2629" s="16">
        <f t="shared" si="831"/>
        <v>0.0398190997913059</v>
      </c>
      <c r="AQ2629" s="12">
        <f t="shared" si="832"/>
        <v>79385948.63</v>
      </c>
      <c r="AR2629" s="12">
        <f t="shared" si="833"/>
        <v>62384140.79</v>
      </c>
      <c r="AS2629" s="12">
        <f>AR2629-VLOOKUP(A2629,[1]选股结果!$A$2:$BJ$3005,48,FALSE)*0.08</f>
        <v>-18060032.4828</v>
      </c>
      <c r="AT2629" s="12">
        <f t="shared" si="834"/>
        <v>65712879.92</v>
      </c>
      <c r="AU2629" s="12">
        <f t="shared" si="835"/>
        <v>76057209.5</v>
      </c>
      <c r="AV2629" s="12">
        <f t="shared" si="836"/>
        <v>64318573.0099999</v>
      </c>
      <c r="AW2629" s="12">
        <f t="shared" si="837"/>
        <v>83082185.42</v>
      </c>
      <c r="AX2629" s="12">
        <f t="shared" si="838"/>
        <v>10695914.87</v>
      </c>
      <c r="AY2629" s="21">
        <f t="shared" si="839"/>
        <v>437509423.94</v>
      </c>
    </row>
    <row r="2630" spans="1:51">
      <c r="A2630" s="5" t="s">
        <v>5307</v>
      </c>
      <c r="B2630" s="5" t="s">
        <v>5308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820"/>
        <v>518605654.27</v>
      </c>
      <c r="AF2630" s="9">
        <f t="shared" si="821"/>
        <v>648340720.56</v>
      </c>
      <c r="AG2630" s="9">
        <f t="shared" si="822"/>
        <v>-114038807.42</v>
      </c>
      <c r="AH2630" s="9">
        <f t="shared" si="823"/>
        <v>-111779161.01</v>
      </c>
      <c r="AI2630" s="9">
        <f t="shared" si="824"/>
        <v>-119833551.42</v>
      </c>
      <c r="AJ2630" s="12">
        <f t="shared" si="825"/>
        <v>226434144.67</v>
      </c>
      <c r="AK2630" s="16">
        <f t="shared" si="826"/>
        <v>0.436621048778832</v>
      </c>
      <c r="AL2630" s="9">
        <f t="shared" si="827"/>
        <v>91504102.47</v>
      </c>
      <c r="AM2630" s="16">
        <f t="shared" si="828"/>
        <v>0.0950902584728196</v>
      </c>
      <c r="AN2630" s="16">
        <f t="shared" si="829"/>
        <v>0.000986651140007826</v>
      </c>
      <c r="AO2630" s="16">
        <f t="shared" si="830"/>
        <v>0.084722794570853</v>
      </c>
      <c r="AP2630" s="16">
        <f t="shared" si="831"/>
        <v>0</v>
      </c>
      <c r="AQ2630" s="12">
        <f t="shared" si="832"/>
        <v>134930042.2</v>
      </c>
      <c r="AR2630" s="12">
        <f t="shared" si="833"/>
        <v>-135529810.29</v>
      </c>
      <c r="AS2630" s="12">
        <f>AR2630-VLOOKUP(A2630,[1]选股结果!$A$2:$BJ$3005,48,FALSE)*0.08</f>
        <v>-639371830.678</v>
      </c>
      <c r="AT2630" s="12">
        <f t="shared" si="834"/>
        <v>126875651.79</v>
      </c>
      <c r="AU2630" s="12">
        <f t="shared" si="835"/>
        <v>-127475419.88</v>
      </c>
      <c r="AV2630" s="12">
        <f t="shared" si="836"/>
        <v>-138961689.48</v>
      </c>
      <c r="AW2630" s="12">
        <f t="shared" si="837"/>
        <v>-114038807.42</v>
      </c>
      <c r="AX2630" s="12">
        <f t="shared" si="838"/>
        <v>11427134.25</v>
      </c>
      <c r="AY2630" s="21">
        <f t="shared" si="839"/>
        <v>385935258.48</v>
      </c>
    </row>
    <row r="2631" spans="1:51">
      <c r="A2631" s="5" t="s">
        <v>5309</v>
      </c>
      <c r="B2631" s="5" t="s">
        <v>5310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820"/>
        <v>518143668.07</v>
      </c>
      <c r="AF2631" s="9">
        <f t="shared" si="821"/>
        <v>504730295.59</v>
      </c>
      <c r="AG2631" s="9">
        <f t="shared" si="822"/>
        <v>17871581.28</v>
      </c>
      <c r="AH2631" s="9">
        <f t="shared" si="823"/>
        <v>16661077.01</v>
      </c>
      <c r="AI2631" s="9">
        <f t="shared" si="824"/>
        <v>11616333.56</v>
      </c>
      <c r="AJ2631" s="12">
        <f t="shared" si="825"/>
        <v>184305983.31</v>
      </c>
      <c r="AK2631" s="16">
        <f t="shared" si="826"/>
        <v>0.355704401438523</v>
      </c>
      <c r="AL2631" s="9">
        <f t="shared" si="827"/>
        <v>172704124.8</v>
      </c>
      <c r="AM2631" s="16">
        <f t="shared" si="828"/>
        <v>0.0142507041290379</v>
      </c>
      <c r="AN2631" s="16">
        <f t="shared" si="829"/>
        <v>0.242898316867972</v>
      </c>
      <c r="AO2631" s="16">
        <f t="shared" si="830"/>
        <v>0.0604619430489068</v>
      </c>
      <c r="AP2631" s="16">
        <f t="shared" si="831"/>
        <v>0.0133660045017946</v>
      </c>
      <c r="AQ2631" s="12">
        <f t="shared" si="832"/>
        <v>11601858.51</v>
      </c>
      <c r="AR2631" s="12">
        <f t="shared" si="833"/>
        <v>7158124.76000002</v>
      </c>
      <c r="AS2631" s="12">
        <f>AR2631-VLOOKUP(A2631,[1]选股结果!$A$2:$BJ$3005,48,FALSE)*0.08</f>
        <v>-48074767.7328</v>
      </c>
      <c r="AT2631" s="12">
        <f t="shared" si="834"/>
        <v>6557115.06000002</v>
      </c>
      <c r="AU2631" s="12">
        <f t="shared" si="835"/>
        <v>12202868.21</v>
      </c>
      <c r="AV2631" s="12">
        <f t="shared" si="836"/>
        <v>15673372.81</v>
      </c>
      <c r="AW2631" s="12">
        <f t="shared" si="837"/>
        <v>17871581.28</v>
      </c>
      <c r="AX2631" s="12">
        <f t="shared" si="838"/>
        <v>765823.76</v>
      </c>
      <c r="AY2631" s="21">
        <f t="shared" si="839"/>
        <v>505331305.29</v>
      </c>
    </row>
    <row r="2632" spans="1:51">
      <c r="A2632" s="5" t="s">
        <v>5311</v>
      </c>
      <c r="B2632" s="5" t="s">
        <v>5312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820"/>
        <v>515796473.1</v>
      </c>
      <c r="AF2632" s="9">
        <f t="shared" si="821"/>
        <v>413829104.09</v>
      </c>
      <c r="AG2632" s="9">
        <f t="shared" si="822"/>
        <v>102167672.45</v>
      </c>
      <c r="AH2632" s="9">
        <f t="shared" si="823"/>
        <v>105715659.95</v>
      </c>
      <c r="AI2632" s="9">
        <f t="shared" si="824"/>
        <v>79158466.45</v>
      </c>
      <c r="AJ2632" s="12">
        <f t="shared" si="825"/>
        <v>134344067.51</v>
      </c>
      <c r="AK2632" s="16">
        <f t="shared" si="826"/>
        <v>0.260459453517733</v>
      </c>
      <c r="AL2632" s="9">
        <f t="shared" si="827"/>
        <v>26523921.46</v>
      </c>
      <c r="AM2632" s="16">
        <f t="shared" si="828"/>
        <v>0.00430952113076789</v>
      </c>
      <c r="AN2632" s="16">
        <f t="shared" si="829"/>
        <v>0.00235573753092419</v>
      </c>
      <c r="AO2632" s="16">
        <f t="shared" si="830"/>
        <v>0.05163663080115</v>
      </c>
      <c r="AP2632" s="16">
        <f t="shared" si="831"/>
        <v>0</v>
      </c>
      <c r="AQ2632" s="12">
        <f t="shared" si="832"/>
        <v>107820146.05</v>
      </c>
      <c r="AR2632" s="12">
        <f t="shared" si="833"/>
        <v>78958163.01</v>
      </c>
      <c r="AS2632" s="12">
        <f>AR2632-VLOOKUP(A2632,[1]选股结果!$A$2:$BJ$3005,48,FALSE)*0.08</f>
        <v>-9464077.84200001</v>
      </c>
      <c r="AT2632" s="12">
        <f t="shared" si="834"/>
        <v>81262952.55</v>
      </c>
      <c r="AU2632" s="12">
        <f t="shared" si="835"/>
        <v>105515356.51</v>
      </c>
      <c r="AV2632" s="12">
        <f t="shared" si="836"/>
        <v>100940152.28</v>
      </c>
      <c r="AW2632" s="12">
        <f t="shared" si="837"/>
        <v>102167672.45</v>
      </c>
      <c r="AX2632" s="12">
        <f t="shared" si="838"/>
        <v>0</v>
      </c>
      <c r="AY2632" s="21">
        <f t="shared" si="839"/>
        <v>411524314.55</v>
      </c>
    </row>
    <row r="2633" spans="1:51">
      <c r="A2633" s="5" t="s">
        <v>5313</v>
      </c>
      <c r="B2633" s="5" t="s">
        <v>5314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820"/>
        <v>515519731.98</v>
      </c>
      <c r="AF2633" s="9">
        <f t="shared" si="821"/>
        <v>498891914.12</v>
      </c>
      <c r="AG2633" s="9">
        <f t="shared" si="822"/>
        <v>16849434.36</v>
      </c>
      <c r="AH2633" s="9">
        <f t="shared" si="823"/>
        <v>17102155.07</v>
      </c>
      <c r="AI2633" s="9">
        <f t="shared" si="824"/>
        <v>16923914.96</v>
      </c>
      <c r="AJ2633" s="12">
        <f t="shared" si="825"/>
        <v>70126039.04</v>
      </c>
      <c r="AK2633" s="16">
        <f t="shared" si="826"/>
        <v>0.136029786426721</v>
      </c>
      <c r="AL2633" s="9">
        <f t="shared" si="827"/>
        <v>51640088.79</v>
      </c>
      <c r="AM2633" s="16">
        <f t="shared" si="828"/>
        <v>0.00610093485252281</v>
      </c>
      <c r="AN2633" s="16">
        <f t="shared" si="829"/>
        <v>0.00865407212031426</v>
      </c>
      <c r="AO2633" s="16">
        <f t="shared" si="830"/>
        <v>0.0538541146298491</v>
      </c>
      <c r="AP2633" s="16">
        <f t="shared" si="831"/>
        <v>0.032052029233754</v>
      </c>
      <c r="AQ2633" s="12">
        <f t="shared" si="832"/>
        <v>18485950.25</v>
      </c>
      <c r="AR2633" s="12">
        <f t="shared" si="833"/>
        <v>16702298.46</v>
      </c>
      <c r="AS2633" s="12">
        <f>AR2633-VLOOKUP(A2633,[1]选股结果!$A$2:$BJ$3005,48,FALSE)*0.08</f>
        <v>-16592927.1448</v>
      </c>
      <c r="AT2633" s="12">
        <f t="shared" si="834"/>
        <v>18307710.14</v>
      </c>
      <c r="AU2633" s="12">
        <f t="shared" si="835"/>
        <v>16880538.57</v>
      </c>
      <c r="AV2633" s="12">
        <f t="shared" si="836"/>
        <v>17549100.02</v>
      </c>
      <c r="AW2633" s="12">
        <f t="shared" si="837"/>
        <v>16849434.36</v>
      </c>
      <c r="AX2633" s="12">
        <f t="shared" si="838"/>
        <v>644790.26</v>
      </c>
      <c r="AY2633" s="21">
        <f t="shared" si="839"/>
        <v>497286502.44</v>
      </c>
    </row>
    <row r="2634" spans="1:51">
      <c r="A2634" s="5" t="s">
        <v>5315</v>
      </c>
      <c r="B2634" s="5" t="s">
        <v>5316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820"/>
        <v>514293582.7</v>
      </c>
      <c r="AF2634" s="9">
        <f t="shared" si="821"/>
        <v>469363473.22</v>
      </c>
      <c r="AG2634" s="9">
        <f t="shared" si="822"/>
        <v>27676121.66</v>
      </c>
      <c r="AH2634" s="9">
        <f t="shared" si="823"/>
        <v>24874604.44</v>
      </c>
      <c r="AI2634" s="9">
        <f t="shared" si="824"/>
        <v>22702209.43</v>
      </c>
      <c r="AJ2634" s="12">
        <f t="shared" si="825"/>
        <v>151510912.83</v>
      </c>
      <c r="AK2634" s="16">
        <f t="shared" si="826"/>
        <v>0.294600045434322</v>
      </c>
      <c r="AL2634" s="9">
        <f t="shared" si="827"/>
        <v>104978856.07</v>
      </c>
      <c r="AM2634" s="16">
        <f t="shared" si="828"/>
        <v>0.00694500757961723</v>
      </c>
      <c r="AN2634" s="16">
        <f t="shared" si="829"/>
        <v>0.0234078148842513</v>
      </c>
      <c r="AO2634" s="16">
        <f t="shared" si="830"/>
        <v>0.120136960149552</v>
      </c>
      <c r="AP2634" s="16">
        <f t="shared" si="831"/>
        <v>0.0439584582629092</v>
      </c>
      <c r="AQ2634" s="12">
        <f t="shared" si="832"/>
        <v>46532056.76</v>
      </c>
      <c r="AR2634" s="12">
        <f t="shared" si="833"/>
        <v>37782340.85</v>
      </c>
      <c r="AS2634" s="12">
        <f>AR2634-VLOOKUP(A2634,[1]选股结果!$A$2:$BJ$3005,48,FALSE)*0.08</f>
        <v>-31240612.7516</v>
      </c>
      <c r="AT2634" s="12">
        <f t="shared" si="834"/>
        <v>44359661.75</v>
      </c>
      <c r="AU2634" s="12">
        <f t="shared" si="835"/>
        <v>39954735.86</v>
      </c>
      <c r="AV2634" s="12">
        <f t="shared" si="836"/>
        <v>27166340.31</v>
      </c>
      <c r="AW2634" s="12">
        <f t="shared" si="837"/>
        <v>27676121.66</v>
      </c>
      <c r="AX2634" s="12">
        <f t="shared" si="838"/>
        <v>0</v>
      </c>
      <c r="AY2634" s="21">
        <f t="shared" si="839"/>
        <v>462786152.32</v>
      </c>
    </row>
    <row r="2635" spans="1:51">
      <c r="A2635" s="5" t="s">
        <v>5317</v>
      </c>
      <c r="B2635" s="5" t="s">
        <v>5318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840">C2635</f>
        <v>512916861.74</v>
      </c>
      <c r="AF2635" s="9">
        <f t="shared" ref="AF2635:AF2698" si="841">(G2635+O2635+P2635+Q2635+R2635)+S2635</f>
        <v>398831203.65</v>
      </c>
      <c r="AG2635" s="9">
        <f t="shared" ref="AG2635:AG2698" si="842">AE2635-AF2635+T2635+V2635+W2635-X2635-Y2635+Z2635+AA2635</f>
        <v>115073665.93</v>
      </c>
      <c r="AH2635" s="9">
        <f t="shared" ref="AH2635:AH2698" si="843">AG2635+AB2635-AC2635</f>
        <v>115159785.23</v>
      </c>
      <c r="AI2635" s="9">
        <f t="shared" ref="AI2635:AI2698" si="844">AH2635-AD2635</f>
        <v>99958462.11</v>
      </c>
      <c r="AJ2635" s="12">
        <f t="shared" si="825"/>
        <v>161662026.21</v>
      </c>
      <c r="AK2635" s="16">
        <f t="shared" si="826"/>
        <v>0.315181734641329</v>
      </c>
      <c r="AL2635" s="9">
        <f t="shared" si="827"/>
        <v>47516933.33</v>
      </c>
      <c r="AM2635" s="16">
        <f t="shared" si="828"/>
        <v>0.00962679061329625</v>
      </c>
      <c r="AN2635" s="16">
        <f t="shared" si="829"/>
        <v>0.0188586816724759</v>
      </c>
      <c r="AO2635" s="16">
        <f t="shared" si="830"/>
        <v>0.0285739815421183</v>
      </c>
      <c r="AP2635" s="16">
        <f t="shared" si="831"/>
        <v>0.0354281830555442</v>
      </c>
      <c r="AQ2635" s="12">
        <f t="shared" si="832"/>
        <v>114145092.88</v>
      </c>
      <c r="AR2635" s="12">
        <f t="shared" si="833"/>
        <v>98805870.1</v>
      </c>
      <c r="AS2635" s="12">
        <f>AR2635-VLOOKUP(A2635,[1]选股结果!$A$2:$BJ$3005,48,FALSE)*0.08</f>
        <v>-8768362.70400001</v>
      </c>
      <c r="AT2635" s="12">
        <f t="shared" si="834"/>
        <v>98943769.76</v>
      </c>
      <c r="AU2635" s="12">
        <f t="shared" si="835"/>
        <v>114007193.22</v>
      </c>
      <c r="AV2635" s="12">
        <f t="shared" si="836"/>
        <v>113904517.65</v>
      </c>
      <c r="AW2635" s="12">
        <f t="shared" si="837"/>
        <v>115073665.93</v>
      </c>
      <c r="AX2635" s="12">
        <f t="shared" si="838"/>
        <v>750121.56</v>
      </c>
      <c r="AY2635" s="21">
        <f t="shared" si="839"/>
        <v>398693303.99</v>
      </c>
    </row>
    <row r="2636" spans="1:51">
      <c r="A2636" s="5" t="s">
        <v>5319</v>
      </c>
      <c r="B2636" s="5" t="s">
        <v>5320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840"/>
        <v>512869188.98</v>
      </c>
      <c r="AF2636" s="9">
        <f t="shared" si="841"/>
        <v>414296396.56</v>
      </c>
      <c r="AG2636" s="9">
        <f t="shared" si="842"/>
        <v>119673289.44</v>
      </c>
      <c r="AH2636" s="9">
        <f t="shared" si="843"/>
        <v>120183504.79</v>
      </c>
      <c r="AI2636" s="9">
        <f t="shared" si="844"/>
        <v>98067177.01</v>
      </c>
      <c r="AJ2636" s="12">
        <f t="shared" si="825"/>
        <v>340908698.24</v>
      </c>
      <c r="AK2636" s="16">
        <f t="shared" si="826"/>
        <v>0.664708868391964</v>
      </c>
      <c r="AL2636" s="9">
        <f t="shared" si="827"/>
        <v>277377444.58</v>
      </c>
      <c r="AM2636" s="16">
        <f t="shared" si="828"/>
        <v>0.0201673372708754</v>
      </c>
      <c r="AN2636" s="16">
        <f t="shared" si="829"/>
        <v>0.214415178924481</v>
      </c>
      <c r="AO2636" s="16">
        <f t="shared" si="830"/>
        <v>0.205985082531678</v>
      </c>
      <c r="AP2636" s="16">
        <f t="shared" si="831"/>
        <v>0.101252500531914</v>
      </c>
      <c r="AQ2636" s="12">
        <f t="shared" si="832"/>
        <v>63531253.66</v>
      </c>
      <c r="AR2636" s="12">
        <f t="shared" si="833"/>
        <v>76961854.94</v>
      </c>
      <c r="AS2636" s="12">
        <f>AR2636-VLOOKUP(A2636,[1]选股结果!$A$2:$BJ$3005,48,FALSE)*0.08</f>
        <v>-367283176.0712</v>
      </c>
      <c r="AT2636" s="12">
        <f t="shared" si="834"/>
        <v>41414925.88</v>
      </c>
      <c r="AU2636" s="12">
        <f t="shared" si="835"/>
        <v>99078182.72</v>
      </c>
      <c r="AV2636" s="12">
        <f t="shared" si="836"/>
        <v>53795036.41</v>
      </c>
      <c r="AW2636" s="12">
        <f t="shared" si="837"/>
        <v>119673289.44</v>
      </c>
      <c r="AX2636" s="12">
        <f t="shared" si="838"/>
        <v>35213462</v>
      </c>
      <c r="AY2636" s="21">
        <f t="shared" si="839"/>
        <v>449843325.62</v>
      </c>
    </row>
    <row r="2637" spans="1:51">
      <c r="A2637" s="5" t="s">
        <v>5321</v>
      </c>
      <c r="B2637" s="5" t="s">
        <v>5322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840"/>
        <v>512232920.06</v>
      </c>
      <c r="AF2637" s="9">
        <f t="shared" si="841"/>
        <v>462477573.63</v>
      </c>
      <c r="AG2637" s="9">
        <f t="shared" si="842"/>
        <v>84294788.26</v>
      </c>
      <c r="AH2637" s="9">
        <f t="shared" si="843"/>
        <v>83974291.91</v>
      </c>
      <c r="AI2637" s="9">
        <f t="shared" si="844"/>
        <v>83268188.59</v>
      </c>
      <c r="AJ2637" s="12">
        <f t="shared" si="825"/>
        <v>195737187.36</v>
      </c>
      <c r="AK2637" s="16">
        <f t="shared" si="826"/>
        <v>0.382125356833904</v>
      </c>
      <c r="AL2637" s="9">
        <f t="shared" si="827"/>
        <v>166038619.21</v>
      </c>
      <c r="AM2637" s="16">
        <f t="shared" si="828"/>
        <v>0.00844129861761622</v>
      </c>
      <c r="AN2637" s="16">
        <f t="shared" si="829"/>
        <v>0.0938179719381779</v>
      </c>
      <c r="AO2637" s="16">
        <f t="shared" si="830"/>
        <v>0.131061420324442</v>
      </c>
      <c r="AP2637" s="16">
        <f t="shared" si="831"/>
        <v>0.0858620063014464</v>
      </c>
      <c r="AQ2637" s="12">
        <f t="shared" si="832"/>
        <v>29698568.15</v>
      </c>
      <c r="AR2637" s="12">
        <f t="shared" si="833"/>
        <v>46506508.91</v>
      </c>
      <c r="AS2637" s="12">
        <f>AR2637-VLOOKUP(A2637,[1]选股结果!$A$2:$BJ$3005,48,FALSE)*0.08</f>
        <v>-191496359.4292</v>
      </c>
      <c r="AT2637" s="12">
        <f t="shared" si="834"/>
        <v>28992464.83</v>
      </c>
      <c r="AU2637" s="12">
        <f t="shared" si="835"/>
        <v>47212612.23</v>
      </c>
      <c r="AV2637" s="12">
        <f t="shared" si="836"/>
        <v>30191861.74</v>
      </c>
      <c r="AW2637" s="12">
        <f t="shared" si="837"/>
        <v>84294788.26</v>
      </c>
      <c r="AX2637" s="12">
        <f t="shared" si="838"/>
        <v>36264240.78</v>
      </c>
      <c r="AY2637" s="21">
        <f t="shared" si="839"/>
        <v>479991617.71</v>
      </c>
    </row>
    <row r="2638" spans="1:51">
      <c r="A2638" s="5" t="s">
        <v>5323</v>
      </c>
      <c r="B2638" s="5" t="s">
        <v>5324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840"/>
        <v>512005060.51</v>
      </c>
      <c r="AF2638" s="9">
        <f t="shared" si="841"/>
        <v>444522482.21</v>
      </c>
      <c r="AG2638" s="9">
        <f t="shared" si="842"/>
        <v>70214380.11</v>
      </c>
      <c r="AH2638" s="9">
        <f t="shared" si="843"/>
        <v>70057190.06</v>
      </c>
      <c r="AI2638" s="9">
        <f t="shared" si="844"/>
        <v>58751795.66</v>
      </c>
      <c r="AJ2638" s="12">
        <f t="shared" si="825"/>
        <v>136078691.14</v>
      </c>
      <c r="AK2638" s="16">
        <f t="shared" si="826"/>
        <v>0.26577606675304</v>
      </c>
      <c r="AL2638" s="9">
        <f t="shared" si="827"/>
        <v>67049036.42</v>
      </c>
      <c r="AM2638" s="16">
        <f t="shared" si="828"/>
        <v>0.00352278664629482</v>
      </c>
      <c r="AN2638" s="16">
        <f t="shared" si="829"/>
        <v>0.022542119131603</v>
      </c>
      <c r="AO2638" s="16">
        <f t="shared" si="830"/>
        <v>0.0567306875659927</v>
      </c>
      <c r="AP2638" s="16">
        <f t="shared" si="831"/>
        <v>0.047851252809095</v>
      </c>
      <c r="AQ2638" s="12">
        <f t="shared" si="832"/>
        <v>69029654.72</v>
      </c>
      <c r="AR2638" s="12">
        <f t="shared" si="833"/>
        <v>56019993.85</v>
      </c>
      <c r="AS2638" s="12">
        <f>AR2638-VLOOKUP(A2638,[1]选股结果!$A$2:$BJ$3005,48,FALSE)*0.08</f>
        <v>-32544902.41</v>
      </c>
      <c r="AT2638" s="12">
        <f t="shared" si="834"/>
        <v>57724260.32</v>
      </c>
      <c r="AU2638" s="12">
        <f t="shared" si="835"/>
        <v>67325388.25</v>
      </c>
      <c r="AV2638" s="12">
        <f t="shared" si="836"/>
        <v>66712258.58</v>
      </c>
      <c r="AW2638" s="12">
        <f t="shared" si="837"/>
        <v>70214380.11</v>
      </c>
      <c r="AX2638" s="12">
        <f t="shared" si="838"/>
        <v>3038566.05</v>
      </c>
      <c r="AY2638" s="21">
        <f t="shared" si="839"/>
        <v>442818215.74</v>
      </c>
    </row>
    <row r="2639" spans="1:51">
      <c r="A2639" s="5" t="s">
        <v>5325</v>
      </c>
      <c r="B2639" s="5" t="s">
        <v>5326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840"/>
        <v>508878015.19</v>
      </c>
      <c r="AF2639" s="9">
        <f t="shared" si="841"/>
        <v>452447022.94</v>
      </c>
      <c r="AG2639" s="9">
        <f t="shared" si="842"/>
        <v>165787820.61</v>
      </c>
      <c r="AH2639" s="9">
        <f t="shared" si="843"/>
        <v>165387855.95</v>
      </c>
      <c r="AI2639" s="9">
        <f t="shared" si="844"/>
        <v>131869148.79</v>
      </c>
      <c r="AJ2639" s="12">
        <f t="shared" si="825"/>
        <v>261716754.2</v>
      </c>
      <c r="AK2639" s="16">
        <f t="shared" si="826"/>
        <v>0.514301554376018</v>
      </c>
      <c r="AL2639" s="9">
        <f t="shared" si="827"/>
        <v>181943503.41</v>
      </c>
      <c r="AM2639" s="16">
        <f t="shared" si="828"/>
        <v>0.196011189406086</v>
      </c>
      <c r="AN2639" s="16">
        <f t="shared" si="829"/>
        <v>0.0062246063407108</v>
      </c>
      <c r="AO2639" s="16">
        <f t="shared" si="830"/>
        <v>0.147596687866259</v>
      </c>
      <c r="AP2639" s="16">
        <f t="shared" si="831"/>
        <v>0.00692008445026886</v>
      </c>
      <c r="AQ2639" s="12">
        <f t="shared" si="832"/>
        <v>79773250.79</v>
      </c>
      <c r="AR2639" s="12">
        <f t="shared" si="833"/>
        <v>22512320.43</v>
      </c>
      <c r="AS2639" s="12">
        <f>AR2639-VLOOKUP(A2639,[1]选股结果!$A$2:$BJ$3005,48,FALSE)*0.08</f>
        <v>-291412728.4108</v>
      </c>
      <c r="AT2639" s="12">
        <f t="shared" si="834"/>
        <v>46254543.63</v>
      </c>
      <c r="AU2639" s="12">
        <f t="shared" si="835"/>
        <v>56031027.59</v>
      </c>
      <c r="AV2639" s="12">
        <f t="shared" si="836"/>
        <v>53555313.2</v>
      </c>
      <c r="AW2639" s="12">
        <f t="shared" si="837"/>
        <v>165787820.61</v>
      </c>
      <c r="AX2639" s="12">
        <f t="shared" si="838"/>
        <v>0</v>
      </c>
      <c r="AY2639" s="21">
        <f t="shared" si="839"/>
        <v>428704799.74</v>
      </c>
    </row>
    <row r="2640" spans="1:51">
      <c r="A2640" s="5" t="s">
        <v>5327</v>
      </c>
      <c r="B2640" s="5" t="s">
        <v>5328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840"/>
        <v>507931792.99</v>
      </c>
      <c r="AF2640" s="9">
        <f t="shared" si="841"/>
        <v>394479558.1</v>
      </c>
      <c r="AG2640" s="9">
        <f t="shared" si="842"/>
        <v>110066182.11</v>
      </c>
      <c r="AH2640" s="9">
        <f t="shared" si="843"/>
        <v>111082848.39</v>
      </c>
      <c r="AI2640" s="9">
        <f t="shared" si="844"/>
        <v>81923708.66</v>
      </c>
      <c r="AJ2640" s="12">
        <f t="shared" si="825"/>
        <v>135810792.83</v>
      </c>
      <c r="AK2640" s="16">
        <f t="shared" si="826"/>
        <v>0.26737998035235</v>
      </c>
      <c r="AL2640" s="9">
        <f t="shared" si="827"/>
        <v>17156349.93</v>
      </c>
      <c r="AM2640" s="16">
        <f t="shared" si="828"/>
        <v>0.00356028517009094</v>
      </c>
      <c r="AN2640" s="16">
        <f t="shared" si="829"/>
        <v>0</v>
      </c>
      <c r="AO2640" s="16">
        <f t="shared" si="830"/>
        <v>0.0322181726087034</v>
      </c>
      <c r="AP2640" s="16">
        <f t="shared" si="831"/>
        <v>0</v>
      </c>
      <c r="AQ2640" s="12">
        <f t="shared" si="832"/>
        <v>118654442.9</v>
      </c>
      <c r="AR2640" s="12">
        <f t="shared" si="833"/>
        <v>85309761.44</v>
      </c>
      <c r="AS2640" s="12">
        <f>AR2640-VLOOKUP(A2640,[1]选股结果!$A$2:$BJ$3005,48,FALSE)*0.08</f>
        <v>20303879.5776</v>
      </c>
      <c r="AT2640" s="12">
        <f t="shared" si="834"/>
        <v>89495303.17</v>
      </c>
      <c r="AU2640" s="12">
        <f t="shared" si="835"/>
        <v>114468901.17</v>
      </c>
      <c r="AV2640" s="12">
        <f t="shared" si="836"/>
        <v>109666128.73</v>
      </c>
      <c r="AW2640" s="12">
        <f t="shared" si="837"/>
        <v>110066182.11</v>
      </c>
      <c r="AX2640" s="12">
        <f t="shared" si="838"/>
        <v>-476790.52</v>
      </c>
      <c r="AY2640" s="21">
        <f t="shared" si="839"/>
        <v>390294016.37</v>
      </c>
    </row>
    <row r="2641" spans="1:51">
      <c r="A2641" s="5" t="s">
        <v>5329</v>
      </c>
      <c r="B2641" s="5" t="s">
        <v>5330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840"/>
        <v>507115101.18</v>
      </c>
      <c r="AF2641" s="9">
        <f t="shared" si="841"/>
        <v>454648862.2</v>
      </c>
      <c r="AG2641" s="9">
        <f t="shared" si="842"/>
        <v>49164888.08</v>
      </c>
      <c r="AH2641" s="9">
        <f t="shared" si="843"/>
        <v>48119230.09</v>
      </c>
      <c r="AI2641" s="9">
        <f t="shared" si="844"/>
        <v>33718806.5</v>
      </c>
      <c r="AJ2641" s="12">
        <f t="shared" si="825"/>
        <v>84868126.59</v>
      </c>
      <c r="AK2641" s="16">
        <f t="shared" si="826"/>
        <v>0.167354761064148</v>
      </c>
      <c r="AL2641" s="9">
        <f t="shared" si="827"/>
        <v>32550971.38</v>
      </c>
      <c r="AM2641" s="16">
        <f t="shared" si="828"/>
        <v>0.00326353669245705</v>
      </c>
      <c r="AN2641" s="16">
        <f t="shared" si="829"/>
        <v>0.0221475538075397</v>
      </c>
      <c r="AO2641" s="16">
        <f t="shared" si="830"/>
        <v>0.034217124277356</v>
      </c>
      <c r="AP2641" s="16">
        <f t="shared" si="831"/>
        <v>0.00249833857649271</v>
      </c>
      <c r="AQ2641" s="12">
        <f t="shared" si="832"/>
        <v>52317155.21</v>
      </c>
      <c r="AR2641" s="12">
        <f t="shared" si="833"/>
        <v>37020157.4</v>
      </c>
      <c r="AS2641" s="12">
        <f>AR2641-VLOOKUP(A2641,[1]选股结果!$A$2:$BJ$3005,48,FALSE)*0.08</f>
        <v>-20976790.3976</v>
      </c>
      <c r="AT2641" s="12">
        <f t="shared" si="834"/>
        <v>37916731.62</v>
      </c>
      <c r="AU2641" s="12">
        <f t="shared" si="835"/>
        <v>51420580.99</v>
      </c>
      <c r="AV2641" s="12">
        <f t="shared" si="836"/>
        <v>50061462.3</v>
      </c>
      <c r="AW2641" s="12">
        <f t="shared" si="837"/>
        <v>49164888.08</v>
      </c>
      <c r="AX2641" s="12">
        <f t="shared" si="838"/>
        <v>0</v>
      </c>
      <c r="AY2641" s="21">
        <f t="shared" si="839"/>
        <v>453752287.98</v>
      </c>
    </row>
    <row r="2642" spans="1:51">
      <c r="A2642" s="5" t="s">
        <v>5331</v>
      </c>
      <c r="B2642" s="5" t="s">
        <v>5332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840"/>
        <v>506276447.82</v>
      </c>
      <c r="AF2642" s="9">
        <f t="shared" si="841"/>
        <v>471826237.11</v>
      </c>
      <c r="AG2642" s="9">
        <f t="shared" si="842"/>
        <v>17205224.26</v>
      </c>
      <c r="AH2642" s="9">
        <f t="shared" si="843"/>
        <v>16834035.94</v>
      </c>
      <c r="AI2642" s="9">
        <f t="shared" si="844"/>
        <v>3334766.45</v>
      </c>
      <c r="AJ2642" s="12">
        <f t="shared" si="825"/>
        <v>186839841.21</v>
      </c>
      <c r="AK2642" s="16">
        <f t="shared" si="826"/>
        <v>0.369047073026056</v>
      </c>
      <c r="AL2642" s="9">
        <f t="shared" si="827"/>
        <v>140926202.94</v>
      </c>
      <c r="AM2642" s="16">
        <f t="shared" si="828"/>
        <v>0.00999031835626345</v>
      </c>
      <c r="AN2642" s="16">
        <f t="shared" si="829"/>
        <v>0.0536324234653196</v>
      </c>
      <c r="AO2642" s="16">
        <f t="shared" si="830"/>
        <v>0.214002289374758</v>
      </c>
      <c r="AP2642" s="16">
        <f t="shared" si="831"/>
        <v>0</v>
      </c>
      <c r="AQ2642" s="12">
        <f t="shared" si="832"/>
        <v>45913638.27</v>
      </c>
      <c r="AR2642" s="12">
        <f t="shared" si="833"/>
        <v>20579752.8999999</v>
      </c>
      <c r="AS2642" s="12">
        <f>AR2642-VLOOKUP(A2642,[1]选股结果!$A$2:$BJ$3005,48,FALSE)*0.08</f>
        <v>-176788939.3712</v>
      </c>
      <c r="AT2642" s="12">
        <f t="shared" si="834"/>
        <v>32414368.7799999</v>
      </c>
      <c r="AU2642" s="12">
        <f t="shared" si="835"/>
        <v>34079022.3899999</v>
      </c>
      <c r="AV2642" s="12">
        <f t="shared" si="836"/>
        <v>5475536.27999999</v>
      </c>
      <c r="AW2642" s="12">
        <f t="shared" si="837"/>
        <v>17205224.26</v>
      </c>
      <c r="AX2642" s="12">
        <f t="shared" si="838"/>
        <v>3615601.95</v>
      </c>
      <c r="AY2642" s="21">
        <f t="shared" si="839"/>
        <v>459991621.23</v>
      </c>
    </row>
    <row r="2643" spans="1:51">
      <c r="A2643" s="5" t="s">
        <v>5333</v>
      </c>
      <c r="B2643" s="5" t="s">
        <v>5334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840"/>
        <v>502511210.53</v>
      </c>
      <c r="AF2643" s="9">
        <f t="shared" si="841"/>
        <v>462310497.69</v>
      </c>
      <c r="AG2643" s="9">
        <f t="shared" si="842"/>
        <v>40266211.93</v>
      </c>
      <c r="AH2643" s="9">
        <f t="shared" si="843"/>
        <v>38550279.27</v>
      </c>
      <c r="AI2643" s="9">
        <f t="shared" si="844"/>
        <v>33316706.24</v>
      </c>
      <c r="AJ2643" s="12">
        <f t="shared" si="825"/>
        <v>113488353.09</v>
      </c>
      <c r="AK2643" s="16">
        <f t="shared" si="826"/>
        <v>0.225842430401311</v>
      </c>
      <c r="AL2643" s="9">
        <f t="shared" si="827"/>
        <v>84766793.32</v>
      </c>
      <c r="AM2643" s="16">
        <f t="shared" si="828"/>
        <v>0.00766391270343626</v>
      </c>
      <c r="AN2643" s="16">
        <f t="shared" si="829"/>
        <v>0.0266709344371928</v>
      </c>
      <c r="AO2643" s="16">
        <f t="shared" si="830"/>
        <v>0.0442587144206054</v>
      </c>
      <c r="AP2643" s="16">
        <f t="shared" si="831"/>
        <v>0.0700307898064278</v>
      </c>
      <c r="AQ2643" s="12">
        <f t="shared" si="832"/>
        <v>28721559.77</v>
      </c>
      <c r="AR2643" s="12">
        <f t="shared" si="833"/>
        <v>24885749.21</v>
      </c>
      <c r="AS2643" s="12">
        <f>AR2643-VLOOKUP(A2643,[1]选股结果!$A$2:$BJ$3005,48,FALSE)*0.08</f>
        <v>-41467396.5948</v>
      </c>
      <c r="AT2643" s="12">
        <f t="shared" si="834"/>
        <v>23487986.74</v>
      </c>
      <c r="AU2643" s="12">
        <f t="shared" si="835"/>
        <v>30119322.24</v>
      </c>
      <c r="AV2643" s="12">
        <f t="shared" si="836"/>
        <v>37706991.78</v>
      </c>
      <c r="AW2643" s="12">
        <f t="shared" si="837"/>
        <v>40266211.93</v>
      </c>
      <c r="AX2643" s="12">
        <f t="shared" si="838"/>
        <v>1161457.68</v>
      </c>
      <c r="AY2643" s="21">
        <f t="shared" si="839"/>
        <v>463708260.16</v>
      </c>
    </row>
    <row r="2644" spans="1:51">
      <c r="A2644" s="5" t="s">
        <v>5335</v>
      </c>
      <c r="B2644" s="5" t="s">
        <v>5336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840"/>
        <v>501224790.49</v>
      </c>
      <c r="AF2644" s="9">
        <f t="shared" si="841"/>
        <v>765360784.25</v>
      </c>
      <c r="AG2644" s="9">
        <f t="shared" si="842"/>
        <v>-229298328.1</v>
      </c>
      <c r="AH2644" s="9">
        <f t="shared" si="843"/>
        <v>-218056317.53</v>
      </c>
      <c r="AI2644" s="9">
        <f t="shared" si="844"/>
        <v>-171717429.6</v>
      </c>
      <c r="AJ2644" s="12">
        <f t="shared" si="825"/>
        <v>67980714.71</v>
      </c>
      <c r="AK2644" s="16">
        <f t="shared" si="826"/>
        <v>0.135629194724271</v>
      </c>
      <c r="AL2644" s="9">
        <f t="shared" si="827"/>
        <v>293717562.46</v>
      </c>
      <c r="AM2644" s="16">
        <f t="shared" si="828"/>
        <v>0.0228401298124307</v>
      </c>
      <c r="AN2644" s="16">
        <f t="shared" si="829"/>
        <v>0.0162966306435375</v>
      </c>
      <c r="AO2644" s="16">
        <f t="shared" si="830"/>
        <v>0.49816218496675</v>
      </c>
      <c r="AP2644" s="16">
        <f t="shared" si="831"/>
        <v>0.069869331993264</v>
      </c>
      <c r="AQ2644" s="12">
        <f t="shared" si="832"/>
        <v>-225736847.75</v>
      </c>
      <c r="AR2644" s="12">
        <f t="shared" si="833"/>
        <v>-207186875.65</v>
      </c>
      <c r="AS2644" s="12">
        <f>AR2644-VLOOKUP(A2644,[1]选股结果!$A$2:$BJ$3005,48,FALSE)*0.08</f>
        <v>-384430186.9068</v>
      </c>
      <c r="AT2644" s="12">
        <f t="shared" si="834"/>
        <v>-179397959.82</v>
      </c>
      <c r="AU2644" s="12">
        <f t="shared" si="835"/>
        <v>-253525763.58</v>
      </c>
      <c r="AV2644" s="12">
        <f t="shared" si="836"/>
        <v>-230600124.1</v>
      </c>
      <c r="AW2644" s="12">
        <f t="shared" si="837"/>
        <v>-229298328.1</v>
      </c>
      <c r="AX2644" s="12">
        <f t="shared" si="838"/>
        <v>0</v>
      </c>
      <c r="AY2644" s="21">
        <f t="shared" si="839"/>
        <v>737571868.42</v>
      </c>
    </row>
    <row r="2645" spans="1:51">
      <c r="A2645" s="5" t="s">
        <v>5337</v>
      </c>
      <c r="B2645" s="5" t="s">
        <v>5338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840"/>
        <v>501168666.8</v>
      </c>
      <c r="AF2645" s="9">
        <f t="shared" si="841"/>
        <v>475698070.19</v>
      </c>
      <c r="AG2645" s="9">
        <f t="shared" si="842"/>
        <v>36914083.7000001</v>
      </c>
      <c r="AH2645" s="9">
        <f t="shared" si="843"/>
        <v>36852203.1100001</v>
      </c>
      <c r="AI2645" s="9">
        <f t="shared" si="844"/>
        <v>32072196.7100001</v>
      </c>
      <c r="AJ2645" s="12">
        <f t="shared" si="825"/>
        <v>197352748.16</v>
      </c>
      <c r="AK2645" s="16">
        <f t="shared" si="826"/>
        <v>0.393785089199834</v>
      </c>
      <c r="AL2645" s="9">
        <f t="shared" si="827"/>
        <v>172862692.93</v>
      </c>
      <c r="AM2645" s="16">
        <f t="shared" si="828"/>
        <v>0.00531644940417492</v>
      </c>
      <c r="AN2645" s="16">
        <f t="shared" si="829"/>
        <v>0.0487799334824657</v>
      </c>
      <c r="AO2645" s="16">
        <f t="shared" si="830"/>
        <v>0.0851070090681096</v>
      </c>
      <c r="AP2645" s="16">
        <f t="shared" si="831"/>
        <v>0.196193806444086</v>
      </c>
      <c r="AQ2645" s="12">
        <f t="shared" si="832"/>
        <v>24490055.23</v>
      </c>
      <c r="AR2645" s="12">
        <f t="shared" si="833"/>
        <v>15918464.05</v>
      </c>
      <c r="AS2645" s="12">
        <f>AR2645-VLOOKUP(A2645,[1]选股结果!$A$2:$BJ$3005,48,FALSE)*0.08</f>
        <v>-80437258.3924</v>
      </c>
      <c r="AT2645" s="12">
        <f t="shared" si="834"/>
        <v>19710048.8300001</v>
      </c>
      <c r="AU2645" s="12">
        <f t="shared" si="835"/>
        <v>20698470.45</v>
      </c>
      <c r="AV2645" s="12">
        <f t="shared" si="836"/>
        <v>16350682.68</v>
      </c>
      <c r="AW2645" s="12">
        <f t="shared" si="837"/>
        <v>36914083.7000001</v>
      </c>
      <c r="AX2645" s="12">
        <f t="shared" si="838"/>
        <v>12824312.56</v>
      </c>
      <c r="AY2645" s="21">
        <f t="shared" si="839"/>
        <v>471906485.41</v>
      </c>
    </row>
    <row r="2646" spans="1:51">
      <c r="A2646" s="5" t="s">
        <v>5339</v>
      </c>
      <c r="B2646" s="5" t="s">
        <v>5340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840"/>
        <v>499877341.76</v>
      </c>
      <c r="AF2646" s="9">
        <f t="shared" si="841"/>
        <v>439311254.9</v>
      </c>
      <c r="AG2646" s="9">
        <f t="shared" si="842"/>
        <v>74541092.4499999</v>
      </c>
      <c r="AH2646" s="9">
        <f t="shared" si="843"/>
        <v>75777822.5499999</v>
      </c>
      <c r="AI2646" s="9">
        <f t="shared" si="844"/>
        <v>64062855.2999999</v>
      </c>
      <c r="AJ2646" s="12">
        <f t="shared" si="825"/>
        <v>213964383.8</v>
      </c>
      <c r="AK2646" s="16">
        <f t="shared" si="826"/>
        <v>0.428033771338106</v>
      </c>
      <c r="AL2646" s="9">
        <f t="shared" si="827"/>
        <v>153522054.64</v>
      </c>
      <c r="AM2646" s="16">
        <f t="shared" si="828"/>
        <v>0.00827552070160869</v>
      </c>
      <c r="AN2646" s="16">
        <f t="shared" si="829"/>
        <v>0.110388732235224</v>
      </c>
      <c r="AO2646" s="16">
        <f t="shared" si="830"/>
        <v>0.160868668195424</v>
      </c>
      <c r="AP2646" s="16">
        <f t="shared" si="831"/>
        <v>0.0305998362241111</v>
      </c>
      <c r="AQ2646" s="12">
        <f t="shared" si="832"/>
        <v>60442329.16</v>
      </c>
      <c r="AR2646" s="12">
        <f t="shared" si="833"/>
        <v>50357403.31</v>
      </c>
      <c r="AS2646" s="12">
        <f>AR2646-VLOOKUP(A2646,[1]选股结果!$A$2:$BJ$3005,48,FALSE)*0.08</f>
        <v>-31915547.7676</v>
      </c>
      <c r="AT2646" s="12">
        <f t="shared" si="834"/>
        <v>48727361.91</v>
      </c>
      <c r="AU2646" s="12">
        <f t="shared" si="835"/>
        <v>62072370.56</v>
      </c>
      <c r="AV2646" s="12">
        <f t="shared" si="836"/>
        <v>57675171.12</v>
      </c>
      <c r="AW2646" s="12">
        <f t="shared" si="837"/>
        <v>74541092.4499999</v>
      </c>
      <c r="AX2646" s="12">
        <f t="shared" si="838"/>
        <v>15235879.93</v>
      </c>
      <c r="AY2646" s="21">
        <f t="shared" si="839"/>
        <v>440941296.3</v>
      </c>
    </row>
    <row r="2647" spans="1:51">
      <c r="A2647" s="5" t="s">
        <v>5341</v>
      </c>
      <c r="B2647" s="5" t="s">
        <v>5342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840"/>
        <v>499687230.5</v>
      </c>
      <c r="AF2647" s="9">
        <f t="shared" si="841"/>
        <v>543165458.04</v>
      </c>
      <c r="AG2647" s="9">
        <f t="shared" si="842"/>
        <v>-48868632.41</v>
      </c>
      <c r="AH2647" s="9">
        <f t="shared" si="843"/>
        <v>-48924500.77</v>
      </c>
      <c r="AI2647" s="9">
        <f t="shared" si="844"/>
        <v>-37169297</v>
      </c>
      <c r="AJ2647" s="12">
        <f t="shared" si="825"/>
        <v>8907955.61000001</v>
      </c>
      <c r="AK2647" s="16">
        <f t="shared" si="826"/>
        <v>0.0178270627430012</v>
      </c>
      <c r="AL2647" s="9">
        <f t="shared" si="827"/>
        <v>53184549.41</v>
      </c>
      <c r="AM2647" s="16">
        <f t="shared" si="828"/>
        <v>0.00282774082216616</v>
      </c>
      <c r="AN2647" s="16">
        <f t="shared" si="829"/>
        <v>0.0222344555390835</v>
      </c>
      <c r="AO2647" s="16">
        <f t="shared" si="830"/>
        <v>0.0635302779265239</v>
      </c>
      <c r="AP2647" s="16">
        <f t="shared" si="831"/>
        <v>0</v>
      </c>
      <c r="AQ2647" s="12">
        <f t="shared" si="832"/>
        <v>-44276593.8</v>
      </c>
      <c r="AR2647" s="12">
        <f t="shared" si="833"/>
        <v>-40639045.06</v>
      </c>
      <c r="AS2647" s="12">
        <f>AR2647-VLOOKUP(A2647,[1]选股结果!$A$2:$BJ$3005,48,FALSE)*0.08</f>
        <v>-103902723.8896</v>
      </c>
      <c r="AT2647" s="12">
        <f t="shared" si="834"/>
        <v>-32521390.03</v>
      </c>
      <c r="AU2647" s="12">
        <f t="shared" si="835"/>
        <v>-52394248.83</v>
      </c>
      <c r="AV2647" s="12">
        <f t="shared" si="836"/>
        <v>-47543426.37</v>
      </c>
      <c r="AW2647" s="12">
        <f t="shared" si="837"/>
        <v>-48868632.41</v>
      </c>
      <c r="AX2647" s="12">
        <f t="shared" si="838"/>
        <v>0</v>
      </c>
      <c r="AY2647" s="21">
        <f t="shared" si="839"/>
        <v>535047803.01</v>
      </c>
    </row>
    <row r="2648" spans="1:51">
      <c r="A2648" s="5" t="s">
        <v>5343</v>
      </c>
      <c r="B2648" s="5" t="s">
        <v>5344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840"/>
        <v>497277052.79</v>
      </c>
      <c r="AF2648" s="9">
        <f t="shared" si="841"/>
        <v>441037911.65</v>
      </c>
      <c r="AG2648" s="9">
        <f t="shared" si="842"/>
        <v>58657555.66</v>
      </c>
      <c r="AH2648" s="9">
        <f t="shared" si="843"/>
        <v>58666819.68</v>
      </c>
      <c r="AI2648" s="9">
        <f t="shared" si="844"/>
        <v>49414231.55</v>
      </c>
      <c r="AJ2648" s="12">
        <f t="shared" si="825"/>
        <v>126846388.97</v>
      </c>
      <c r="AK2648" s="16">
        <f t="shared" si="826"/>
        <v>0.255081927183894</v>
      </c>
      <c r="AL2648" s="9">
        <f t="shared" si="827"/>
        <v>91089426.79</v>
      </c>
      <c r="AM2648" s="16">
        <f t="shared" si="828"/>
        <v>0.00414274308143066</v>
      </c>
      <c r="AN2648" s="16">
        <f t="shared" si="829"/>
        <v>0.0191475252609756</v>
      </c>
      <c r="AO2648" s="16">
        <f t="shared" si="830"/>
        <v>0.104397581788121</v>
      </c>
      <c r="AP2648" s="16">
        <f t="shared" si="831"/>
        <v>0.0564466411279464</v>
      </c>
      <c r="AQ2648" s="12">
        <f t="shared" si="832"/>
        <v>35756962.18</v>
      </c>
      <c r="AR2648" s="12">
        <f t="shared" si="833"/>
        <v>47462983.35</v>
      </c>
      <c r="AS2648" s="12">
        <f>AR2648-VLOOKUP(A2648,[1]选股结果!$A$2:$BJ$3005,48,FALSE)*0.08</f>
        <v>-93573307.5812</v>
      </c>
      <c r="AT2648" s="12">
        <f t="shared" si="834"/>
        <v>26504374.05</v>
      </c>
      <c r="AU2648" s="12">
        <f t="shared" si="835"/>
        <v>56715571.48</v>
      </c>
      <c r="AV2648" s="12">
        <f t="shared" si="836"/>
        <v>37012562.49</v>
      </c>
      <c r="AW2648" s="12">
        <f t="shared" si="837"/>
        <v>58657555.66</v>
      </c>
      <c r="AX2648" s="12">
        <f t="shared" si="838"/>
        <v>0</v>
      </c>
      <c r="AY2648" s="21">
        <f t="shared" si="839"/>
        <v>461996520.95</v>
      </c>
    </row>
    <row r="2649" spans="1:51">
      <c r="A2649" s="5" t="s">
        <v>5345</v>
      </c>
      <c r="B2649" s="5" t="s">
        <v>5346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840"/>
        <v>495230881.1</v>
      </c>
      <c r="AF2649" s="9">
        <f t="shared" si="841"/>
        <v>428458981.18</v>
      </c>
      <c r="AG2649" s="9">
        <f t="shared" si="842"/>
        <v>63211571.4299999</v>
      </c>
      <c r="AH2649" s="9">
        <f t="shared" si="843"/>
        <v>63140712.3899999</v>
      </c>
      <c r="AI2649" s="9">
        <f t="shared" si="844"/>
        <v>50933276.0699999</v>
      </c>
      <c r="AJ2649" s="12">
        <f t="shared" si="825"/>
        <v>138517405.62</v>
      </c>
      <c r="AK2649" s="16">
        <f t="shared" si="826"/>
        <v>0.27970268193358</v>
      </c>
      <c r="AL2649" s="9">
        <f t="shared" si="827"/>
        <v>76691560.24</v>
      </c>
      <c r="AM2649" s="16">
        <f t="shared" si="828"/>
        <v>0.00923545240119316</v>
      </c>
      <c r="AN2649" s="16">
        <f t="shared" si="829"/>
        <v>0.0293423020747888</v>
      </c>
      <c r="AO2649" s="16">
        <f t="shared" si="830"/>
        <v>0.0614841466315013</v>
      </c>
      <c r="AP2649" s="16">
        <f t="shared" si="831"/>
        <v>0.0500321010373277</v>
      </c>
      <c r="AQ2649" s="12">
        <f t="shared" si="832"/>
        <v>61825845.38</v>
      </c>
      <c r="AR2649" s="12">
        <f t="shared" si="833"/>
        <v>52204088.29</v>
      </c>
      <c r="AS2649" s="12">
        <f>AR2649-VLOOKUP(A2649,[1]选股结果!$A$2:$BJ$3005,48,FALSE)*0.08</f>
        <v>-20392150.1444</v>
      </c>
      <c r="AT2649" s="12">
        <f t="shared" si="834"/>
        <v>49618409.06</v>
      </c>
      <c r="AU2649" s="12">
        <f t="shared" si="835"/>
        <v>64411524.61</v>
      </c>
      <c r="AV2649" s="12">
        <f t="shared" si="836"/>
        <v>57530509.18</v>
      </c>
      <c r="AW2649" s="12">
        <f t="shared" si="837"/>
        <v>63211571.4299999</v>
      </c>
      <c r="AX2649" s="12">
        <f t="shared" si="838"/>
        <v>2238695.89</v>
      </c>
      <c r="AY2649" s="21">
        <f t="shared" si="839"/>
        <v>431044660.41</v>
      </c>
    </row>
    <row r="2650" spans="1:51">
      <c r="A2650" s="5" t="s">
        <v>5347</v>
      </c>
      <c r="B2650" s="5" t="s">
        <v>5348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840"/>
        <v>494721846.17</v>
      </c>
      <c r="AF2650" s="9">
        <f t="shared" si="841"/>
        <v>502634985.79</v>
      </c>
      <c r="AG2650" s="9">
        <f t="shared" si="842"/>
        <v>-1799925.56999994</v>
      </c>
      <c r="AH2650" s="9">
        <f t="shared" si="843"/>
        <v>-1313470.83999994</v>
      </c>
      <c r="AI2650" s="9">
        <f t="shared" si="844"/>
        <v>-7120128.89999994</v>
      </c>
      <c r="AJ2650" s="12">
        <f t="shared" si="825"/>
        <v>96184788.93</v>
      </c>
      <c r="AK2650" s="16">
        <f t="shared" si="826"/>
        <v>0.194421955841724</v>
      </c>
      <c r="AL2650" s="9">
        <f t="shared" si="827"/>
        <v>89080390.37</v>
      </c>
      <c r="AM2650" s="16">
        <f t="shared" si="828"/>
        <v>0.00520130184248176</v>
      </c>
      <c r="AN2650" s="16">
        <f t="shared" si="829"/>
        <v>0.0355347029772344</v>
      </c>
      <c r="AO2650" s="16">
        <f t="shared" si="830"/>
        <v>0.0775747251654868</v>
      </c>
      <c r="AP2650" s="16">
        <f t="shared" si="831"/>
        <v>0.0628649944019512</v>
      </c>
      <c r="AQ2650" s="12">
        <f t="shared" si="832"/>
        <v>7104398.56000002</v>
      </c>
      <c r="AR2650" s="12">
        <f t="shared" si="833"/>
        <v>-13168599.2</v>
      </c>
      <c r="AS2650" s="12">
        <f>AR2650-VLOOKUP(A2650,[1]选股结果!$A$2:$BJ$3005,48,FALSE)*0.08</f>
        <v>-107134811.6656</v>
      </c>
      <c r="AT2650" s="12">
        <f t="shared" si="834"/>
        <v>1297740.50000002</v>
      </c>
      <c r="AU2650" s="12">
        <f t="shared" si="835"/>
        <v>-7361941.13999998</v>
      </c>
      <c r="AV2650" s="12">
        <f t="shared" si="836"/>
        <v>6853365.35</v>
      </c>
      <c r="AW2650" s="12">
        <f t="shared" si="837"/>
        <v>-1799925.56999994</v>
      </c>
      <c r="AX2650" s="12">
        <f t="shared" si="838"/>
        <v>5813048.78</v>
      </c>
      <c r="AY2650" s="21">
        <f t="shared" si="839"/>
        <v>488168646.09</v>
      </c>
    </row>
    <row r="2651" spans="1:51">
      <c r="A2651" s="5" t="s">
        <v>5349</v>
      </c>
      <c r="B2651" s="5" t="s">
        <v>5350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840"/>
        <v>493920209.1</v>
      </c>
      <c r="AF2651" s="9">
        <f t="shared" si="841"/>
        <v>314375558.49</v>
      </c>
      <c r="AG2651" s="9">
        <f t="shared" si="842"/>
        <v>174600096.91</v>
      </c>
      <c r="AH2651" s="9">
        <f t="shared" si="843"/>
        <v>174495333.02</v>
      </c>
      <c r="AI2651" s="9">
        <f t="shared" si="844"/>
        <v>150144133.16</v>
      </c>
      <c r="AJ2651" s="12">
        <f t="shared" si="825"/>
        <v>205361296.39</v>
      </c>
      <c r="AK2651" s="16">
        <f t="shared" si="826"/>
        <v>0.415778282820621</v>
      </c>
      <c r="AL2651" s="9">
        <f t="shared" si="827"/>
        <v>33659368.46</v>
      </c>
      <c r="AM2651" s="16">
        <f t="shared" si="828"/>
        <v>0.00235717771524567</v>
      </c>
      <c r="AN2651" s="16">
        <f t="shared" si="829"/>
        <v>0.00513286648995306</v>
      </c>
      <c r="AO2651" s="16">
        <f t="shared" si="830"/>
        <v>0.0255019532870537</v>
      </c>
      <c r="AP2651" s="16">
        <f t="shared" si="831"/>
        <v>0.0313456150502751</v>
      </c>
      <c r="AQ2651" s="12">
        <f t="shared" si="832"/>
        <v>171701927.93</v>
      </c>
      <c r="AR2651" s="12">
        <f t="shared" si="833"/>
        <v>153311729.33</v>
      </c>
      <c r="AS2651" s="12">
        <f>AR2651-VLOOKUP(A2651,[1]选股结果!$A$2:$BJ$3005,48,FALSE)*0.08</f>
        <v>64194124.8484</v>
      </c>
      <c r="AT2651" s="12">
        <f t="shared" si="834"/>
        <v>147350728.07</v>
      </c>
      <c r="AU2651" s="12">
        <f t="shared" si="835"/>
        <v>177662929.19</v>
      </c>
      <c r="AV2651" s="12">
        <f t="shared" si="836"/>
        <v>168631256.77</v>
      </c>
      <c r="AW2651" s="12">
        <f t="shared" si="837"/>
        <v>174600096.91</v>
      </c>
      <c r="AX2651" s="12">
        <f t="shared" si="838"/>
        <v>0</v>
      </c>
      <c r="AY2651" s="21">
        <f t="shared" si="839"/>
        <v>320336559.75</v>
      </c>
    </row>
    <row r="2652" spans="1:51">
      <c r="A2652" s="5" t="s">
        <v>5351</v>
      </c>
      <c r="B2652" s="5" t="s">
        <v>5352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840"/>
        <v>493914497.07</v>
      </c>
      <c r="AF2652" s="9">
        <f t="shared" si="841"/>
        <v>314956130.74</v>
      </c>
      <c r="AG2652" s="9">
        <f t="shared" si="842"/>
        <v>182125464.7</v>
      </c>
      <c r="AH2652" s="9">
        <f t="shared" si="843"/>
        <v>181464639.46</v>
      </c>
      <c r="AI2652" s="9">
        <f t="shared" si="844"/>
        <v>130651362.82</v>
      </c>
      <c r="AJ2652" s="12">
        <f t="shared" si="825"/>
        <v>342645497.26</v>
      </c>
      <c r="AK2652" s="16">
        <f t="shared" si="826"/>
        <v>0.693734440460124</v>
      </c>
      <c r="AL2652" s="9">
        <f t="shared" si="827"/>
        <v>145995454.45</v>
      </c>
      <c r="AM2652" s="16">
        <f t="shared" si="828"/>
        <v>0.0595964602873931</v>
      </c>
      <c r="AN2652" s="16">
        <f t="shared" si="829"/>
        <v>0.0624759847363352</v>
      </c>
      <c r="AO2652" s="16">
        <f t="shared" si="830"/>
        <v>0.172178138978471</v>
      </c>
      <c r="AP2652" s="16">
        <f t="shared" si="831"/>
        <v>0</v>
      </c>
      <c r="AQ2652" s="12">
        <f t="shared" si="832"/>
        <v>196650042.81</v>
      </c>
      <c r="AR2652" s="12">
        <f t="shared" si="833"/>
        <v>127484264.45</v>
      </c>
      <c r="AS2652" s="12">
        <f>AR2652-VLOOKUP(A2652,[1]选股结果!$A$2:$BJ$3005,48,FALSE)*0.08</f>
        <v>-17855570.7636</v>
      </c>
      <c r="AT2652" s="12">
        <f t="shared" si="834"/>
        <v>145836766.17</v>
      </c>
      <c r="AU2652" s="12">
        <f t="shared" si="835"/>
        <v>178297541.09</v>
      </c>
      <c r="AV2652" s="12">
        <f t="shared" si="836"/>
        <v>173097349.03</v>
      </c>
      <c r="AW2652" s="12">
        <f t="shared" si="837"/>
        <v>182125464.7</v>
      </c>
      <c r="AX2652" s="12">
        <f t="shared" si="838"/>
        <v>3166540.87</v>
      </c>
      <c r="AY2652" s="21">
        <f t="shared" si="839"/>
        <v>296603629.02</v>
      </c>
    </row>
    <row r="2653" spans="1:51">
      <c r="A2653" s="5" t="s">
        <v>5353</v>
      </c>
      <c r="B2653" s="5" t="s">
        <v>5354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840"/>
        <v>493363299.24</v>
      </c>
      <c r="AF2653" s="9">
        <f t="shared" si="841"/>
        <v>462213670.35</v>
      </c>
      <c r="AG2653" s="9">
        <f t="shared" si="842"/>
        <v>200670457.4</v>
      </c>
      <c r="AH2653" s="9">
        <f t="shared" si="843"/>
        <v>198467378.5</v>
      </c>
      <c r="AI2653" s="9">
        <f t="shared" si="844"/>
        <v>176639306.01</v>
      </c>
      <c r="AJ2653" s="12">
        <f t="shared" si="825"/>
        <v>163038128.19</v>
      </c>
      <c r="AK2653" s="16">
        <f t="shared" si="826"/>
        <v>0.330462619414844</v>
      </c>
      <c r="AL2653" s="9">
        <f t="shared" si="827"/>
        <v>98411598.59</v>
      </c>
      <c r="AM2653" s="16">
        <f t="shared" si="828"/>
        <v>0.0219934149676618</v>
      </c>
      <c r="AN2653" s="16">
        <f t="shared" si="829"/>
        <v>0.0117275061175262</v>
      </c>
      <c r="AO2653" s="16">
        <f t="shared" si="830"/>
        <v>0.0929995963637338</v>
      </c>
      <c r="AP2653" s="16">
        <f t="shared" si="831"/>
        <v>0.0682849072314388</v>
      </c>
      <c r="AQ2653" s="12">
        <f t="shared" si="832"/>
        <v>64626529.6</v>
      </c>
      <c r="AR2653" s="12">
        <f t="shared" si="833"/>
        <v>7118477.50000001</v>
      </c>
      <c r="AS2653" s="12">
        <f>AR2653-VLOOKUP(A2653,[1]选股结果!$A$2:$BJ$3005,48,FALSE)*0.08</f>
        <v>-244100991.0776</v>
      </c>
      <c r="AT2653" s="12">
        <f t="shared" si="834"/>
        <v>42798457.11</v>
      </c>
      <c r="AU2653" s="12">
        <f t="shared" si="835"/>
        <v>28946549.99</v>
      </c>
      <c r="AV2653" s="12">
        <f t="shared" si="836"/>
        <v>58775437.43</v>
      </c>
      <c r="AW2653" s="12">
        <f t="shared" si="837"/>
        <v>200670457.4</v>
      </c>
      <c r="AX2653" s="12">
        <f t="shared" si="838"/>
        <v>101426692.6</v>
      </c>
      <c r="AY2653" s="21">
        <f t="shared" si="839"/>
        <v>426533690.74</v>
      </c>
    </row>
    <row r="2654" spans="1:51">
      <c r="A2654" s="5" t="s">
        <v>5355</v>
      </c>
      <c r="B2654" s="5" t="s">
        <v>5356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840"/>
        <v>492509261.97</v>
      </c>
      <c r="AF2654" s="9">
        <f t="shared" si="841"/>
        <v>444027614.13</v>
      </c>
      <c r="AG2654" s="9">
        <f t="shared" si="842"/>
        <v>44608278.1500001</v>
      </c>
      <c r="AH2654" s="9">
        <f t="shared" si="843"/>
        <v>44443682.9300001</v>
      </c>
      <c r="AI2654" s="9">
        <f t="shared" si="844"/>
        <v>38953905.6200001</v>
      </c>
      <c r="AJ2654" s="12">
        <f t="shared" ref="AJ2654:AJ2717" si="845">C2654-G2654</f>
        <v>128352293.89</v>
      </c>
      <c r="AK2654" s="16">
        <f t="shared" ref="AK2654:AK2717" si="846">AJ2654/C2654</f>
        <v>0.260608893681716</v>
      </c>
      <c r="AL2654" s="9">
        <f t="shared" ref="AL2654:AL2717" si="847">O2654+P2654+Q2654+R2654+Y2654-AB2654+AC2654</f>
        <v>80848731.72</v>
      </c>
      <c r="AM2654" s="16">
        <f t="shared" ref="AM2654:AM2717" si="848">O2654/C2654</f>
        <v>0.00847789252388585</v>
      </c>
      <c r="AN2654" s="16">
        <f t="shared" ref="AN2654:AN2717" si="849">P2654/C2654</f>
        <v>0.0315445115039204</v>
      </c>
      <c r="AO2654" s="16">
        <f t="shared" ref="AO2654:AO2717" si="850">Q2654/C2654</f>
        <v>0.0654318449994205</v>
      </c>
      <c r="AP2654" s="16">
        <f t="shared" ref="AP2654:AP2717" si="851">R2654/C2654</f>
        <v>0.0499679578442101</v>
      </c>
      <c r="AQ2654" s="12">
        <f t="shared" ref="AQ2654:AQ2717" si="852">C2654-G2654-AL2654</f>
        <v>47503562.17</v>
      </c>
      <c r="AR2654" s="12">
        <f t="shared" ref="AR2654:AR2717" si="853">AQ2654-S2654-AD2654</f>
        <v>38690015.21</v>
      </c>
      <c r="AS2654" s="12">
        <f>AR2654-VLOOKUP(A2654,[1]选股结果!$A$2:$BJ$3005,48,FALSE)*0.08</f>
        <v>-42959942.7316</v>
      </c>
      <c r="AT2654" s="12">
        <f t="shared" si="834"/>
        <v>42013784.86</v>
      </c>
      <c r="AU2654" s="12">
        <f t="shared" si="835"/>
        <v>44179792.52</v>
      </c>
      <c r="AV2654" s="12">
        <f t="shared" si="836"/>
        <v>45624351.16</v>
      </c>
      <c r="AW2654" s="12">
        <f t="shared" si="837"/>
        <v>44608278.1500001</v>
      </c>
      <c r="AX2654" s="12">
        <f t="shared" si="838"/>
        <v>354591.3</v>
      </c>
      <c r="AY2654" s="21">
        <f t="shared" si="839"/>
        <v>440703844.48</v>
      </c>
    </row>
    <row r="2655" spans="1:51">
      <c r="A2655" s="5" t="s">
        <v>5357</v>
      </c>
      <c r="B2655" s="5" t="s">
        <v>5358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840"/>
        <v>491624550.37</v>
      </c>
      <c r="AF2655" s="9">
        <f t="shared" si="841"/>
        <v>475066475.68</v>
      </c>
      <c r="AG2655" s="9">
        <f t="shared" si="842"/>
        <v>24319081.73</v>
      </c>
      <c r="AH2655" s="9">
        <f t="shared" si="843"/>
        <v>25650310.05</v>
      </c>
      <c r="AI2655" s="9">
        <f t="shared" si="844"/>
        <v>14935765.46</v>
      </c>
      <c r="AJ2655" s="12">
        <f t="shared" si="845"/>
        <v>225446586.7</v>
      </c>
      <c r="AK2655" s="16">
        <f t="shared" si="846"/>
        <v>0.458574712207369</v>
      </c>
      <c r="AL2655" s="9">
        <f t="shared" si="847"/>
        <v>215971709.07</v>
      </c>
      <c r="AM2655" s="16">
        <f t="shared" si="848"/>
        <v>0.00494731456793501</v>
      </c>
      <c r="AN2655" s="16">
        <f t="shared" si="849"/>
        <v>0.147791575675619</v>
      </c>
      <c r="AO2655" s="16">
        <f t="shared" si="850"/>
        <v>0.172231263239955</v>
      </c>
      <c r="AP2655" s="16">
        <f t="shared" si="851"/>
        <v>0.113403109157264</v>
      </c>
      <c r="AQ2655" s="12">
        <f t="shared" si="852"/>
        <v>9474877.63000003</v>
      </c>
      <c r="AR2655" s="12">
        <f t="shared" si="853"/>
        <v>5386879.17000002</v>
      </c>
      <c r="AS2655" s="12">
        <f>AR2655-VLOOKUP(A2655,[1]选股结果!$A$2:$BJ$3005,48,FALSE)*0.08</f>
        <v>-182056068.5756</v>
      </c>
      <c r="AT2655" s="12">
        <f t="shared" si="834"/>
        <v>-1239666.95999997</v>
      </c>
      <c r="AU2655" s="12">
        <f t="shared" si="835"/>
        <v>16101423.76</v>
      </c>
      <c r="AV2655" s="12">
        <f t="shared" si="836"/>
        <v>-4615374.75999998</v>
      </c>
      <c r="AW2655" s="12">
        <f t="shared" si="837"/>
        <v>24319081.73</v>
      </c>
      <c r="AX2655" s="12">
        <f t="shared" si="838"/>
        <v>20285311.7</v>
      </c>
      <c r="AY2655" s="21">
        <f t="shared" si="839"/>
        <v>481693021.81</v>
      </c>
    </row>
    <row r="2656" spans="1:51">
      <c r="A2656" s="5" t="s">
        <v>5359</v>
      </c>
      <c r="B2656" s="5" t="s">
        <v>5360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840"/>
        <v>491160318.13</v>
      </c>
      <c r="AF2656" s="9">
        <f t="shared" si="841"/>
        <v>423855495.45</v>
      </c>
      <c r="AG2656" s="9">
        <f t="shared" si="842"/>
        <v>69538235.14</v>
      </c>
      <c r="AH2656" s="9">
        <f t="shared" si="843"/>
        <v>69145086.58</v>
      </c>
      <c r="AI2656" s="9">
        <f t="shared" si="844"/>
        <v>46922333.15</v>
      </c>
      <c r="AJ2656" s="12">
        <f t="shared" si="845"/>
        <v>187138297.64</v>
      </c>
      <c r="AK2656" s="16">
        <f t="shared" si="846"/>
        <v>0.381012656626035</v>
      </c>
      <c r="AL2656" s="9">
        <f t="shared" si="847"/>
        <v>116295710.1</v>
      </c>
      <c r="AM2656" s="16">
        <f t="shared" si="848"/>
        <v>0.0138994802674451</v>
      </c>
      <c r="AN2656" s="16">
        <f t="shared" si="849"/>
        <v>0.0971543155026827</v>
      </c>
      <c r="AO2656" s="16">
        <f t="shared" si="850"/>
        <v>0.0859451661134138</v>
      </c>
      <c r="AP2656" s="16">
        <f t="shared" si="851"/>
        <v>0.0430940462181185</v>
      </c>
      <c r="AQ2656" s="12">
        <f t="shared" si="852"/>
        <v>70842587.54</v>
      </c>
      <c r="AR2656" s="12">
        <f t="shared" si="853"/>
        <v>46710517.39</v>
      </c>
      <c r="AS2656" s="12">
        <f>AR2656-VLOOKUP(A2656,[1]选股结果!$A$2:$BJ$3005,48,FALSE)*0.08</f>
        <v>-77127778.3436</v>
      </c>
      <c r="AT2656" s="12">
        <f t="shared" si="834"/>
        <v>48619834.11</v>
      </c>
      <c r="AU2656" s="12">
        <f t="shared" si="835"/>
        <v>68933270.82</v>
      </c>
      <c r="AV2656" s="12">
        <f t="shared" si="836"/>
        <v>69840158.19</v>
      </c>
      <c r="AW2656" s="12">
        <f t="shared" si="837"/>
        <v>69538235.14</v>
      </c>
      <c r="AX2656" s="12">
        <f t="shared" si="838"/>
        <v>1581367.11</v>
      </c>
      <c r="AY2656" s="21">
        <f t="shared" si="839"/>
        <v>421946178.73</v>
      </c>
    </row>
    <row r="2657" spans="1:51">
      <c r="A2657" s="5" t="s">
        <v>5361</v>
      </c>
      <c r="B2657" s="5" t="s">
        <v>5362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840"/>
        <v>490752420.32</v>
      </c>
      <c r="AF2657" s="9">
        <f t="shared" si="841"/>
        <v>453110710.93</v>
      </c>
      <c r="AG2657" s="9">
        <f t="shared" si="842"/>
        <v>37693477.4699999</v>
      </c>
      <c r="AH2657" s="9">
        <f t="shared" si="843"/>
        <v>37597064.5299999</v>
      </c>
      <c r="AI2657" s="9">
        <f t="shared" si="844"/>
        <v>35204043.2099999</v>
      </c>
      <c r="AJ2657" s="12">
        <f t="shared" si="845"/>
        <v>131474662.23</v>
      </c>
      <c r="AK2657" s="16">
        <f t="shared" si="846"/>
        <v>0.267904256374876</v>
      </c>
      <c r="AL2657" s="9">
        <f t="shared" si="847"/>
        <v>74177305</v>
      </c>
      <c r="AM2657" s="16">
        <f t="shared" si="848"/>
        <v>0.00507141953243378</v>
      </c>
      <c r="AN2657" s="16">
        <f t="shared" si="849"/>
        <v>0.0268702297818552</v>
      </c>
      <c r="AO2657" s="16">
        <f t="shared" si="850"/>
        <v>0.0551397999471001</v>
      </c>
      <c r="AP2657" s="16">
        <f t="shared" si="851"/>
        <v>0.0633252035715605</v>
      </c>
      <c r="AQ2657" s="12">
        <f t="shared" si="852"/>
        <v>57297357.23</v>
      </c>
      <c r="AR2657" s="12">
        <f t="shared" si="853"/>
        <v>34883811.98</v>
      </c>
      <c r="AS2657" s="12">
        <f>AR2657-VLOOKUP(A2657,[1]选股结果!$A$2:$BJ$3005,48,FALSE)*0.08</f>
        <v>-53062428.7856</v>
      </c>
      <c r="AT2657" s="12">
        <f t="shared" si="834"/>
        <v>54904335.91</v>
      </c>
      <c r="AU2657" s="12">
        <f t="shared" si="835"/>
        <v>37276833.3</v>
      </c>
      <c r="AV2657" s="12">
        <f t="shared" si="836"/>
        <v>40567039.18</v>
      </c>
      <c r="AW2657" s="12">
        <f t="shared" si="837"/>
        <v>37693477.4699999</v>
      </c>
      <c r="AX2657" s="12">
        <f t="shared" si="838"/>
        <v>0</v>
      </c>
      <c r="AY2657" s="21">
        <f t="shared" si="839"/>
        <v>433090187</v>
      </c>
    </row>
    <row r="2658" spans="1:51">
      <c r="A2658" s="5" t="s">
        <v>5363</v>
      </c>
      <c r="B2658" s="5" t="s">
        <v>5364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840"/>
        <v>490201885.69</v>
      </c>
      <c r="AF2658" s="9">
        <f t="shared" si="841"/>
        <v>477482970.4</v>
      </c>
      <c r="AG2658" s="9">
        <f t="shared" si="842"/>
        <v>-6108788.98999998</v>
      </c>
      <c r="AH2658" s="9">
        <f t="shared" si="843"/>
        <v>-6966173.70999998</v>
      </c>
      <c r="AI2658" s="9">
        <f t="shared" si="844"/>
        <v>-504881.859999981</v>
      </c>
      <c r="AJ2658" s="12">
        <f t="shared" si="845"/>
        <v>113058162.63</v>
      </c>
      <c r="AK2658" s="16">
        <f t="shared" si="846"/>
        <v>0.230635919465836</v>
      </c>
      <c r="AL2658" s="9">
        <f t="shared" si="847"/>
        <v>132426321.67</v>
      </c>
      <c r="AM2658" s="16">
        <f t="shared" si="848"/>
        <v>0.0107702336815138</v>
      </c>
      <c r="AN2658" s="16">
        <f t="shared" si="849"/>
        <v>0.145969172006104</v>
      </c>
      <c r="AO2658" s="16">
        <f t="shared" si="850"/>
        <v>0.0958724206738781</v>
      </c>
      <c r="AP2658" s="16">
        <f t="shared" si="851"/>
        <v>0.0156113959031964</v>
      </c>
      <c r="AQ2658" s="12">
        <f t="shared" si="852"/>
        <v>-19368159.04</v>
      </c>
      <c r="AR2658" s="12">
        <f t="shared" si="853"/>
        <v>18237414.81</v>
      </c>
      <c r="AS2658" s="12">
        <f>AR2658-VLOOKUP(A2658,[1]选股结果!$A$2:$BJ$3005,48,FALSE)*0.08</f>
        <v>-152173762.6692</v>
      </c>
      <c r="AT2658" s="12">
        <f t="shared" si="834"/>
        <v>-12906867.19</v>
      </c>
      <c r="AU2658" s="12">
        <f t="shared" si="835"/>
        <v>11776122.96</v>
      </c>
      <c r="AV2658" s="12">
        <f t="shared" si="836"/>
        <v>-21559672.23</v>
      </c>
      <c r="AW2658" s="12">
        <f t="shared" si="837"/>
        <v>-6108788.98999998</v>
      </c>
      <c r="AX2658" s="12">
        <f t="shared" si="838"/>
        <v>-17218177.6</v>
      </c>
      <c r="AY2658" s="21">
        <f t="shared" si="839"/>
        <v>508627252.4</v>
      </c>
    </row>
    <row r="2659" spans="1:51">
      <c r="A2659" s="5" t="s">
        <v>5365</v>
      </c>
      <c r="B2659" s="5" t="s">
        <v>5366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840"/>
        <v>489843196.53</v>
      </c>
      <c r="AF2659" s="9">
        <f t="shared" si="841"/>
        <v>449629185.49</v>
      </c>
      <c r="AG2659" s="9">
        <f t="shared" si="842"/>
        <v>63203651.26</v>
      </c>
      <c r="AH2659" s="9">
        <f t="shared" si="843"/>
        <v>66280235.6</v>
      </c>
      <c r="AI2659" s="9">
        <f t="shared" si="844"/>
        <v>63261836.24</v>
      </c>
      <c r="AJ2659" s="12">
        <f t="shared" si="845"/>
        <v>239604098.53</v>
      </c>
      <c r="AK2659" s="16">
        <f t="shared" si="846"/>
        <v>0.489144485883098</v>
      </c>
      <c r="AL2659" s="9">
        <f t="shared" si="847"/>
        <v>176552261.34</v>
      </c>
      <c r="AM2659" s="16">
        <f t="shared" si="848"/>
        <v>0.00286317950302308</v>
      </c>
      <c r="AN2659" s="16">
        <f t="shared" si="849"/>
        <v>0.15330058898838</v>
      </c>
      <c r="AO2659" s="16">
        <f t="shared" si="850"/>
        <v>0.113387495148355</v>
      </c>
      <c r="AP2659" s="16">
        <f t="shared" si="851"/>
        <v>0.112154039923744</v>
      </c>
      <c r="AQ2659" s="12">
        <f t="shared" si="852"/>
        <v>63051837.1899999</v>
      </c>
      <c r="AR2659" s="12">
        <f t="shared" si="853"/>
        <v>47619096.3699999</v>
      </c>
      <c r="AS2659" s="12">
        <f>AR2659-VLOOKUP(A2659,[1]选股结果!$A$2:$BJ$3005,48,FALSE)*0.08</f>
        <v>-48389722.9668001</v>
      </c>
      <c r="AT2659" s="12">
        <f t="shared" si="834"/>
        <v>60033437.8299999</v>
      </c>
      <c r="AU2659" s="12">
        <f t="shared" si="835"/>
        <v>50637495.7299999</v>
      </c>
      <c r="AV2659" s="12">
        <f t="shared" si="836"/>
        <v>49800194.48</v>
      </c>
      <c r="AW2659" s="12">
        <f t="shared" si="837"/>
        <v>63203651.26</v>
      </c>
      <c r="AX2659" s="12">
        <f t="shared" si="838"/>
        <v>13978538.67</v>
      </c>
      <c r="AY2659" s="21">
        <f t="shared" si="839"/>
        <v>437214844.03</v>
      </c>
    </row>
    <row r="2660" spans="1:51">
      <c r="A2660" s="5" t="s">
        <v>5367</v>
      </c>
      <c r="B2660" s="5" t="s">
        <v>5368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840"/>
        <v>488171493.29</v>
      </c>
      <c r="AF2660" s="9">
        <f t="shared" si="841"/>
        <v>476920428.64</v>
      </c>
      <c r="AG2660" s="9">
        <f t="shared" si="842"/>
        <v>9175320.10000004</v>
      </c>
      <c r="AH2660" s="9">
        <f t="shared" si="843"/>
        <v>10553823.02</v>
      </c>
      <c r="AI2660" s="9">
        <f t="shared" si="844"/>
        <v>5708886.13000004</v>
      </c>
      <c r="AJ2660" s="12">
        <f t="shared" si="845"/>
        <v>152319972.12</v>
      </c>
      <c r="AK2660" s="16">
        <f t="shared" si="846"/>
        <v>0.312021439624525</v>
      </c>
      <c r="AL2660" s="9">
        <f t="shared" si="847"/>
        <v>138405051.38</v>
      </c>
      <c r="AM2660" s="16">
        <f t="shared" si="848"/>
        <v>0.00760671069704198</v>
      </c>
      <c r="AN2660" s="16">
        <f t="shared" si="849"/>
        <v>0.0708768884819862</v>
      </c>
      <c r="AO2660" s="16">
        <f t="shared" si="850"/>
        <v>0.130185182140995</v>
      </c>
      <c r="AP2660" s="16">
        <f t="shared" si="851"/>
        <v>0.0773398872505884</v>
      </c>
      <c r="AQ2660" s="12">
        <f t="shared" si="852"/>
        <v>13914920.74</v>
      </c>
      <c r="AR2660" s="12">
        <f t="shared" si="853"/>
        <v>7622355.20999998</v>
      </c>
      <c r="AS2660" s="12">
        <f>AR2660-VLOOKUP(A2660,[1]选股结果!$A$2:$BJ$3005,48,FALSE)*0.08</f>
        <v>-78307838.8572</v>
      </c>
      <c r="AT2660" s="12">
        <f t="shared" si="834"/>
        <v>9069983.84999998</v>
      </c>
      <c r="AU2660" s="12">
        <f t="shared" si="835"/>
        <v>12467292.1</v>
      </c>
      <c r="AV2660" s="12">
        <f t="shared" si="836"/>
        <v>6621971.51</v>
      </c>
      <c r="AW2660" s="12">
        <f t="shared" si="837"/>
        <v>9175320.10000004</v>
      </c>
      <c r="AX2660" s="12">
        <f t="shared" si="838"/>
        <v>2136928.39</v>
      </c>
      <c r="AY2660" s="21">
        <f t="shared" si="839"/>
        <v>475472800</v>
      </c>
    </row>
    <row r="2661" spans="1:51">
      <c r="A2661" s="5" t="s">
        <v>5369</v>
      </c>
      <c r="B2661" s="5" t="s">
        <v>5370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840"/>
        <v>488055359.63</v>
      </c>
      <c r="AF2661" s="9">
        <f t="shared" si="841"/>
        <v>469386749.03</v>
      </c>
      <c r="AG2661" s="9">
        <f t="shared" si="842"/>
        <v>14283983.89</v>
      </c>
      <c r="AH2661" s="9">
        <f t="shared" si="843"/>
        <v>13011951.06</v>
      </c>
      <c r="AI2661" s="9">
        <f t="shared" si="844"/>
        <v>8865512.97</v>
      </c>
      <c r="AJ2661" s="12">
        <f t="shared" si="845"/>
        <v>66166815.02</v>
      </c>
      <c r="AK2661" s="16">
        <f t="shared" si="846"/>
        <v>0.135572356115834</v>
      </c>
      <c r="AL2661" s="9">
        <f t="shared" si="847"/>
        <v>43296698.7</v>
      </c>
      <c r="AM2661" s="16">
        <f t="shared" si="848"/>
        <v>0.0110229458889223</v>
      </c>
      <c r="AN2661" s="16">
        <f t="shared" si="849"/>
        <v>0.015575529291929</v>
      </c>
      <c r="AO2661" s="16">
        <f t="shared" si="850"/>
        <v>0.0563329433588091</v>
      </c>
      <c r="AP2661" s="16">
        <f t="shared" si="851"/>
        <v>0</v>
      </c>
      <c r="AQ2661" s="12">
        <f t="shared" si="852"/>
        <v>22870116.32</v>
      </c>
      <c r="AR2661" s="12">
        <f t="shared" si="853"/>
        <v>11700597.11</v>
      </c>
      <c r="AS2661" s="12">
        <f>AR2661-VLOOKUP(A2661,[1]选股结果!$A$2:$BJ$3005,48,FALSE)*0.08</f>
        <v>-37295907.7028</v>
      </c>
      <c r="AT2661" s="12">
        <f t="shared" si="834"/>
        <v>18723678.23</v>
      </c>
      <c r="AU2661" s="12">
        <f t="shared" si="835"/>
        <v>15847035.2</v>
      </c>
      <c r="AV2661" s="12">
        <f t="shared" si="836"/>
        <v>13702372.45</v>
      </c>
      <c r="AW2661" s="12">
        <f t="shared" si="837"/>
        <v>14283983.89</v>
      </c>
      <c r="AX2661" s="12">
        <f t="shared" si="838"/>
        <v>-215198.17</v>
      </c>
      <c r="AY2661" s="21">
        <f t="shared" si="839"/>
        <v>462363667.91</v>
      </c>
    </row>
    <row r="2662" spans="1:51">
      <c r="A2662" s="5" t="s">
        <v>5371</v>
      </c>
      <c r="B2662" s="5" t="s">
        <v>5372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840"/>
        <v>487143426.54</v>
      </c>
      <c r="AF2662" s="9">
        <f t="shared" si="841"/>
        <v>488091880.16</v>
      </c>
      <c r="AG2662" s="9">
        <f t="shared" si="842"/>
        <v>3194443.39000006</v>
      </c>
      <c r="AH2662" s="9">
        <f t="shared" si="843"/>
        <v>2538933.04000006</v>
      </c>
      <c r="AI2662" s="9">
        <f t="shared" si="844"/>
        <v>-5665902.28999994</v>
      </c>
      <c r="AJ2662" s="12">
        <f t="shared" si="845"/>
        <v>133006448.43</v>
      </c>
      <c r="AK2662" s="16">
        <f t="shared" si="846"/>
        <v>0.273033445970308</v>
      </c>
      <c r="AL2662" s="9">
        <f t="shared" si="847"/>
        <v>133122335.44</v>
      </c>
      <c r="AM2662" s="16">
        <f t="shared" si="848"/>
        <v>0.0085699704903176</v>
      </c>
      <c r="AN2662" s="16">
        <f t="shared" si="849"/>
        <v>0.140220627803937</v>
      </c>
      <c r="AO2662" s="16">
        <f t="shared" si="850"/>
        <v>0.123553857551761</v>
      </c>
      <c r="AP2662" s="16">
        <f t="shared" si="851"/>
        <v>0</v>
      </c>
      <c r="AQ2662" s="12">
        <f t="shared" si="852"/>
        <v>-115887.010000005</v>
      </c>
      <c r="AR2662" s="12">
        <f t="shared" si="853"/>
        <v>-9604812.97000001</v>
      </c>
      <c r="AS2662" s="12">
        <f>AR2662-VLOOKUP(A2662,[1]选股结果!$A$2:$BJ$3005,48,FALSE)*0.08</f>
        <v>-50811971.9996</v>
      </c>
      <c r="AT2662" s="12">
        <f t="shared" si="834"/>
        <v>-8320722.34000001</v>
      </c>
      <c r="AU2662" s="12">
        <f t="shared" si="835"/>
        <v>-1399977.64000001</v>
      </c>
      <c r="AV2662" s="12">
        <f t="shared" si="836"/>
        <v>281155.030000005</v>
      </c>
      <c r="AW2662" s="12">
        <f t="shared" si="837"/>
        <v>3194443.39000006</v>
      </c>
      <c r="AX2662" s="12">
        <f t="shared" si="838"/>
        <v>5514492.27</v>
      </c>
      <c r="AY2662" s="21">
        <f t="shared" si="839"/>
        <v>486807789.53</v>
      </c>
    </row>
    <row r="2663" spans="1:51">
      <c r="A2663" s="5" t="s">
        <v>5373</v>
      </c>
      <c r="B2663" s="5" t="s">
        <v>5374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840"/>
        <v>486160613.09</v>
      </c>
      <c r="AF2663" s="9">
        <f t="shared" si="841"/>
        <v>401338153.62</v>
      </c>
      <c r="AG2663" s="9">
        <f t="shared" si="842"/>
        <v>86362166.27</v>
      </c>
      <c r="AH2663" s="9">
        <f t="shared" si="843"/>
        <v>86317132.58</v>
      </c>
      <c r="AI2663" s="9">
        <f t="shared" si="844"/>
        <v>83353835.42</v>
      </c>
      <c r="AJ2663" s="12">
        <f t="shared" si="845"/>
        <v>209617075.35</v>
      </c>
      <c r="AK2663" s="16">
        <f t="shared" si="846"/>
        <v>0.431168362277828</v>
      </c>
      <c r="AL2663" s="9">
        <f t="shared" si="847"/>
        <v>115713263.42</v>
      </c>
      <c r="AM2663" s="16">
        <f t="shared" si="848"/>
        <v>0.0114564544721127</v>
      </c>
      <c r="AN2663" s="16">
        <f t="shared" si="849"/>
        <v>0.040266101269656</v>
      </c>
      <c r="AO2663" s="16">
        <f t="shared" si="850"/>
        <v>0.122599257498809</v>
      </c>
      <c r="AP2663" s="16">
        <f t="shared" si="851"/>
        <v>0.0636000311367799</v>
      </c>
      <c r="AQ2663" s="12">
        <f t="shared" si="852"/>
        <v>93903811.93</v>
      </c>
      <c r="AR2663" s="12">
        <f t="shared" si="853"/>
        <v>81814128.62</v>
      </c>
      <c r="AS2663" s="12">
        <f>AR2663-VLOOKUP(A2663,[1]选股结果!$A$2:$BJ$3005,48,FALSE)*0.08</f>
        <v>-2355331.22399999</v>
      </c>
      <c r="AT2663" s="12">
        <f t="shared" si="834"/>
        <v>90940514.77</v>
      </c>
      <c r="AU2663" s="12">
        <f t="shared" si="835"/>
        <v>84777425.78</v>
      </c>
      <c r="AV2663" s="12">
        <f t="shared" si="836"/>
        <v>76535298.34</v>
      </c>
      <c r="AW2663" s="12">
        <f t="shared" si="837"/>
        <v>86362166.27</v>
      </c>
      <c r="AX2663" s="12">
        <f t="shared" si="838"/>
        <v>2546160.6</v>
      </c>
      <c r="AY2663" s="21">
        <f t="shared" si="839"/>
        <v>392211767.47</v>
      </c>
    </row>
    <row r="2664" spans="1:51">
      <c r="A2664" s="5" t="s">
        <v>5375</v>
      </c>
      <c r="B2664" s="5" t="s">
        <v>5376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840"/>
        <v>484483426.33</v>
      </c>
      <c r="AF2664" s="9">
        <f t="shared" si="841"/>
        <v>483773774.64</v>
      </c>
      <c r="AG2664" s="9">
        <f t="shared" si="842"/>
        <v>32436724.91</v>
      </c>
      <c r="AH2664" s="9">
        <f t="shared" si="843"/>
        <v>32428505.29</v>
      </c>
      <c r="AI2664" s="9">
        <f t="shared" si="844"/>
        <v>23909650.8</v>
      </c>
      <c r="AJ2664" s="12">
        <f t="shared" si="845"/>
        <v>112341025.46</v>
      </c>
      <c r="AK2664" s="16">
        <f t="shared" si="846"/>
        <v>0.231877953619574</v>
      </c>
      <c r="AL2664" s="9">
        <f t="shared" si="847"/>
        <v>112179794.64</v>
      </c>
      <c r="AM2664" s="16">
        <f t="shared" si="848"/>
        <v>0.00537534522022253</v>
      </c>
      <c r="AN2664" s="16">
        <f t="shared" si="849"/>
        <v>0.0531557044687399</v>
      </c>
      <c r="AO2664" s="16">
        <f t="shared" si="850"/>
        <v>0.0832408709323537</v>
      </c>
      <c r="AP2664" s="16">
        <f t="shared" si="851"/>
        <v>0.0850730008706756</v>
      </c>
      <c r="AQ2664" s="12">
        <f t="shared" si="852"/>
        <v>161230.819999978</v>
      </c>
      <c r="AR2664" s="12">
        <f t="shared" si="853"/>
        <v>-10086392.63</v>
      </c>
      <c r="AS2664" s="12">
        <f>AR2664-VLOOKUP(A2664,[1]选股结果!$A$2:$BJ$3005,48,FALSE)*0.08</f>
        <v>-99314185.9924</v>
      </c>
      <c r="AT2664" s="12">
        <f t="shared" si="834"/>
        <v>-8357623.67000002</v>
      </c>
      <c r="AU2664" s="12">
        <f t="shared" si="835"/>
        <v>-1567538.14000002</v>
      </c>
      <c r="AV2664" s="12">
        <f t="shared" si="836"/>
        <v>31850805.88</v>
      </c>
      <c r="AW2664" s="12">
        <f t="shared" si="837"/>
        <v>32436724.91</v>
      </c>
      <c r="AX2664" s="12">
        <f t="shared" si="838"/>
        <v>2312506.75</v>
      </c>
      <c r="AY2664" s="21">
        <f t="shared" si="839"/>
        <v>482045005.68</v>
      </c>
    </row>
    <row r="2665" spans="1:51">
      <c r="A2665" s="5" t="s">
        <v>5377</v>
      </c>
      <c r="B2665" s="5" t="s">
        <v>5378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840"/>
        <v>481392724.5</v>
      </c>
      <c r="AF2665" s="9">
        <f t="shared" si="841"/>
        <v>467621343.71</v>
      </c>
      <c r="AG2665" s="9">
        <f t="shared" si="842"/>
        <v>14010450.35</v>
      </c>
      <c r="AH2665" s="9">
        <f t="shared" si="843"/>
        <v>13920000.35</v>
      </c>
      <c r="AI2665" s="9">
        <f t="shared" si="844"/>
        <v>14122185.81</v>
      </c>
      <c r="AJ2665" s="12">
        <f t="shared" si="845"/>
        <v>61607653.44</v>
      </c>
      <c r="AK2665" s="16">
        <f t="shared" si="846"/>
        <v>0.127977948781816</v>
      </c>
      <c r="AL2665" s="9">
        <f t="shared" si="847"/>
        <v>48095833.06</v>
      </c>
      <c r="AM2665" s="16">
        <f t="shared" si="848"/>
        <v>0.00590969174483234</v>
      </c>
      <c r="AN2665" s="16">
        <f t="shared" si="849"/>
        <v>0.0201491034997975</v>
      </c>
      <c r="AO2665" s="16">
        <f t="shared" si="850"/>
        <v>0.0452073504280807</v>
      </c>
      <c r="AP2665" s="16">
        <f t="shared" si="851"/>
        <v>0.02635878775106</v>
      </c>
      <c r="AQ2665" s="12">
        <f t="shared" si="852"/>
        <v>13511820.38</v>
      </c>
      <c r="AR2665" s="12">
        <f t="shared" si="853"/>
        <v>12873665.87</v>
      </c>
      <c r="AS2665" s="12">
        <f>AR2665-VLOOKUP(A2665,[1]选股结果!$A$2:$BJ$3005,48,FALSE)*0.08</f>
        <v>-54280559.8292</v>
      </c>
      <c r="AT2665" s="12">
        <f t="shared" si="834"/>
        <v>13714005.84</v>
      </c>
      <c r="AU2665" s="12">
        <f t="shared" si="835"/>
        <v>12671480.41</v>
      </c>
      <c r="AV2665" s="12">
        <f t="shared" si="836"/>
        <v>8640672.95</v>
      </c>
      <c r="AW2665" s="12">
        <f t="shared" si="837"/>
        <v>14010450.35</v>
      </c>
      <c r="AX2665" s="12">
        <f t="shared" si="838"/>
        <v>1720135.55</v>
      </c>
      <c r="AY2665" s="21">
        <f t="shared" si="839"/>
        <v>466781003.74</v>
      </c>
    </row>
    <row r="2666" spans="1:51">
      <c r="A2666" s="5" t="s">
        <v>5379</v>
      </c>
      <c r="B2666" s="5" t="s">
        <v>5380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840"/>
        <v>481167196.45</v>
      </c>
      <c r="AF2666" s="9">
        <f t="shared" si="841"/>
        <v>446523607.05</v>
      </c>
      <c r="AG2666" s="9">
        <f t="shared" si="842"/>
        <v>38703294.04</v>
      </c>
      <c r="AH2666" s="9">
        <f t="shared" si="843"/>
        <v>39455046.04</v>
      </c>
      <c r="AI2666" s="9">
        <f t="shared" si="844"/>
        <v>25469653.21</v>
      </c>
      <c r="AJ2666" s="12">
        <f t="shared" si="845"/>
        <v>57843211.15</v>
      </c>
      <c r="AK2666" s="16">
        <f t="shared" si="846"/>
        <v>0.120214369509728</v>
      </c>
      <c r="AL2666" s="9">
        <f t="shared" si="847"/>
        <v>19662853.24</v>
      </c>
      <c r="AM2666" s="16">
        <f t="shared" si="848"/>
        <v>0.00116435815685997</v>
      </c>
      <c r="AN2666" s="16">
        <f t="shared" si="849"/>
        <v>0.00433822558021557</v>
      </c>
      <c r="AO2666" s="16">
        <f t="shared" si="850"/>
        <v>0.0369246752087062</v>
      </c>
      <c r="AP2666" s="16">
        <f t="shared" si="851"/>
        <v>0</v>
      </c>
      <c r="AQ2666" s="12">
        <f t="shared" si="852"/>
        <v>38180357.91</v>
      </c>
      <c r="AR2666" s="12">
        <f t="shared" si="853"/>
        <v>21409948.57</v>
      </c>
      <c r="AS2666" s="12">
        <f>AR2666-VLOOKUP(A2666,[1]选股结果!$A$2:$BJ$3005,48,FALSE)*0.08</f>
        <v>-3635252.474</v>
      </c>
      <c r="AT2666" s="12">
        <f t="shared" si="834"/>
        <v>24194965.08</v>
      </c>
      <c r="AU2666" s="12">
        <f t="shared" si="835"/>
        <v>35395341.4</v>
      </c>
      <c r="AV2666" s="12">
        <f t="shared" si="836"/>
        <v>41304619.73</v>
      </c>
      <c r="AW2666" s="12">
        <f t="shared" si="837"/>
        <v>38703294.04</v>
      </c>
      <c r="AX2666" s="12">
        <f t="shared" si="838"/>
        <v>183690.82</v>
      </c>
      <c r="AY2666" s="21">
        <f t="shared" si="839"/>
        <v>443738590.54</v>
      </c>
    </row>
    <row r="2667" spans="1:51">
      <c r="A2667" s="5" t="s">
        <v>5381</v>
      </c>
      <c r="B2667" s="5" t="s">
        <v>5382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840"/>
        <v>480647769.09</v>
      </c>
      <c r="AF2667" s="9">
        <f t="shared" si="841"/>
        <v>458225401.02</v>
      </c>
      <c r="AG2667" s="9">
        <f t="shared" si="842"/>
        <v>25350224.5299999</v>
      </c>
      <c r="AH2667" s="9">
        <f t="shared" si="843"/>
        <v>26624301.8399999</v>
      </c>
      <c r="AI2667" s="9">
        <f t="shared" si="844"/>
        <v>22697007.7999999</v>
      </c>
      <c r="AJ2667" s="12">
        <f t="shared" si="845"/>
        <v>74249938.2</v>
      </c>
      <c r="AK2667" s="16">
        <f t="shared" si="846"/>
        <v>0.154478899050287</v>
      </c>
      <c r="AL2667" s="9">
        <f t="shared" si="847"/>
        <v>57810387.32</v>
      </c>
      <c r="AM2667" s="16">
        <f t="shared" si="848"/>
        <v>0.00456401148839877</v>
      </c>
      <c r="AN2667" s="16">
        <f t="shared" si="849"/>
        <v>0.014725272840442</v>
      </c>
      <c r="AO2667" s="16">
        <f t="shared" si="850"/>
        <v>0.0441415171034056</v>
      </c>
      <c r="AP2667" s="16">
        <f t="shared" si="851"/>
        <v>0.0582685416870328</v>
      </c>
      <c r="AQ2667" s="12">
        <f t="shared" si="852"/>
        <v>16439550.88</v>
      </c>
      <c r="AR2667" s="12">
        <f t="shared" si="853"/>
        <v>19179204.48</v>
      </c>
      <c r="AS2667" s="12">
        <f>AR2667-VLOOKUP(A2667,[1]选股结果!$A$2:$BJ$3005,48,FALSE)*0.08</f>
        <v>-29920762.9608</v>
      </c>
      <c r="AT2667" s="12">
        <f t="shared" si="834"/>
        <v>12512256.84</v>
      </c>
      <c r="AU2667" s="12">
        <f t="shared" si="835"/>
        <v>23106498.52</v>
      </c>
      <c r="AV2667" s="12">
        <f t="shared" si="836"/>
        <v>18683276.89</v>
      </c>
      <c r="AW2667" s="12">
        <f t="shared" si="837"/>
        <v>25350224.5299999</v>
      </c>
      <c r="AX2667" s="12">
        <f t="shared" si="838"/>
        <v>0</v>
      </c>
      <c r="AY2667" s="21">
        <f t="shared" si="839"/>
        <v>464892348.66</v>
      </c>
    </row>
    <row r="2668" spans="1:51">
      <c r="A2668" s="5" t="s">
        <v>5383</v>
      </c>
      <c r="B2668" s="5" t="s">
        <v>5384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840"/>
        <v>479738808.36</v>
      </c>
      <c r="AF2668" s="9">
        <f t="shared" si="841"/>
        <v>404384181.68</v>
      </c>
      <c r="AG2668" s="9">
        <f t="shared" si="842"/>
        <v>80203376.6499999</v>
      </c>
      <c r="AH2668" s="9">
        <f t="shared" si="843"/>
        <v>77042201.1899999</v>
      </c>
      <c r="AI2668" s="9">
        <f t="shared" si="844"/>
        <v>76260602.9999999</v>
      </c>
      <c r="AJ2668" s="12">
        <f t="shared" si="845"/>
        <v>396712314.44</v>
      </c>
      <c r="AK2668" s="16">
        <f t="shared" si="846"/>
        <v>0.826933963912929</v>
      </c>
      <c r="AL2668" s="9">
        <f t="shared" si="847"/>
        <v>337458190.23</v>
      </c>
      <c r="AM2668" s="16">
        <f t="shared" si="848"/>
        <v>0.0120306967029212</v>
      </c>
      <c r="AN2668" s="16">
        <f t="shared" si="849"/>
        <v>0.494410684557361</v>
      </c>
      <c r="AO2668" s="16">
        <f t="shared" si="850"/>
        <v>0.11721992077781</v>
      </c>
      <c r="AP2668" s="16">
        <f t="shared" si="851"/>
        <v>0.0731699922922617</v>
      </c>
      <c r="AQ2668" s="12">
        <f t="shared" si="852"/>
        <v>59254124.21</v>
      </c>
      <c r="AR2668" s="12">
        <f t="shared" si="853"/>
        <v>71411853.03</v>
      </c>
      <c r="AS2668" s="12">
        <f>AR2668-VLOOKUP(A2668,[1]选股结果!$A$2:$BJ$3005,48,FALSE)*0.08</f>
        <v>-48897737.5572</v>
      </c>
      <c r="AT2668" s="12">
        <f t="shared" si="834"/>
        <v>58472526.02</v>
      </c>
      <c r="AU2668" s="12">
        <f t="shared" si="835"/>
        <v>72193451.22</v>
      </c>
      <c r="AV2668" s="12">
        <f t="shared" si="836"/>
        <v>54645272.15</v>
      </c>
      <c r="AW2668" s="12">
        <f t="shared" si="837"/>
        <v>80203376.6499999</v>
      </c>
      <c r="AX2668" s="12">
        <f t="shared" si="838"/>
        <v>4886998.38</v>
      </c>
      <c r="AY2668" s="21">
        <f t="shared" si="839"/>
        <v>417323508.69</v>
      </c>
    </row>
    <row r="2669" spans="1:51">
      <c r="A2669" s="5" t="s">
        <v>5385</v>
      </c>
      <c r="B2669" s="5" t="s">
        <v>5386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840"/>
        <v>479449628.05</v>
      </c>
      <c r="AF2669" s="9">
        <f t="shared" si="841"/>
        <v>412683338.23</v>
      </c>
      <c r="AG2669" s="9">
        <f t="shared" si="842"/>
        <v>78896903.34</v>
      </c>
      <c r="AH2669" s="9">
        <f t="shared" si="843"/>
        <v>79971813.63</v>
      </c>
      <c r="AI2669" s="9">
        <f t="shared" si="844"/>
        <v>61410010.77</v>
      </c>
      <c r="AJ2669" s="12">
        <f t="shared" si="845"/>
        <v>114674554.59</v>
      </c>
      <c r="AK2669" s="16">
        <f t="shared" si="846"/>
        <v>0.239179567322641</v>
      </c>
      <c r="AL2669" s="9">
        <f t="shared" si="847"/>
        <v>40117972.92</v>
      </c>
      <c r="AM2669" s="16">
        <f t="shared" si="848"/>
        <v>0.00116899642258467</v>
      </c>
      <c r="AN2669" s="16">
        <f t="shared" si="849"/>
        <v>0.00129975301583718</v>
      </c>
      <c r="AO2669" s="16">
        <f t="shared" si="850"/>
        <v>0.0793626566043177</v>
      </c>
      <c r="AP2669" s="16">
        <f t="shared" si="851"/>
        <v>0.00408561380674534</v>
      </c>
      <c r="AQ2669" s="12">
        <f t="shared" si="852"/>
        <v>74556581.67</v>
      </c>
      <c r="AR2669" s="12">
        <f t="shared" si="853"/>
        <v>49279397.25</v>
      </c>
      <c r="AS2669" s="12">
        <f>AR2669-VLOOKUP(A2669,[1]选股结果!$A$2:$BJ$3005,48,FALSE)*0.08</f>
        <v>-40258053.554</v>
      </c>
      <c r="AT2669" s="12">
        <f t="shared" si="834"/>
        <v>55994778.81</v>
      </c>
      <c r="AU2669" s="12">
        <f t="shared" si="835"/>
        <v>67841200.11</v>
      </c>
      <c r="AV2669" s="12">
        <f t="shared" si="836"/>
        <v>72393214.84</v>
      </c>
      <c r="AW2669" s="12">
        <f t="shared" si="837"/>
        <v>78896903.34</v>
      </c>
      <c r="AX2669" s="12">
        <f t="shared" si="838"/>
        <v>0</v>
      </c>
      <c r="AY2669" s="21">
        <f t="shared" si="839"/>
        <v>405967956.67</v>
      </c>
    </row>
    <row r="2670" spans="1:51">
      <c r="A2670" s="5" t="s">
        <v>5387</v>
      </c>
      <c r="B2670" s="5" t="s">
        <v>5388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840"/>
        <v>478017448.31</v>
      </c>
      <c r="AF2670" s="9">
        <f t="shared" si="841"/>
        <v>489621494.21</v>
      </c>
      <c r="AG2670" s="9">
        <f t="shared" si="842"/>
        <v>-17285455.76</v>
      </c>
      <c r="AH2670" s="9">
        <f t="shared" si="843"/>
        <v>-17255511.53</v>
      </c>
      <c r="AI2670" s="9">
        <f t="shared" si="844"/>
        <v>-17398920.23</v>
      </c>
      <c r="AJ2670" s="12">
        <f t="shared" si="845"/>
        <v>86066434.26</v>
      </c>
      <c r="AK2670" s="16">
        <f t="shared" si="846"/>
        <v>0.180048729527096</v>
      </c>
      <c r="AL2670" s="9">
        <f t="shared" si="847"/>
        <v>82345649.99</v>
      </c>
      <c r="AM2670" s="16">
        <f t="shared" si="848"/>
        <v>0.00284898736398596</v>
      </c>
      <c r="AN2670" s="16">
        <f t="shared" si="849"/>
        <v>0.0266317016774337</v>
      </c>
      <c r="AO2670" s="16">
        <f t="shared" si="850"/>
        <v>0.0934331911270229</v>
      </c>
      <c r="AP2670" s="16">
        <f t="shared" si="851"/>
        <v>0.0487763931053816</v>
      </c>
      <c r="AQ2670" s="12">
        <f t="shared" si="852"/>
        <v>3720784.27</v>
      </c>
      <c r="AR2670" s="12">
        <f t="shared" si="853"/>
        <v>-12022158.26</v>
      </c>
      <c r="AS2670" s="12">
        <f>AR2670-VLOOKUP(A2670,[1]选股结果!$A$2:$BJ$3005,48,FALSE)*0.08</f>
        <v>-43929176.6304</v>
      </c>
      <c r="AT2670" s="12">
        <f t="shared" si="834"/>
        <v>3577375.57</v>
      </c>
      <c r="AU2670" s="12">
        <f t="shared" si="835"/>
        <v>-11878749.56</v>
      </c>
      <c r="AV2670" s="12">
        <f t="shared" si="836"/>
        <v>-17100221.34</v>
      </c>
      <c r="AW2670" s="12">
        <f t="shared" si="837"/>
        <v>-17285455.76</v>
      </c>
      <c r="AX2670" s="12">
        <f t="shared" si="838"/>
        <v>1618863.14</v>
      </c>
      <c r="AY2670" s="21">
        <f t="shared" si="839"/>
        <v>474021960.38</v>
      </c>
    </row>
    <row r="2671" spans="1:51">
      <c r="A2671" s="5" t="s">
        <v>5389</v>
      </c>
      <c r="B2671" s="5" t="s">
        <v>5390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840"/>
        <v>477968338.11</v>
      </c>
      <c r="AF2671" s="9">
        <f t="shared" si="841"/>
        <v>477998967.82</v>
      </c>
      <c r="AG2671" s="9">
        <f t="shared" si="842"/>
        <v>3410886.23000002</v>
      </c>
      <c r="AH2671" s="9">
        <f t="shared" si="843"/>
        <v>-92275.2099999804</v>
      </c>
      <c r="AI2671" s="9">
        <f t="shared" si="844"/>
        <v>-9058291.95999998</v>
      </c>
      <c r="AJ2671" s="12">
        <f t="shared" si="845"/>
        <v>70297346.54</v>
      </c>
      <c r="AK2671" s="16">
        <f t="shared" si="846"/>
        <v>0.147075320549416</v>
      </c>
      <c r="AL2671" s="9">
        <f t="shared" si="847"/>
        <v>101557505.7</v>
      </c>
      <c r="AM2671" s="16">
        <f t="shared" si="848"/>
        <v>0.015739816029966</v>
      </c>
      <c r="AN2671" s="16">
        <f t="shared" si="849"/>
        <v>0.027403807628332</v>
      </c>
      <c r="AO2671" s="16">
        <f t="shared" si="850"/>
        <v>0.153318066296548</v>
      </c>
      <c r="AP2671" s="16">
        <f t="shared" si="851"/>
        <v>0.00764948566354317</v>
      </c>
      <c r="AQ2671" s="12">
        <f t="shared" si="852"/>
        <v>-31260159.16</v>
      </c>
      <c r="AR2671" s="12">
        <f t="shared" si="853"/>
        <v>-12995472.76</v>
      </c>
      <c r="AS2671" s="12">
        <f>AR2671-VLOOKUP(A2671,[1]选股结果!$A$2:$BJ$3005,48,FALSE)*0.08</f>
        <v>-228379730.0512</v>
      </c>
      <c r="AT2671" s="12">
        <f t="shared" si="834"/>
        <v>-40226175.91</v>
      </c>
      <c r="AU2671" s="12">
        <f t="shared" si="835"/>
        <v>-4029456.00999997</v>
      </c>
      <c r="AV2671" s="12">
        <f t="shared" si="836"/>
        <v>-106700778.36</v>
      </c>
      <c r="AW2671" s="12">
        <f t="shared" si="837"/>
        <v>3410886.23000002</v>
      </c>
      <c r="AX2671" s="12">
        <f t="shared" si="838"/>
        <v>0</v>
      </c>
      <c r="AY2671" s="21">
        <f t="shared" si="839"/>
        <v>505229670.97</v>
      </c>
    </row>
    <row r="2672" spans="1:51">
      <c r="A2672" s="5" t="s">
        <v>5391</v>
      </c>
      <c r="B2672" s="5" t="s">
        <v>5392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840"/>
        <v>477199778.55</v>
      </c>
      <c r="AF2672" s="9">
        <f t="shared" si="841"/>
        <v>429047952.71</v>
      </c>
      <c r="AG2672" s="9">
        <f t="shared" si="842"/>
        <v>381602928.64</v>
      </c>
      <c r="AH2672" s="9">
        <f t="shared" si="843"/>
        <v>385666047.19</v>
      </c>
      <c r="AI2672" s="9">
        <f t="shared" si="844"/>
        <v>350828378.66</v>
      </c>
      <c r="AJ2672" s="12">
        <f t="shared" si="845"/>
        <v>178379360.95</v>
      </c>
      <c r="AK2672" s="16">
        <f t="shared" si="846"/>
        <v>0.373804366573715</v>
      </c>
      <c r="AL2672" s="9">
        <f t="shared" si="847"/>
        <v>92699351.86</v>
      </c>
      <c r="AM2672" s="16">
        <f t="shared" si="848"/>
        <v>0.0062463876220925</v>
      </c>
      <c r="AN2672" s="16">
        <f t="shared" si="849"/>
        <v>0.0117058574439693</v>
      </c>
      <c r="AO2672" s="16">
        <f t="shared" si="850"/>
        <v>0.180798755381149</v>
      </c>
      <c r="AP2672" s="16">
        <f t="shared" si="851"/>
        <v>0.00402040632925185</v>
      </c>
      <c r="AQ2672" s="12">
        <f t="shared" si="852"/>
        <v>85680009.09</v>
      </c>
      <c r="AR2672" s="12">
        <f t="shared" si="853"/>
        <v>17377275.86</v>
      </c>
      <c r="AS2672" s="12">
        <f>AR2672-VLOOKUP(A2672,[1]选股结果!$A$2:$BJ$3005,48,FALSE)*0.08</f>
        <v>-693638679.7152</v>
      </c>
      <c r="AT2672" s="12">
        <f t="shared" si="834"/>
        <v>50842340.56</v>
      </c>
      <c r="AU2672" s="12">
        <f t="shared" si="835"/>
        <v>52214944.39</v>
      </c>
      <c r="AV2672" s="12">
        <f t="shared" si="836"/>
        <v>24463345.86</v>
      </c>
      <c r="AW2672" s="12">
        <f t="shared" si="837"/>
        <v>381602928.64</v>
      </c>
      <c r="AX2672" s="12">
        <f t="shared" si="838"/>
        <v>0</v>
      </c>
      <c r="AY2672" s="21">
        <f t="shared" si="839"/>
        <v>395582888.01</v>
      </c>
    </row>
    <row r="2673" spans="1:51">
      <c r="A2673" s="5" t="s">
        <v>5393</v>
      </c>
      <c r="B2673" s="5" t="s">
        <v>5394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840"/>
        <v>476867191.28</v>
      </c>
      <c r="AF2673" s="9">
        <f t="shared" si="841"/>
        <v>466552143.7</v>
      </c>
      <c r="AG2673" s="9">
        <f t="shared" si="842"/>
        <v>12870823.71</v>
      </c>
      <c r="AH2673" s="9">
        <f t="shared" si="843"/>
        <v>12527165.65</v>
      </c>
      <c r="AI2673" s="9">
        <f t="shared" si="844"/>
        <v>3084699.21</v>
      </c>
      <c r="AJ2673" s="12">
        <f t="shared" si="845"/>
        <v>83983010.64</v>
      </c>
      <c r="AK2673" s="16">
        <f t="shared" si="846"/>
        <v>0.176114046375415</v>
      </c>
      <c r="AL2673" s="9">
        <f t="shared" si="847"/>
        <v>34617949.3</v>
      </c>
      <c r="AM2673" s="16">
        <f t="shared" si="848"/>
        <v>0.00553277964650502</v>
      </c>
      <c r="AN2673" s="16">
        <f t="shared" si="849"/>
        <v>0.0146728417008911</v>
      </c>
      <c r="AO2673" s="16">
        <f t="shared" si="850"/>
        <v>0.0475741810400188</v>
      </c>
      <c r="AP2673" s="16">
        <f t="shared" si="851"/>
        <v>0.00409406913643942</v>
      </c>
      <c r="AQ2673" s="12">
        <f t="shared" si="852"/>
        <v>49365061.34</v>
      </c>
      <c r="AR2673" s="12">
        <f t="shared" si="853"/>
        <v>528923.079999989</v>
      </c>
      <c r="AS2673" s="12">
        <f>AR2673-VLOOKUP(A2673,[1]选股结果!$A$2:$BJ$3005,48,FALSE)*0.08</f>
        <v>474370.678399981</v>
      </c>
      <c r="AT2673" s="12">
        <f t="shared" si="834"/>
        <v>39922594.9</v>
      </c>
      <c r="AU2673" s="12">
        <f t="shared" si="835"/>
        <v>9971389.51999999</v>
      </c>
      <c r="AV2673" s="12">
        <f t="shared" si="836"/>
        <v>4813932.46999998</v>
      </c>
      <c r="AW2673" s="12">
        <f t="shared" si="837"/>
        <v>12870823.71</v>
      </c>
      <c r="AX2673" s="12">
        <f t="shared" si="838"/>
        <v>6394495.7</v>
      </c>
      <c r="AY2673" s="21">
        <f t="shared" si="839"/>
        <v>427158471.88</v>
      </c>
    </row>
    <row r="2674" spans="1:51">
      <c r="A2674" s="5" t="s">
        <v>5395</v>
      </c>
      <c r="B2674" s="5" t="s">
        <v>5396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840"/>
        <v>476334358.27</v>
      </c>
      <c r="AF2674" s="9">
        <f t="shared" si="841"/>
        <v>419085867.85</v>
      </c>
      <c r="AG2674" s="9">
        <f t="shared" si="842"/>
        <v>75721925.58</v>
      </c>
      <c r="AH2674" s="9">
        <f t="shared" si="843"/>
        <v>76427331.04</v>
      </c>
      <c r="AI2674" s="9">
        <f t="shared" si="844"/>
        <v>63937566.05</v>
      </c>
      <c r="AJ2674" s="12">
        <f t="shared" si="845"/>
        <v>196008613.19</v>
      </c>
      <c r="AK2674" s="16">
        <f t="shared" si="846"/>
        <v>0.411493753887257</v>
      </c>
      <c r="AL2674" s="9">
        <f t="shared" si="847"/>
        <v>131853153.6</v>
      </c>
      <c r="AM2674" s="16">
        <f t="shared" si="848"/>
        <v>0.0250096362212179</v>
      </c>
      <c r="AN2674" s="16">
        <f t="shared" si="849"/>
        <v>0.0327138179084853</v>
      </c>
      <c r="AO2674" s="16">
        <f t="shared" si="850"/>
        <v>0.150021508147212</v>
      </c>
      <c r="AP2674" s="16">
        <f t="shared" si="851"/>
        <v>0.0608310554905964</v>
      </c>
      <c r="AQ2674" s="12">
        <f t="shared" si="852"/>
        <v>64155459.59</v>
      </c>
      <c r="AR2674" s="12">
        <f t="shared" si="853"/>
        <v>40837556.9</v>
      </c>
      <c r="AS2674" s="12">
        <f>AR2674-VLOOKUP(A2674,[1]选股结果!$A$2:$BJ$3005,48,FALSE)*0.08</f>
        <v>-73289203.2304</v>
      </c>
      <c r="AT2674" s="12">
        <f t="shared" si="834"/>
        <v>51665694.6</v>
      </c>
      <c r="AU2674" s="12">
        <f t="shared" si="835"/>
        <v>53327321.89</v>
      </c>
      <c r="AV2674" s="12">
        <f t="shared" si="836"/>
        <v>56083414.28</v>
      </c>
      <c r="AW2674" s="12">
        <f t="shared" si="837"/>
        <v>75721925.58</v>
      </c>
      <c r="AX2674" s="12">
        <f t="shared" si="838"/>
        <v>1319359.99</v>
      </c>
      <c r="AY2674" s="21">
        <f t="shared" si="839"/>
        <v>408257730.15</v>
      </c>
    </row>
    <row r="2675" spans="1:51">
      <c r="A2675" s="5" t="s">
        <v>5397</v>
      </c>
      <c r="B2675" s="5" t="s">
        <v>5398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840"/>
        <v>475721089.36</v>
      </c>
      <c r="AF2675" s="9">
        <f t="shared" si="841"/>
        <v>767740659.59</v>
      </c>
      <c r="AG2675" s="9">
        <f t="shared" si="842"/>
        <v>-320816254.88</v>
      </c>
      <c r="AH2675" s="9">
        <f t="shared" si="843"/>
        <v>-316502996.42</v>
      </c>
      <c r="AI2675" s="9">
        <f t="shared" si="844"/>
        <v>-275055819.63</v>
      </c>
      <c r="AJ2675" s="12">
        <f t="shared" si="845"/>
        <v>35901592.8</v>
      </c>
      <c r="AK2675" s="16">
        <f t="shared" si="846"/>
        <v>0.0754677343573298</v>
      </c>
      <c r="AL2675" s="9">
        <f t="shared" si="847"/>
        <v>270466824.99</v>
      </c>
      <c r="AM2675" s="16">
        <f t="shared" si="848"/>
        <v>0.00390150826085294</v>
      </c>
      <c r="AN2675" s="16">
        <f t="shared" si="849"/>
        <v>0.373567062433753</v>
      </c>
      <c r="AO2675" s="16">
        <f t="shared" si="850"/>
        <v>0.200138959422818</v>
      </c>
      <c r="AP2675" s="16">
        <f t="shared" si="851"/>
        <v>0</v>
      </c>
      <c r="AQ2675" s="12">
        <f t="shared" si="852"/>
        <v>-234565232.19</v>
      </c>
      <c r="AR2675" s="12">
        <f t="shared" si="853"/>
        <v>-246259134.98</v>
      </c>
      <c r="AS2675" s="12">
        <f>AR2675-VLOOKUP(A2675,[1]选股结果!$A$2:$BJ$3005,48,FALSE)*0.08</f>
        <v>-295828665.056</v>
      </c>
      <c r="AT2675" s="12">
        <f t="shared" si="834"/>
        <v>-193118055.4</v>
      </c>
      <c r="AU2675" s="12">
        <f t="shared" si="835"/>
        <v>-287706311.77</v>
      </c>
      <c r="AV2675" s="12">
        <f t="shared" si="836"/>
        <v>-311601523.56</v>
      </c>
      <c r="AW2675" s="12">
        <f t="shared" si="837"/>
        <v>-320816254.88</v>
      </c>
      <c r="AX2675" s="12">
        <f t="shared" si="838"/>
        <v>-2437915.18</v>
      </c>
      <c r="AY2675" s="21">
        <f t="shared" si="839"/>
        <v>714599580.01</v>
      </c>
    </row>
    <row r="2676" spans="1:51">
      <c r="A2676" s="5" t="s">
        <v>5399</v>
      </c>
      <c r="B2676" s="5" t="s">
        <v>5400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840"/>
        <v>473106190.73</v>
      </c>
      <c r="AF2676" s="9">
        <f t="shared" si="841"/>
        <v>426122670.95</v>
      </c>
      <c r="AG2676" s="9">
        <f t="shared" si="842"/>
        <v>45360631.91</v>
      </c>
      <c r="AH2676" s="9">
        <f t="shared" si="843"/>
        <v>41211215.74</v>
      </c>
      <c r="AI2676" s="9">
        <f t="shared" si="844"/>
        <v>34414247.03</v>
      </c>
      <c r="AJ2676" s="12">
        <f t="shared" si="845"/>
        <v>306437952.49</v>
      </c>
      <c r="AK2676" s="16">
        <f t="shared" si="846"/>
        <v>0.647714949612407</v>
      </c>
      <c r="AL2676" s="9">
        <f t="shared" si="847"/>
        <v>272018018.04</v>
      </c>
      <c r="AM2676" s="16">
        <f t="shared" si="848"/>
        <v>0.0128475715581343</v>
      </c>
      <c r="AN2676" s="16">
        <f t="shared" si="849"/>
        <v>0.172233130292102</v>
      </c>
      <c r="AO2676" s="16">
        <f t="shared" si="850"/>
        <v>0.202485010610802</v>
      </c>
      <c r="AP2676" s="16">
        <f t="shared" si="851"/>
        <v>0.169571558461775</v>
      </c>
      <c r="AQ2676" s="12">
        <f t="shared" si="852"/>
        <v>34419934.45</v>
      </c>
      <c r="AR2676" s="12">
        <f t="shared" si="853"/>
        <v>31753624.99</v>
      </c>
      <c r="AS2676" s="12">
        <f>AR2676-VLOOKUP(A2676,[1]选股结果!$A$2:$BJ$3005,48,FALSE)*0.08</f>
        <v>-75627617.002</v>
      </c>
      <c r="AT2676" s="12">
        <f t="shared" si="834"/>
        <v>27622965.74</v>
      </c>
      <c r="AU2676" s="12">
        <f t="shared" si="835"/>
        <v>38550593.7</v>
      </c>
      <c r="AV2676" s="12">
        <f t="shared" si="836"/>
        <v>38492671.81</v>
      </c>
      <c r="AW2676" s="12">
        <f t="shared" si="837"/>
        <v>45360631.91</v>
      </c>
      <c r="AX2676" s="12">
        <f t="shared" si="838"/>
        <v>2737300.85</v>
      </c>
      <c r="AY2676" s="21">
        <f t="shared" si="839"/>
        <v>430253330.2</v>
      </c>
    </row>
    <row r="2677" spans="1:51">
      <c r="A2677" s="5" t="s">
        <v>5401</v>
      </c>
      <c r="B2677" s="5" t="s">
        <v>5402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840"/>
        <v>472400675.53</v>
      </c>
      <c r="AF2677" s="9">
        <f t="shared" si="841"/>
        <v>432490932.5</v>
      </c>
      <c r="AG2677" s="9">
        <f t="shared" si="842"/>
        <v>44702032.98</v>
      </c>
      <c r="AH2677" s="9">
        <f t="shared" si="843"/>
        <v>44778878.22</v>
      </c>
      <c r="AI2677" s="9">
        <f t="shared" si="844"/>
        <v>36776875.8</v>
      </c>
      <c r="AJ2677" s="12">
        <f t="shared" si="845"/>
        <v>145605564.63</v>
      </c>
      <c r="AK2677" s="16">
        <f t="shared" si="846"/>
        <v>0.308224717220484</v>
      </c>
      <c r="AL2677" s="9">
        <f t="shared" si="847"/>
        <v>122509963.21</v>
      </c>
      <c r="AM2677" s="16">
        <f t="shared" si="848"/>
        <v>0.0118593736634998</v>
      </c>
      <c r="AN2677" s="16">
        <f t="shared" si="849"/>
        <v>0.0159666660754404</v>
      </c>
      <c r="AO2677" s="16">
        <f t="shared" si="850"/>
        <v>0.172221503004251</v>
      </c>
      <c r="AP2677" s="16">
        <f t="shared" si="851"/>
        <v>0.0565514833780195</v>
      </c>
      <c r="AQ2677" s="12">
        <f t="shared" si="852"/>
        <v>23095601.42</v>
      </c>
      <c r="AR2677" s="12">
        <f t="shared" si="853"/>
        <v>30615330.68</v>
      </c>
      <c r="AS2677" s="12">
        <f>AR2677-VLOOKUP(A2677,[1]选股结果!$A$2:$BJ$3005,48,FALSE)*0.08</f>
        <v>-108820356.7632</v>
      </c>
      <c r="AT2677" s="12">
        <f t="shared" si="834"/>
        <v>15093599</v>
      </c>
      <c r="AU2677" s="12">
        <f t="shared" si="835"/>
        <v>38617333.1</v>
      </c>
      <c r="AV2677" s="12">
        <f t="shared" si="836"/>
        <v>24345199.44</v>
      </c>
      <c r="AW2677" s="12">
        <f t="shared" si="837"/>
        <v>44702032.98</v>
      </c>
      <c r="AX2677" s="12">
        <f t="shared" si="838"/>
        <v>4738918.44</v>
      </c>
      <c r="AY2677" s="21">
        <f t="shared" si="839"/>
        <v>448012664.18</v>
      </c>
    </row>
    <row r="2678" spans="1:51">
      <c r="A2678" s="5" t="s">
        <v>5403</v>
      </c>
      <c r="B2678" s="5" t="s">
        <v>5404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840"/>
        <v>472181819.5</v>
      </c>
      <c r="AF2678" s="9">
        <f t="shared" si="841"/>
        <v>393256140.1</v>
      </c>
      <c r="AG2678" s="9">
        <f t="shared" si="842"/>
        <v>80029116.74</v>
      </c>
      <c r="AH2678" s="9">
        <f t="shared" si="843"/>
        <v>79586951.79</v>
      </c>
      <c r="AI2678" s="9">
        <f t="shared" si="844"/>
        <v>68203288.65</v>
      </c>
      <c r="AJ2678" s="12">
        <f t="shared" si="845"/>
        <v>125779124.57</v>
      </c>
      <c r="AK2678" s="16">
        <f t="shared" si="846"/>
        <v>0.266378584213999</v>
      </c>
      <c r="AL2678" s="9">
        <f t="shared" si="847"/>
        <v>46241321.93</v>
      </c>
      <c r="AM2678" s="16">
        <f t="shared" si="848"/>
        <v>0.00875422220698186</v>
      </c>
      <c r="AN2678" s="16">
        <f t="shared" si="849"/>
        <v>0.0312017814358056</v>
      </c>
      <c r="AO2678" s="16">
        <f t="shared" si="850"/>
        <v>0.0315718762229896</v>
      </c>
      <c r="AP2678" s="16">
        <f t="shared" si="851"/>
        <v>0.0256711359044606</v>
      </c>
      <c r="AQ2678" s="12">
        <f t="shared" si="852"/>
        <v>79537802.64</v>
      </c>
      <c r="AR2678" s="12">
        <f t="shared" si="853"/>
        <v>67196302.45</v>
      </c>
      <c r="AS2678" s="12">
        <f>AR2678-VLOOKUP(A2678,[1]选股结果!$A$2:$BJ$3005,48,FALSE)*0.08</f>
        <v>-26686912.7236</v>
      </c>
      <c r="AT2678" s="12">
        <f t="shared" si="834"/>
        <v>68154139.5</v>
      </c>
      <c r="AU2678" s="12">
        <f t="shared" si="835"/>
        <v>78579965.59</v>
      </c>
      <c r="AV2678" s="12">
        <f t="shared" si="836"/>
        <v>77740652.47</v>
      </c>
      <c r="AW2678" s="12">
        <f t="shared" si="837"/>
        <v>80029116.74</v>
      </c>
      <c r="AX2678" s="12">
        <f t="shared" si="838"/>
        <v>1980668.76</v>
      </c>
      <c r="AY2678" s="21">
        <f t="shared" si="839"/>
        <v>392298303.05</v>
      </c>
    </row>
    <row r="2679" spans="1:51">
      <c r="A2679" s="5" t="s">
        <v>5405</v>
      </c>
      <c r="B2679" s="5" t="s">
        <v>5406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840"/>
        <v>470021184.6</v>
      </c>
      <c r="AF2679" s="9">
        <f t="shared" si="841"/>
        <v>346238615.67</v>
      </c>
      <c r="AG2679" s="9">
        <f t="shared" si="842"/>
        <v>120211238.61</v>
      </c>
      <c r="AH2679" s="9">
        <f t="shared" si="843"/>
        <v>125945113.86</v>
      </c>
      <c r="AI2679" s="9">
        <f t="shared" si="844"/>
        <v>108764584.17</v>
      </c>
      <c r="AJ2679" s="12">
        <f t="shared" si="845"/>
        <v>214938061.84</v>
      </c>
      <c r="AK2679" s="16">
        <f t="shared" si="846"/>
        <v>0.457294413278239</v>
      </c>
      <c r="AL2679" s="9">
        <f t="shared" si="847"/>
        <v>88667184.95</v>
      </c>
      <c r="AM2679" s="16">
        <f t="shared" si="848"/>
        <v>0.00862847210482946</v>
      </c>
      <c r="AN2679" s="16">
        <f t="shared" si="849"/>
        <v>0.0986082975375744</v>
      </c>
      <c r="AO2679" s="16">
        <f t="shared" si="850"/>
        <v>0.0480430262291629</v>
      </c>
      <c r="AP2679" s="16">
        <f t="shared" si="851"/>
        <v>0.0404873688537995</v>
      </c>
      <c r="AQ2679" s="12">
        <f t="shared" si="852"/>
        <v>126270876.89</v>
      </c>
      <c r="AR2679" s="12">
        <f t="shared" si="853"/>
        <v>109949568.96</v>
      </c>
      <c r="AS2679" s="12">
        <f>AR2679-VLOOKUP(A2679,[1]选股结果!$A$2:$BJ$3005,48,FALSE)*0.08</f>
        <v>55258917.4184</v>
      </c>
      <c r="AT2679" s="12">
        <f t="shared" si="834"/>
        <v>109090347.2</v>
      </c>
      <c r="AU2679" s="12">
        <f t="shared" si="835"/>
        <v>127130098.65</v>
      </c>
      <c r="AV2679" s="12">
        <f t="shared" si="836"/>
        <v>119352016.85</v>
      </c>
      <c r="AW2679" s="12">
        <f t="shared" si="837"/>
        <v>120211238.61</v>
      </c>
      <c r="AX2679" s="12">
        <f t="shared" si="838"/>
        <v>0</v>
      </c>
      <c r="AY2679" s="21">
        <f t="shared" si="839"/>
        <v>347097837.43</v>
      </c>
    </row>
    <row r="2680" spans="1:51">
      <c r="A2680" s="5" t="s">
        <v>5407</v>
      </c>
      <c r="B2680" s="5" t="s">
        <v>5408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840"/>
        <v>469317731.14</v>
      </c>
      <c r="AF2680" s="9">
        <f t="shared" si="841"/>
        <v>437482348.27</v>
      </c>
      <c r="AG2680" s="9">
        <f t="shared" si="842"/>
        <v>83634933.39</v>
      </c>
      <c r="AH2680" s="9">
        <f t="shared" si="843"/>
        <v>83837172.63</v>
      </c>
      <c r="AI2680" s="9">
        <f t="shared" si="844"/>
        <v>52516929.54</v>
      </c>
      <c r="AJ2680" s="12">
        <f t="shared" si="845"/>
        <v>374232566.9</v>
      </c>
      <c r="AK2680" s="16">
        <f t="shared" si="846"/>
        <v>0.797397034181869</v>
      </c>
      <c r="AL2680" s="9">
        <f t="shared" si="847"/>
        <v>328598414.42</v>
      </c>
      <c r="AM2680" s="16">
        <f t="shared" si="848"/>
        <v>0.00782522260788921</v>
      </c>
      <c r="AN2680" s="16">
        <f t="shared" si="849"/>
        <v>0.390754028692972</v>
      </c>
      <c r="AO2680" s="16">
        <f t="shared" si="850"/>
        <v>0.197461615833039</v>
      </c>
      <c r="AP2680" s="16">
        <f t="shared" si="851"/>
        <v>0.104551997451302</v>
      </c>
      <c r="AQ2680" s="12">
        <f t="shared" si="852"/>
        <v>45634152.48</v>
      </c>
      <c r="AR2680" s="12">
        <f t="shared" si="853"/>
        <v>717379.019999962</v>
      </c>
      <c r="AS2680" s="12">
        <f>AR2680-VLOOKUP(A2680,[1]选股结果!$A$2:$BJ$3005,48,FALSE)*0.08</f>
        <v>-81988083.3136</v>
      </c>
      <c r="AT2680" s="12">
        <f t="shared" si="834"/>
        <v>14313909.39</v>
      </c>
      <c r="AU2680" s="12">
        <f t="shared" si="835"/>
        <v>32037622.11</v>
      </c>
      <c r="AV2680" s="12">
        <f t="shared" si="836"/>
        <v>44596050.9599999</v>
      </c>
      <c r="AW2680" s="12">
        <f t="shared" si="837"/>
        <v>83634933.39</v>
      </c>
      <c r="AX2680" s="12">
        <f t="shared" si="838"/>
        <v>36369767.44</v>
      </c>
      <c r="AY2680" s="21">
        <f t="shared" si="839"/>
        <v>423885817.9</v>
      </c>
    </row>
    <row r="2681" spans="1:51">
      <c r="A2681" s="5" t="s">
        <v>5409</v>
      </c>
      <c r="B2681" s="5" t="s">
        <v>5410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840"/>
        <v>467826978.43</v>
      </c>
      <c r="AF2681" s="9">
        <f t="shared" si="841"/>
        <v>437028165.32</v>
      </c>
      <c r="AG2681" s="9">
        <f t="shared" si="842"/>
        <v>33917289.6300001</v>
      </c>
      <c r="AH2681" s="9">
        <f t="shared" si="843"/>
        <v>33242374.9200001</v>
      </c>
      <c r="AI2681" s="9">
        <f t="shared" si="844"/>
        <v>22333467.9000001</v>
      </c>
      <c r="AJ2681" s="12">
        <f t="shared" si="845"/>
        <v>183330832.74</v>
      </c>
      <c r="AK2681" s="16">
        <f t="shared" si="846"/>
        <v>0.391877427324195</v>
      </c>
      <c r="AL2681" s="9">
        <f t="shared" si="847"/>
        <v>105898470.89</v>
      </c>
      <c r="AM2681" s="16">
        <f t="shared" si="848"/>
        <v>0.0278761589461248</v>
      </c>
      <c r="AN2681" s="16">
        <f t="shared" si="849"/>
        <v>0.0345587468988155</v>
      </c>
      <c r="AO2681" s="16">
        <f t="shared" si="850"/>
        <v>0.16248490646072</v>
      </c>
      <c r="AP2681" s="16">
        <f t="shared" si="851"/>
        <v>0</v>
      </c>
      <c r="AQ2681" s="12">
        <f t="shared" si="852"/>
        <v>77432361.85</v>
      </c>
      <c r="AR2681" s="12">
        <f t="shared" si="853"/>
        <v>19214991.38</v>
      </c>
      <c r="AS2681" s="12">
        <f>AR2681-VLOOKUP(A2681,[1]选股结果!$A$2:$BJ$3005,48,FALSE)*0.08</f>
        <v>-164608565.6256</v>
      </c>
      <c r="AT2681" s="12">
        <f t="shared" si="834"/>
        <v>66523454.83</v>
      </c>
      <c r="AU2681" s="12">
        <f t="shared" si="835"/>
        <v>30123898.4</v>
      </c>
      <c r="AV2681" s="12">
        <f t="shared" si="836"/>
        <v>50038091.06</v>
      </c>
      <c r="AW2681" s="12">
        <f t="shared" si="837"/>
        <v>33917289.6300001</v>
      </c>
      <c r="AX2681" s="12">
        <f t="shared" si="838"/>
        <v>0</v>
      </c>
      <c r="AY2681" s="21">
        <f t="shared" si="839"/>
        <v>389719701.87</v>
      </c>
    </row>
    <row r="2682" spans="1:51">
      <c r="A2682" s="5" t="s">
        <v>5411</v>
      </c>
      <c r="B2682" s="5" t="s">
        <v>5412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840"/>
        <v>465609989.25</v>
      </c>
      <c r="AF2682" s="9">
        <f t="shared" si="841"/>
        <v>762080263.48</v>
      </c>
      <c r="AG2682" s="9">
        <f t="shared" si="842"/>
        <v>-302096853.57</v>
      </c>
      <c r="AH2682" s="9">
        <f t="shared" si="843"/>
        <v>-302870217.08</v>
      </c>
      <c r="AI2682" s="9">
        <f t="shared" si="844"/>
        <v>-300665757.97</v>
      </c>
      <c r="AJ2682" s="12">
        <f t="shared" si="845"/>
        <v>84826600.9</v>
      </c>
      <c r="AK2682" s="16">
        <f t="shared" si="846"/>
        <v>0.182183808033496</v>
      </c>
      <c r="AL2682" s="9">
        <f t="shared" si="847"/>
        <v>234327600.39</v>
      </c>
      <c r="AM2682" s="16">
        <f t="shared" si="848"/>
        <v>0.0593101756998011</v>
      </c>
      <c r="AN2682" s="16">
        <f t="shared" si="849"/>
        <v>0.0329841122067378</v>
      </c>
      <c r="AO2682" s="16">
        <f t="shared" si="850"/>
        <v>0.409314874852634</v>
      </c>
      <c r="AP2682" s="16">
        <f t="shared" si="851"/>
        <v>0</v>
      </c>
      <c r="AQ2682" s="12">
        <f t="shared" si="852"/>
        <v>-149500999.49</v>
      </c>
      <c r="AR2682" s="12">
        <f t="shared" si="853"/>
        <v>-295039178.63</v>
      </c>
      <c r="AS2682" s="12">
        <f>AR2682-VLOOKUP(A2682,[1]选股结果!$A$2:$BJ$3005,48,FALSE)*0.08</f>
        <v>-442899800.7652</v>
      </c>
      <c r="AT2682" s="12">
        <f t="shared" si="834"/>
        <v>-147296540.38</v>
      </c>
      <c r="AU2682" s="12">
        <f t="shared" si="835"/>
        <v>-297243637.74</v>
      </c>
      <c r="AV2682" s="12">
        <f t="shared" si="836"/>
        <v>-297882719.19</v>
      </c>
      <c r="AW2682" s="12">
        <f t="shared" si="837"/>
        <v>-302096853.57</v>
      </c>
      <c r="AX2682" s="12">
        <f t="shared" si="838"/>
        <v>0</v>
      </c>
      <c r="AY2682" s="21">
        <f t="shared" si="839"/>
        <v>614337625.23</v>
      </c>
    </row>
    <row r="2683" spans="1:51">
      <c r="A2683" s="5" t="s">
        <v>5413</v>
      </c>
      <c r="B2683" s="5" t="s">
        <v>5414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840"/>
        <v>464648300.01</v>
      </c>
      <c r="AF2683" s="9">
        <f t="shared" si="841"/>
        <v>372544000.06</v>
      </c>
      <c r="AG2683" s="9">
        <f t="shared" si="842"/>
        <v>111963812.57</v>
      </c>
      <c r="AH2683" s="9">
        <f t="shared" si="843"/>
        <v>112028444.74</v>
      </c>
      <c r="AI2683" s="9">
        <f t="shared" si="844"/>
        <v>97742404.31</v>
      </c>
      <c r="AJ2683" s="12">
        <f t="shared" si="845"/>
        <v>167676944.39</v>
      </c>
      <c r="AK2683" s="16">
        <f t="shared" si="846"/>
        <v>0.360868520096579</v>
      </c>
      <c r="AL2683" s="9">
        <f t="shared" si="847"/>
        <v>80155334.43</v>
      </c>
      <c r="AM2683" s="16">
        <f t="shared" si="848"/>
        <v>0.00383871235504706</v>
      </c>
      <c r="AN2683" s="16">
        <f t="shared" si="849"/>
        <v>0.0361253882121999</v>
      </c>
      <c r="AO2683" s="16">
        <f t="shared" si="850"/>
        <v>0.076206846316317</v>
      </c>
      <c r="AP2683" s="16">
        <f t="shared" si="851"/>
        <v>0.0564756905802415</v>
      </c>
      <c r="AQ2683" s="12">
        <f t="shared" si="852"/>
        <v>87521609.96</v>
      </c>
      <c r="AR2683" s="12">
        <f t="shared" si="853"/>
        <v>77882891.69</v>
      </c>
      <c r="AS2683" s="12">
        <f>AR2683-VLOOKUP(A2683,[1]选股结果!$A$2:$BJ$3005,48,FALSE)*0.08</f>
        <v>-56098729.7348</v>
      </c>
      <c r="AT2683" s="12">
        <f t="shared" si="834"/>
        <v>73235569.53</v>
      </c>
      <c r="AU2683" s="12">
        <f t="shared" si="835"/>
        <v>92168932.12</v>
      </c>
      <c r="AV2683" s="12">
        <f t="shared" si="836"/>
        <v>87419279.84</v>
      </c>
      <c r="AW2683" s="12">
        <f t="shared" si="837"/>
        <v>111963812.57</v>
      </c>
      <c r="AX2683" s="12">
        <f t="shared" si="838"/>
        <v>15378015.99</v>
      </c>
      <c r="AY2683" s="21">
        <f t="shared" si="839"/>
        <v>377191322.22</v>
      </c>
    </row>
    <row r="2684" spans="1:51">
      <c r="A2684" s="5" t="s">
        <v>5415</v>
      </c>
      <c r="B2684" s="5" t="s">
        <v>5416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840"/>
        <v>462864860.76</v>
      </c>
      <c r="AF2684" s="9">
        <f t="shared" si="841"/>
        <v>467445575.62</v>
      </c>
      <c r="AG2684" s="9">
        <f t="shared" si="842"/>
        <v>-4517341.84000007</v>
      </c>
      <c r="AH2684" s="9">
        <f t="shared" si="843"/>
        <v>-4459774.27000007</v>
      </c>
      <c r="AI2684" s="9">
        <f t="shared" si="844"/>
        <v>-4472434.70000007</v>
      </c>
      <c r="AJ2684" s="12">
        <f t="shared" si="845"/>
        <v>74887792.6</v>
      </c>
      <c r="AK2684" s="16">
        <f t="shared" si="846"/>
        <v>0.161791915845671</v>
      </c>
      <c r="AL2684" s="9">
        <f t="shared" si="847"/>
        <v>83050867.36</v>
      </c>
      <c r="AM2684" s="16">
        <f t="shared" si="848"/>
        <v>0.0129674684964089</v>
      </c>
      <c r="AN2684" s="16">
        <f t="shared" si="849"/>
        <v>0.0589667629017793</v>
      </c>
      <c r="AO2684" s="16">
        <f t="shared" si="850"/>
        <v>0.0672635620662145</v>
      </c>
      <c r="AP2684" s="16">
        <f t="shared" si="851"/>
        <v>0.0404913879814219</v>
      </c>
      <c r="AQ2684" s="12">
        <f t="shared" si="852"/>
        <v>-8163074.76000005</v>
      </c>
      <c r="AR2684" s="12">
        <f t="shared" si="853"/>
        <v>-4472434.70000005</v>
      </c>
      <c r="AS2684" s="12">
        <f>AR2684-VLOOKUP(A2684,[1]选股结果!$A$2:$BJ$3005,48,FALSE)*0.08</f>
        <v>-66962977.6760001</v>
      </c>
      <c r="AT2684" s="12">
        <f t="shared" si="834"/>
        <v>-8175735.19000005</v>
      </c>
      <c r="AU2684" s="12">
        <f t="shared" si="835"/>
        <v>-4459774.27000005</v>
      </c>
      <c r="AV2684" s="12">
        <f t="shared" si="836"/>
        <v>-8783017.13000004</v>
      </c>
      <c r="AW2684" s="12">
        <f t="shared" si="837"/>
        <v>-4517341.84000007</v>
      </c>
      <c r="AX2684" s="12">
        <f t="shared" si="838"/>
        <v>0</v>
      </c>
      <c r="AY2684" s="21">
        <f t="shared" si="839"/>
        <v>471148876.11</v>
      </c>
    </row>
    <row r="2685" spans="1:51">
      <c r="A2685" s="5" t="s">
        <v>5417</v>
      </c>
      <c r="B2685" s="5" t="s">
        <v>5418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840"/>
        <v>462308264.77</v>
      </c>
      <c r="AF2685" s="9">
        <f t="shared" si="841"/>
        <v>363789922.97</v>
      </c>
      <c r="AG2685" s="9">
        <f t="shared" si="842"/>
        <v>98193009.6</v>
      </c>
      <c r="AH2685" s="9">
        <f t="shared" si="843"/>
        <v>98139759.35</v>
      </c>
      <c r="AI2685" s="9">
        <f t="shared" si="844"/>
        <v>83731673.63</v>
      </c>
      <c r="AJ2685" s="12">
        <f t="shared" si="845"/>
        <v>171847581.64</v>
      </c>
      <c r="AK2685" s="16">
        <f t="shared" si="846"/>
        <v>0.371716438436364</v>
      </c>
      <c r="AL2685" s="9">
        <f t="shared" si="847"/>
        <v>85202162.4</v>
      </c>
      <c r="AM2685" s="16">
        <f t="shared" si="848"/>
        <v>0.0108483395218883</v>
      </c>
      <c r="AN2685" s="16">
        <f t="shared" si="849"/>
        <v>0.0172596551436729</v>
      </c>
      <c r="AO2685" s="16">
        <f t="shared" si="850"/>
        <v>0.0919127046131004</v>
      </c>
      <c r="AP2685" s="16">
        <f t="shared" si="851"/>
        <v>0.0641614117471102</v>
      </c>
      <c r="AQ2685" s="12">
        <f t="shared" si="852"/>
        <v>86645419.24</v>
      </c>
      <c r="AR2685" s="12">
        <f t="shared" si="853"/>
        <v>84057005.83</v>
      </c>
      <c r="AS2685" s="12">
        <f>AR2685-VLOOKUP(A2685,[1]选股结果!$A$2:$BJ$3005,48,FALSE)*0.08</f>
        <v>-17227288.0356</v>
      </c>
      <c r="AT2685" s="12">
        <f t="shared" si="834"/>
        <v>72237333.52</v>
      </c>
      <c r="AU2685" s="12">
        <f t="shared" si="835"/>
        <v>98465091.55</v>
      </c>
      <c r="AV2685" s="12">
        <f t="shared" si="836"/>
        <v>85049016.23</v>
      </c>
      <c r="AW2685" s="12">
        <f t="shared" si="837"/>
        <v>98193009.6</v>
      </c>
      <c r="AX2685" s="12">
        <f t="shared" si="838"/>
        <v>995295.01</v>
      </c>
      <c r="AY2685" s="21">
        <f t="shared" si="839"/>
        <v>375609595.28</v>
      </c>
    </row>
    <row r="2686" spans="1:51">
      <c r="A2686" s="5" t="s">
        <v>5419</v>
      </c>
      <c r="B2686" s="5" t="s">
        <v>5420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840"/>
        <v>462252822.16</v>
      </c>
      <c r="AF2686" s="9">
        <f t="shared" si="841"/>
        <v>362270266.26</v>
      </c>
      <c r="AG2686" s="9">
        <f t="shared" si="842"/>
        <v>102802418.94</v>
      </c>
      <c r="AH2686" s="9">
        <f t="shared" si="843"/>
        <v>105362448.18</v>
      </c>
      <c r="AI2686" s="9">
        <f t="shared" si="844"/>
        <v>90540535.46</v>
      </c>
      <c r="AJ2686" s="12">
        <f t="shared" si="845"/>
        <v>205562710.69</v>
      </c>
      <c r="AK2686" s="16">
        <f t="shared" si="846"/>
        <v>0.444697578544687</v>
      </c>
      <c r="AL2686" s="9">
        <f t="shared" si="847"/>
        <v>107938494.65</v>
      </c>
      <c r="AM2686" s="16">
        <f t="shared" si="848"/>
        <v>0.00766715344957538</v>
      </c>
      <c r="AN2686" s="16">
        <f t="shared" si="849"/>
        <v>0.0876736029444342</v>
      </c>
      <c r="AO2686" s="16">
        <f t="shared" si="850"/>
        <v>0.0636925133575695</v>
      </c>
      <c r="AP2686" s="16">
        <f t="shared" si="851"/>
        <v>0.0748532394422537</v>
      </c>
      <c r="AQ2686" s="12">
        <f t="shared" si="852"/>
        <v>97624216.04</v>
      </c>
      <c r="AR2686" s="12">
        <f t="shared" si="853"/>
        <v>85336847.47</v>
      </c>
      <c r="AS2686" s="12">
        <f>AR2686-VLOOKUP(A2686,[1]选股结果!$A$2:$BJ$3005,48,FALSE)*0.08</f>
        <v>-29851041.618</v>
      </c>
      <c r="AT2686" s="12">
        <f t="shared" si="834"/>
        <v>82802303.32</v>
      </c>
      <c r="AU2686" s="12">
        <f t="shared" si="835"/>
        <v>100158760.19</v>
      </c>
      <c r="AV2686" s="12">
        <f t="shared" si="836"/>
        <v>87033491.83</v>
      </c>
      <c r="AW2686" s="12">
        <f t="shared" si="837"/>
        <v>102802418.94</v>
      </c>
      <c r="AX2686" s="12">
        <f t="shared" si="838"/>
        <v>7242828.77</v>
      </c>
      <c r="AY2686" s="21">
        <f t="shared" si="839"/>
        <v>364804810.41</v>
      </c>
    </row>
    <row r="2687" spans="1:51">
      <c r="A2687" s="5" t="s">
        <v>5421</v>
      </c>
      <c r="B2687" s="5" t="s">
        <v>5422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840"/>
        <v>462145588.3</v>
      </c>
      <c r="AF2687" s="9">
        <f t="shared" si="841"/>
        <v>477846917.44</v>
      </c>
      <c r="AG2687" s="9">
        <f t="shared" si="842"/>
        <v>-7436346.91999999</v>
      </c>
      <c r="AH2687" s="9">
        <f t="shared" si="843"/>
        <v>3629574.78000001</v>
      </c>
      <c r="AI2687" s="9">
        <f t="shared" si="844"/>
        <v>8242827.77000001</v>
      </c>
      <c r="AJ2687" s="12">
        <f t="shared" si="845"/>
        <v>96379048.93</v>
      </c>
      <c r="AK2687" s="16">
        <f t="shared" si="846"/>
        <v>0.20854694141846</v>
      </c>
      <c r="AL2687" s="9">
        <f t="shared" si="847"/>
        <v>118765383.47</v>
      </c>
      <c r="AM2687" s="16">
        <f t="shared" si="848"/>
        <v>0.00401898656402256</v>
      </c>
      <c r="AN2687" s="16">
        <f t="shared" si="849"/>
        <v>0.066885123438492</v>
      </c>
      <c r="AO2687" s="16">
        <f t="shared" si="850"/>
        <v>0.0667188443222449</v>
      </c>
      <c r="AP2687" s="16">
        <f t="shared" si="851"/>
        <v>0.124511288837938</v>
      </c>
      <c r="AQ2687" s="12">
        <f t="shared" si="852"/>
        <v>-22386334.54</v>
      </c>
      <c r="AR2687" s="12">
        <f t="shared" si="853"/>
        <v>-8709275.59999999</v>
      </c>
      <c r="AS2687" s="12">
        <f>AR2687-VLOOKUP(A2687,[1]选股结果!$A$2:$BJ$3005,48,FALSE)*0.08</f>
        <v>-138805966.3088</v>
      </c>
      <c r="AT2687" s="12">
        <f t="shared" si="834"/>
        <v>-17773081.55</v>
      </c>
      <c r="AU2687" s="12">
        <f t="shared" si="835"/>
        <v>-13322528.59</v>
      </c>
      <c r="AV2687" s="12">
        <f t="shared" si="836"/>
        <v>-41580139.32</v>
      </c>
      <c r="AW2687" s="12">
        <f t="shared" si="837"/>
        <v>-7436346.91999999</v>
      </c>
      <c r="AX2687" s="12">
        <f t="shared" si="838"/>
        <v>25079986.45</v>
      </c>
      <c r="AY2687" s="21">
        <f t="shared" si="839"/>
        <v>486910723.39</v>
      </c>
    </row>
    <row r="2688" spans="1:51">
      <c r="A2688" s="5" t="s">
        <v>5423</v>
      </c>
      <c r="B2688" s="5" t="s">
        <v>5424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840"/>
        <v>461809281.38</v>
      </c>
      <c r="AF2688" s="9">
        <f t="shared" si="841"/>
        <v>432196307.92</v>
      </c>
      <c r="AG2688" s="9">
        <f t="shared" si="842"/>
        <v>31200695.86</v>
      </c>
      <c r="AH2688" s="9">
        <f t="shared" si="843"/>
        <v>31005297.64</v>
      </c>
      <c r="AI2688" s="9">
        <f t="shared" si="844"/>
        <v>25246122.74</v>
      </c>
      <c r="AJ2688" s="12">
        <f t="shared" si="845"/>
        <v>84824319.13</v>
      </c>
      <c r="AK2688" s="16">
        <f t="shared" si="846"/>
        <v>0.183678246735371</v>
      </c>
      <c r="AL2688" s="9">
        <f t="shared" si="847"/>
        <v>55202688.13</v>
      </c>
      <c r="AM2688" s="16">
        <f t="shared" si="848"/>
        <v>0.00248376207722029</v>
      </c>
      <c r="AN2688" s="16">
        <f t="shared" si="849"/>
        <v>0.0199099660633157</v>
      </c>
      <c r="AO2688" s="16">
        <f t="shared" si="850"/>
        <v>0.0582469600645946</v>
      </c>
      <c r="AP2688" s="16">
        <f t="shared" si="851"/>
        <v>0.0396985869257888</v>
      </c>
      <c r="AQ2688" s="12">
        <f t="shared" si="852"/>
        <v>29621631</v>
      </c>
      <c r="AR2688" s="12">
        <f t="shared" si="853"/>
        <v>24224904.6</v>
      </c>
      <c r="AS2688" s="12">
        <f>AR2688-VLOOKUP(A2688,[1]选股结果!$A$2:$BJ$3005,48,FALSE)*0.08</f>
        <v>-12009765.7144</v>
      </c>
      <c r="AT2688" s="12">
        <f t="shared" si="834"/>
        <v>23862456.1</v>
      </c>
      <c r="AU2688" s="12">
        <f t="shared" si="835"/>
        <v>29984079.5</v>
      </c>
      <c r="AV2688" s="12">
        <f t="shared" si="836"/>
        <v>30838247.36</v>
      </c>
      <c r="AW2688" s="12">
        <f t="shared" si="837"/>
        <v>31200695.86</v>
      </c>
      <c r="AX2688" s="12">
        <f t="shared" si="838"/>
        <v>0</v>
      </c>
      <c r="AY2688" s="21">
        <f t="shared" si="839"/>
        <v>432558756.42</v>
      </c>
    </row>
    <row r="2689" spans="1:51">
      <c r="A2689" s="5" t="s">
        <v>5425</v>
      </c>
      <c r="B2689" s="5" t="s">
        <v>5426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840"/>
        <v>460422805.4</v>
      </c>
      <c r="AF2689" s="9">
        <f t="shared" si="841"/>
        <v>475546830.4</v>
      </c>
      <c r="AG2689" s="9">
        <f t="shared" si="842"/>
        <v>3226005.73000006</v>
      </c>
      <c r="AH2689" s="9">
        <f t="shared" si="843"/>
        <v>59618156.4700001</v>
      </c>
      <c r="AI2689" s="9">
        <f t="shared" si="844"/>
        <v>47816496.5000001</v>
      </c>
      <c r="AJ2689" s="12">
        <f t="shared" si="845"/>
        <v>80453993</v>
      </c>
      <c r="AK2689" s="16">
        <f t="shared" si="846"/>
        <v>0.174739374454105</v>
      </c>
      <c r="AL2689" s="9">
        <f t="shared" si="847"/>
        <v>68183528</v>
      </c>
      <c r="AM2689" s="16">
        <f t="shared" si="848"/>
        <v>0.000921208908476018</v>
      </c>
      <c r="AN2689" s="16">
        <f t="shared" si="849"/>
        <v>0.129685459646435</v>
      </c>
      <c r="AO2689" s="16">
        <f t="shared" si="850"/>
        <v>0.09211549558922</v>
      </c>
      <c r="AP2689" s="16">
        <f t="shared" si="851"/>
        <v>0</v>
      </c>
      <c r="AQ2689" s="12">
        <f t="shared" si="852"/>
        <v>12270465</v>
      </c>
      <c r="AR2689" s="12">
        <f t="shared" si="853"/>
        <v>7437150.67</v>
      </c>
      <c r="AS2689" s="12">
        <f>AR2689-VLOOKUP(A2689,[1]选股结果!$A$2:$BJ$3005,48,FALSE)*0.08</f>
        <v>-146943070.9596</v>
      </c>
      <c r="AT2689" s="12">
        <f t="shared" si="834"/>
        <v>468805.029999999</v>
      </c>
      <c r="AU2689" s="12">
        <f t="shared" si="835"/>
        <v>19238810.64</v>
      </c>
      <c r="AV2689" s="12">
        <f t="shared" si="836"/>
        <v>-4237749.75</v>
      </c>
      <c r="AW2689" s="12">
        <f t="shared" si="837"/>
        <v>3226005.73000006</v>
      </c>
      <c r="AX2689" s="12">
        <f t="shared" si="838"/>
        <v>0</v>
      </c>
      <c r="AY2689" s="21">
        <f t="shared" si="839"/>
        <v>482515176.04</v>
      </c>
    </row>
    <row r="2690" spans="1:51">
      <c r="A2690" s="5" t="s">
        <v>5427</v>
      </c>
      <c r="B2690" s="5" t="s">
        <v>5428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840"/>
        <v>458639400.81</v>
      </c>
      <c r="AF2690" s="9">
        <f t="shared" si="841"/>
        <v>361308975.29</v>
      </c>
      <c r="AG2690" s="9">
        <f t="shared" si="842"/>
        <v>98623111.8600001</v>
      </c>
      <c r="AH2690" s="9">
        <f t="shared" si="843"/>
        <v>98573953.0600001</v>
      </c>
      <c r="AI2690" s="9">
        <f t="shared" si="844"/>
        <v>86976780.7200001</v>
      </c>
      <c r="AJ2690" s="12">
        <f t="shared" si="845"/>
        <v>189819125.28</v>
      </c>
      <c r="AK2690" s="16">
        <f t="shared" si="846"/>
        <v>0.413874440235099</v>
      </c>
      <c r="AL2690" s="9">
        <f t="shared" si="847"/>
        <v>87291530.28</v>
      </c>
      <c r="AM2690" s="16">
        <f t="shared" si="848"/>
        <v>0.010691375296889</v>
      </c>
      <c r="AN2690" s="16">
        <f t="shared" si="849"/>
        <v>0.0204515484789014</v>
      </c>
      <c r="AO2690" s="16">
        <f t="shared" si="850"/>
        <v>0.0991068578707443</v>
      </c>
      <c r="AP2690" s="16">
        <f t="shared" si="851"/>
        <v>0.0571641679578707</v>
      </c>
      <c r="AQ2690" s="12">
        <f t="shared" si="852"/>
        <v>102527595</v>
      </c>
      <c r="AR2690" s="12">
        <f t="shared" si="853"/>
        <v>84397144.45</v>
      </c>
      <c r="AS2690" s="12">
        <f>AR2690-VLOOKUP(A2690,[1]选股结果!$A$2:$BJ$3005,48,FALSE)*0.08</f>
        <v>26926308.4244</v>
      </c>
      <c r="AT2690" s="12">
        <f t="shared" si="834"/>
        <v>90930422.66</v>
      </c>
      <c r="AU2690" s="12">
        <f t="shared" si="835"/>
        <v>95994316.79</v>
      </c>
      <c r="AV2690" s="12">
        <f t="shared" si="836"/>
        <v>99551230.91</v>
      </c>
      <c r="AW2690" s="12">
        <f t="shared" si="837"/>
        <v>98623111.8600001</v>
      </c>
      <c r="AX2690" s="12">
        <f t="shared" si="838"/>
        <v>-644808.82</v>
      </c>
      <c r="AY2690" s="21">
        <f t="shared" si="839"/>
        <v>354775697.08</v>
      </c>
    </row>
    <row r="2691" spans="1:51">
      <c r="A2691" s="5" t="s">
        <v>5429</v>
      </c>
      <c r="B2691" s="5" t="s">
        <v>5430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840"/>
        <v>457190135.22</v>
      </c>
      <c r="AF2691" s="9">
        <f t="shared" si="841"/>
        <v>320162486.27</v>
      </c>
      <c r="AG2691" s="9">
        <f t="shared" si="842"/>
        <v>134818097.55</v>
      </c>
      <c r="AH2691" s="9">
        <f t="shared" si="843"/>
        <v>135069096.46</v>
      </c>
      <c r="AI2691" s="9">
        <f t="shared" si="844"/>
        <v>99238273.65</v>
      </c>
      <c r="AJ2691" s="12">
        <f t="shared" si="845"/>
        <v>195999781.94</v>
      </c>
      <c r="AK2691" s="16">
        <f t="shared" si="846"/>
        <v>0.428705185963133</v>
      </c>
      <c r="AL2691" s="9">
        <f t="shared" si="847"/>
        <v>59348109.02</v>
      </c>
      <c r="AM2691" s="16">
        <f t="shared" si="848"/>
        <v>0.00809806307001446</v>
      </c>
      <c r="AN2691" s="16">
        <f t="shared" si="849"/>
        <v>0.0410249954999018</v>
      </c>
      <c r="AO2691" s="16">
        <f t="shared" si="850"/>
        <v>0.0771738145728402</v>
      </c>
      <c r="AP2691" s="16">
        <f t="shared" si="851"/>
        <v>0.00406269356425682</v>
      </c>
      <c r="AQ2691" s="12">
        <f t="shared" si="852"/>
        <v>136651672.92</v>
      </c>
      <c r="AR2691" s="12">
        <f t="shared" si="853"/>
        <v>101447825.05</v>
      </c>
      <c r="AS2691" s="12">
        <f>AR2691-VLOOKUP(A2691,[1]选股结果!$A$2:$BJ$3005,48,FALSE)*0.08</f>
        <v>-23317887.8076</v>
      </c>
      <c r="AT2691" s="12">
        <f t="shared" ref="AT2691:AT2754" si="854">AQ2691-AD2691</f>
        <v>100820850.11</v>
      </c>
      <c r="AU2691" s="12">
        <f t="shared" ref="AU2691:AU2754" si="855">AQ2691-S2691</f>
        <v>137278647.86</v>
      </c>
      <c r="AV2691" s="12">
        <f t="shared" ref="AV2691:AV2754" si="856">AJ2691-O2691-P2691-Q2691-R2691-X2691-Y2691+Z2691-H2691</f>
        <v>132865916.61</v>
      </c>
      <c r="AW2691" s="12">
        <f t="shared" ref="AW2691:AW2754" si="857">AG2691</f>
        <v>134818097.55</v>
      </c>
      <c r="AX2691" s="12">
        <f t="shared" ref="AX2691:AX2754" si="858">T2691-U2691+V2691+W2691+AA2691</f>
        <v>8397676.31</v>
      </c>
      <c r="AY2691" s="21">
        <f t="shared" ref="AY2691:AY2754" si="859">AF2691-S2691</f>
        <v>320789461.21</v>
      </c>
    </row>
    <row r="2692" spans="1:51">
      <c r="A2692" s="5" t="s">
        <v>5431</v>
      </c>
      <c r="B2692" s="5" t="s">
        <v>5432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840"/>
        <v>456722859.83</v>
      </c>
      <c r="AF2692" s="9">
        <f t="shared" si="841"/>
        <v>351495447.63</v>
      </c>
      <c r="AG2692" s="9">
        <f t="shared" si="842"/>
        <v>98010751.53</v>
      </c>
      <c r="AH2692" s="9">
        <f t="shared" si="843"/>
        <v>90110024.9</v>
      </c>
      <c r="AI2692" s="9">
        <f t="shared" si="844"/>
        <v>74405575.62</v>
      </c>
      <c r="AJ2692" s="12">
        <f t="shared" si="845"/>
        <v>222604446.06</v>
      </c>
      <c r="AK2692" s="16">
        <f t="shared" si="846"/>
        <v>0.487395017063208</v>
      </c>
      <c r="AL2692" s="9">
        <f t="shared" si="847"/>
        <v>129389765.93</v>
      </c>
      <c r="AM2692" s="16">
        <f t="shared" si="848"/>
        <v>0.00801596171770932</v>
      </c>
      <c r="AN2692" s="16">
        <f t="shared" si="849"/>
        <v>0.043199602571555</v>
      </c>
      <c r="AO2692" s="16">
        <f t="shared" si="850"/>
        <v>0.0990774099129681</v>
      </c>
      <c r="AP2692" s="16">
        <f t="shared" si="851"/>
        <v>0.115708686728907</v>
      </c>
      <c r="AQ2692" s="12">
        <f t="shared" si="852"/>
        <v>93214680.13</v>
      </c>
      <c r="AR2692" s="12">
        <f t="shared" si="853"/>
        <v>81622236.29</v>
      </c>
      <c r="AS2692" s="12">
        <f>AR2692-VLOOKUP(A2692,[1]选股结果!$A$2:$BJ$3005,48,FALSE)*0.08</f>
        <v>-46891530.6852</v>
      </c>
      <c r="AT2692" s="12">
        <f t="shared" si="854"/>
        <v>77510230.85</v>
      </c>
      <c r="AU2692" s="12">
        <f t="shared" si="855"/>
        <v>97326685.57</v>
      </c>
      <c r="AV2692" s="12">
        <f t="shared" si="856"/>
        <v>95498052.17</v>
      </c>
      <c r="AW2692" s="12">
        <f t="shared" si="857"/>
        <v>98010751.53</v>
      </c>
      <c r="AX2692" s="12">
        <f t="shared" si="858"/>
        <v>2151692.67</v>
      </c>
      <c r="AY2692" s="21">
        <f t="shared" si="859"/>
        <v>355607453.07</v>
      </c>
    </row>
    <row r="2693" spans="1:51">
      <c r="A2693" s="5" t="s">
        <v>5433</v>
      </c>
      <c r="B2693" s="5" t="s">
        <v>5434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840"/>
        <v>456184006.08</v>
      </c>
      <c r="AF2693" s="9">
        <f t="shared" si="841"/>
        <v>384429764.18</v>
      </c>
      <c r="AG2693" s="9">
        <f t="shared" si="842"/>
        <v>72125734.02</v>
      </c>
      <c r="AH2693" s="9">
        <f t="shared" si="843"/>
        <v>75038488.91</v>
      </c>
      <c r="AI2693" s="9">
        <f t="shared" si="844"/>
        <v>61304613.59</v>
      </c>
      <c r="AJ2693" s="12">
        <f t="shared" si="845"/>
        <v>109529262.31</v>
      </c>
      <c r="AK2693" s="16">
        <f t="shared" si="846"/>
        <v>0.240098865480155</v>
      </c>
      <c r="AL2693" s="9">
        <f t="shared" si="847"/>
        <v>38274562.37</v>
      </c>
      <c r="AM2693" s="16">
        <f t="shared" si="848"/>
        <v>0.00133456710863562</v>
      </c>
      <c r="AN2693" s="16">
        <f t="shared" si="849"/>
        <v>0.00541990867072706</v>
      </c>
      <c r="AO2693" s="16">
        <f t="shared" si="850"/>
        <v>0.054381782941442</v>
      </c>
      <c r="AP2693" s="16">
        <f t="shared" si="851"/>
        <v>0.029150372794236</v>
      </c>
      <c r="AQ2693" s="12">
        <f t="shared" si="852"/>
        <v>71254699.94</v>
      </c>
      <c r="AR2693" s="12">
        <f t="shared" si="853"/>
        <v>60933121.47</v>
      </c>
      <c r="AS2693" s="12">
        <f>AR2693-VLOOKUP(A2693,[1]选股结果!$A$2:$BJ$3005,48,FALSE)*0.08</f>
        <v>-31719803.6076</v>
      </c>
      <c r="AT2693" s="12">
        <f t="shared" si="854"/>
        <v>57520824.62</v>
      </c>
      <c r="AU2693" s="12">
        <f t="shared" si="855"/>
        <v>74666996.79</v>
      </c>
      <c r="AV2693" s="12">
        <f t="shared" si="856"/>
        <v>68756620.67</v>
      </c>
      <c r="AW2693" s="12">
        <f t="shared" si="857"/>
        <v>72125734.02</v>
      </c>
      <c r="AX2693" s="12">
        <f t="shared" si="858"/>
        <v>0</v>
      </c>
      <c r="AY2693" s="21">
        <f t="shared" si="859"/>
        <v>387842061.03</v>
      </c>
    </row>
    <row r="2694" spans="1:51">
      <c r="A2694" s="5" t="s">
        <v>5435</v>
      </c>
      <c r="B2694" s="5" t="s">
        <v>5436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840"/>
        <v>455726913.07</v>
      </c>
      <c r="AF2694" s="9">
        <f t="shared" si="841"/>
        <v>477694021.86</v>
      </c>
      <c r="AG2694" s="9">
        <f t="shared" si="842"/>
        <v>-20977585.0000001</v>
      </c>
      <c r="AH2694" s="9">
        <f t="shared" si="843"/>
        <v>-20978935.4500001</v>
      </c>
      <c r="AI2694" s="9">
        <f t="shared" si="844"/>
        <v>-20244392.2700001</v>
      </c>
      <c r="AJ2694" s="12">
        <f t="shared" si="845"/>
        <v>62716374.39</v>
      </c>
      <c r="AK2694" s="16">
        <f t="shared" si="846"/>
        <v>0.137618324903201</v>
      </c>
      <c r="AL2694" s="9">
        <f t="shared" si="847"/>
        <v>74356616.63</v>
      </c>
      <c r="AM2694" s="16">
        <f t="shared" si="848"/>
        <v>0.00234297154584766</v>
      </c>
      <c r="AN2694" s="16">
        <f t="shared" si="849"/>
        <v>0.0313080229646399</v>
      </c>
      <c r="AO2694" s="16">
        <f t="shared" si="850"/>
        <v>0.0740984717196483</v>
      </c>
      <c r="AP2694" s="16">
        <f t="shared" si="851"/>
        <v>0.0548134063044968</v>
      </c>
      <c r="AQ2694" s="12">
        <f t="shared" si="852"/>
        <v>-11640242.24</v>
      </c>
      <c r="AR2694" s="12">
        <f t="shared" si="853"/>
        <v>-21504906.16</v>
      </c>
      <c r="AS2694" s="12">
        <f>AR2694-VLOOKUP(A2694,[1]选股结果!$A$2:$BJ$3005,48,FALSE)*0.08</f>
        <v>-69246029.7</v>
      </c>
      <c r="AT2694" s="12">
        <f t="shared" si="854"/>
        <v>-10905699.06</v>
      </c>
      <c r="AU2694" s="12">
        <f t="shared" si="855"/>
        <v>-22239449.34</v>
      </c>
      <c r="AV2694" s="12">
        <f t="shared" si="856"/>
        <v>-20429781.18</v>
      </c>
      <c r="AW2694" s="12">
        <f t="shared" si="857"/>
        <v>-20977585.0000001</v>
      </c>
      <c r="AX2694" s="12">
        <f t="shared" si="858"/>
        <v>0</v>
      </c>
      <c r="AY2694" s="21">
        <f t="shared" si="859"/>
        <v>467094814.76</v>
      </c>
    </row>
    <row r="2695" spans="1:51">
      <c r="A2695" s="5" t="s">
        <v>5437</v>
      </c>
      <c r="B2695" s="5" t="s">
        <v>5438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840"/>
        <v>454521159</v>
      </c>
      <c r="AF2695" s="9">
        <f t="shared" si="841"/>
        <v>341476244.33</v>
      </c>
      <c r="AG2695" s="9">
        <f t="shared" si="842"/>
        <v>133151809.58</v>
      </c>
      <c r="AH2695" s="9">
        <f t="shared" si="843"/>
        <v>133448021.19</v>
      </c>
      <c r="AI2695" s="9">
        <f t="shared" si="844"/>
        <v>113020333.79</v>
      </c>
      <c r="AJ2695" s="12">
        <f t="shared" si="845"/>
        <v>179472611.49</v>
      </c>
      <c r="AK2695" s="16">
        <f t="shared" si="846"/>
        <v>0.39486085066944</v>
      </c>
      <c r="AL2695" s="9">
        <f t="shared" si="847"/>
        <v>58825448.76</v>
      </c>
      <c r="AM2695" s="16">
        <f t="shared" si="848"/>
        <v>0.00678603415688289</v>
      </c>
      <c r="AN2695" s="16">
        <f t="shared" si="849"/>
        <v>0</v>
      </c>
      <c r="AO2695" s="16">
        <f t="shared" si="850"/>
        <v>0.0622853380517759</v>
      </c>
      <c r="AP2695" s="16">
        <f t="shared" si="851"/>
        <v>0.0610032331190109</v>
      </c>
      <c r="AQ2695" s="12">
        <f t="shared" si="852"/>
        <v>120647162.73</v>
      </c>
      <c r="AR2695" s="12">
        <f t="shared" si="853"/>
        <v>92913438.88</v>
      </c>
      <c r="AS2695" s="12">
        <f>AR2695-VLOOKUP(A2695,[1]选股结果!$A$2:$BJ$3005,48,FALSE)*0.08</f>
        <v>-82050392.7472</v>
      </c>
      <c r="AT2695" s="12">
        <f t="shared" si="854"/>
        <v>100219475.33</v>
      </c>
      <c r="AU2695" s="12">
        <f t="shared" si="855"/>
        <v>113341126.28</v>
      </c>
      <c r="AV2695" s="12">
        <f t="shared" si="856"/>
        <v>31920769.46</v>
      </c>
      <c r="AW2695" s="12">
        <f t="shared" si="857"/>
        <v>133151809.58</v>
      </c>
      <c r="AX2695" s="12">
        <f t="shared" si="858"/>
        <v>67455470.07</v>
      </c>
      <c r="AY2695" s="21">
        <f t="shared" si="859"/>
        <v>334170207.88</v>
      </c>
    </row>
    <row r="2696" spans="1:51">
      <c r="A2696" s="5" t="s">
        <v>5439</v>
      </c>
      <c r="B2696" s="5" t="s">
        <v>5440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840"/>
        <v>453978594.73</v>
      </c>
      <c r="AF2696" s="9">
        <f t="shared" si="841"/>
        <v>424995961.28</v>
      </c>
      <c r="AG2696" s="9">
        <f t="shared" si="842"/>
        <v>39292285.71</v>
      </c>
      <c r="AH2696" s="9">
        <f t="shared" si="843"/>
        <v>41322382.59</v>
      </c>
      <c r="AI2696" s="9">
        <f t="shared" si="844"/>
        <v>17493543.71</v>
      </c>
      <c r="AJ2696" s="12">
        <f t="shared" si="845"/>
        <v>142930926.05</v>
      </c>
      <c r="AK2696" s="16">
        <f t="shared" si="846"/>
        <v>0.314840672466082</v>
      </c>
      <c r="AL2696" s="9">
        <f t="shared" si="847"/>
        <v>118253992</v>
      </c>
      <c r="AM2696" s="16">
        <f t="shared" si="848"/>
        <v>0.0137345218968051</v>
      </c>
      <c r="AN2696" s="16">
        <f t="shared" si="849"/>
        <v>0.0561056117968481</v>
      </c>
      <c r="AO2696" s="16">
        <f t="shared" si="850"/>
        <v>0.132913548635232</v>
      </c>
      <c r="AP2696" s="16">
        <f t="shared" si="851"/>
        <v>0.0622030486851364</v>
      </c>
      <c r="AQ2696" s="12">
        <f t="shared" si="852"/>
        <v>24676934.05</v>
      </c>
      <c r="AR2696" s="12">
        <f t="shared" si="853"/>
        <v>7184486.98000003</v>
      </c>
      <c r="AS2696" s="12">
        <f>AR2696-VLOOKUP(A2696,[1]选股结果!$A$2:$BJ$3005,48,FALSE)*0.08</f>
        <v>-229769611.4872</v>
      </c>
      <c r="AT2696" s="12">
        <f t="shared" si="854"/>
        <v>848095.170000028</v>
      </c>
      <c r="AU2696" s="12">
        <f t="shared" si="855"/>
        <v>31013325.86</v>
      </c>
      <c r="AV2696" s="12">
        <f t="shared" si="856"/>
        <v>20395205.29</v>
      </c>
      <c r="AW2696" s="12">
        <f t="shared" si="857"/>
        <v>39292285.71</v>
      </c>
      <c r="AX2696" s="12">
        <f t="shared" si="858"/>
        <v>0</v>
      </c>
      <c r="AY2696" s="21">
        <f t="shared" si="859"/>
        <v>431332353.09</v>
      </c>
    </row>
    <row r="2697" spans="1:51">
      <c r="A2697" s="5" t="s">
        <v>5441</v>
      </c>
      <c r="B2697" s="5" t="s">
        <v>5442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840"/>
        <v>453908652.97</v>
      </c>
      <c r="AF2697" s="9">
        <f t="shared" si="841"/>
        <v>358028688.55</v>
      </c>
      <c r="AG2697" s="9">
        <f t="shared" si="842"/>
        <v>105462802.89</v>
      </c>
      <c r="AH2697" s="9">
        <f t="shared" si="843"/>
        <v>106174338.04</v>
      </c>
      <c r="AI2697" s="9">
        <f t="shared" si="844"/>
        <v>76573331.15</v>
      </c>
      <c r="AJ2697" s="12">
        <f t="shared" si="845"/>
        <v>266814649.34</v>
      </c>
      <c r="AK2697" s="16">
        <f t="shared" si="846"/>
        <v>0.587815736920165</v>
      </c>
      <c r="AL2697" s="9">
        <f t="shared" si="847"/>
        <v>176106882.13</v>
      </c>
      <c r="AM2697" s="16">
        <f t="shared" si="848"/>
        <v>0.0531584423917002</v>
      </c>
      <c r="AN2697" s="16">
        <f t="shared" si="849"/>
        <v>0.138690982884084</v>
      </c>
      <c r="AO2697" s="16">
        <f t="shared" si="850"/>
        <v>0.195285972144397</v>
      </c>
      <c r="AP2697" s="16">
        <f t="shared" si="851"/>
        <v>0.00179389281229194</v>
      </c>
      <c r="AQ2697" s="12">
        <f t="shared" si="852"/>
        <v>90707767.21</v>
      </c>
      <c r="AR2697" s="12">
        <f t="shared" si="853"/>
        <v>66710445.63</v>
      </c>
      <c r="AS2697" s="12">
        <f>AR2697-VLOOKUP(A2697,[1]选股结果!$A$2:$BJ$3005,48,FALSE)*0.08</f>
        <v>-112402736.1436</v>
      </c>
      <c r="AT2697" s="12">
        <f t="shared" si="854"/>
        <v>61106760.32</v>
      </c>
      <c r="AU2697" s="12">
        <f t="shared" si="855"/>
        <v>96311452.52</v>
      </c>
      <c r="AV2697" s="12">
        <f t="shared" si="856"/>
        <v>82476829.1600001</v>
      </c>
      <c r="AW2697" s="12">
        <f t="shared" si="857"/>
        <v>105462802.89</v>
      </c>
      <c r="AX2697" s="12">
        <f t="shared" si="858"/>
        <v>14000863.44</v>
      </c>
      <c r="AY2697" s="21">
        <f t="shared" si="859"/>
        <v>363632373.86</v>
      </c>
    </row>
    <row r="2698" spans="1:51">
      <c r="A2698" s="5" t="s">
        <v>5443</v>
      </c>
      <c r="B2698" s="5" t="s">
        <v>5444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840"/>
        <v>452256401.7</v>
      </c>
      <c r="AF2698" s="9">
        <f t="shared" si="841"/>
        <v>332623835.81</v>
      </c>
      <c r="AG2698" s="9">
        <f t="shared" si="842"/>
        <v>112758342.04</v>
      </c>
      <c r="AH2698" s="9">
        <f t="shared" si="843"/>
        <v>113202466.04</v>
      </c>
      <c r="AI2698" s="9">
        <f t="shared" si="844"/>
        <v>94192535.66</v>
      </c>
      <c r="AJ2698" s="12">
        <f t="shared" si="845"/>
        <v>293548850</v>
      </c>
      <c r="AK2698" s="16">
        <f t="shared" si="846"/>
        <v>0.649076163204259</v>
      </c>
      <c r="AL2698" s="9">
        <f t="shared" si="847"/>
        <v>163357376.39</v>
      </c>
      <c r="AM2698" s="16">
        <f t="shared" si="848"/>
        <v>0.117292944755678</v>
      </c>
      <c r="AN2698" s="16">
        <f t="shared" si="849"/>
        <v>0.165586582541458</v>
      </c>
      <c r="AO2698" s="16">
        <f t="shared" si="850"/>
        <v>0.079307718199625</v>
      </c>
      <c r="AP2698" s="16">
        <f t="shared" si="851"/>
        <v>0</v>
      </c>
      <c r="AQ2698" s="12">
        <f t="shared" si="852"/>
        <v>130191473.61</v>
      </c>
      <c r="AR2698" s="12">
        <f t="shared" si="853"/>
        <v>101066759.51</v>
      </c>
      <c r="AS2698" s="12">
        <f>AR2698-VLOOKUP(A2698,[1]选股结果!$A$2:$BJ$3005,48,FALSE)*0.08</f>
        <v>61042069.3676</v>
      </c>
      <c r="AT2698" s="12">
        <f t="shared" si="854"/>
        <v>111181543.23</v>
      </c>
      <c r="AU2698" s="12">
        <f t="shared" si="855"/>
        <v>120076689.89</v>
      </c>
      <c r="AV2698" s="12">
        <f t="shared" si="856"/>
        <v>130128041.04</v>
      </c>
      <c r="AW2698" s="12">
        <f t="shared" si="857"/>
        <v>112758342.04</v>
      </c>
      <c r="AX2698" s="12">
        <f t="shared" si="858"/>
        <v>-4013342.86</v>
      </c>
      <c r="AY2698" s="21">
        <f t="shared" si="859"/>
        <v>322509052.09</v>
      </c>
    </row>
    <row r="2699" spans="1:51">
      <c r="A2699" s="5" t="s">
        <v>5445</v>
      </c>
      <c r="B2699" s="5" t="s">
        <v>5446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60">C2699</f>
        <v>452005733.96</v>
      </c>
      <c r="AF2699" s="9">
        <f t="shared" ref="AF2699:AF2762" si="861">(G2699+O2699+P2699+Q2699+R2699)+S2699</f>
        <v>544323601.8</v>
      </c>
      <c r="AG2699" s="9">
        <f t="shared" ref="AG2699:AG2762" si="862">AE2699-AF2699+T2699+V2699+W2699-X2699-Y2699+Z2699+AA2699</f>
        <v>-82181247.87</v>
      </c>
      <c r="AH2699" s="9">
        <f t="shared" ref="AH2699:AH2762" si="863">AG2699+AB2699-AC2699</f>
        <v>-106084926.8</v>
      </c>
      <c r="AI2699" s="9">
        <f t="shared" ref="AI2699:AI2762" si="864">AH2699-AD2699</f>
        <v>-108726473.6</v>
      </c>
      <c r="AJ2699" s="12">
        <f t="shared" si="845"/>
        <v>40133491.08</v>
      </c>
      <c r="AK2699" s="16">
        <f t="shared" si="846"/>
        <v>0.0887897831038391</v>
      </c>
      <c r="AL2699" s="9">
        <f t="shared" si="847"/>
        <v>141892874.56</v>
      </c>
      <c r="AM2699" s="16">
        <f t="shared" si="848"/>
        <v>0.00508732325108843</v>
      </c>
      <c r="AN2699" s="16">
        <f t="shared" si="849"/>
        <v>0.053391358663905</v>
      </c>
      <c r="AO2699" s="16">
        <f t="shared" si="850"/>
        <v>0.111999655748792</v>
      </c>
      <c r="AP2699" s="16">
        <f t="shared" si="851"/>
        <v>0.0853088263331906</v>
      </c>
      <c r="AQ2699" s="12">
        <f t="shared" si="852"/>
        <v>-101759383.48</v>
      </c>
      <c r="AR2699" s="12">
        <f t="shared" si="853"/>
        <v>-121235024.4</v>
      </c>
      <c r="AS2699" s="12">
        <f>AR2699-VLOOKUP(A2699,[1]选股结果!$A$2:$BJ$3005,48,FALSE)*0.08</f>
        <v>-257174930.5544</v>
      </c>
      <c r="AT2699" s="12">
        <f t="shared" si="854"/>
        <v>-104400930.28</v>
      </c>
      <c r="AU2699" s="12">
        <f t="shared" si="855"/>
        <v>-118593477.6</v>
      </c>
      <c r="AV2699" s="12">
        <f t="shared" si="856"/>
        <v>-99947597.81</v>
      </c>
      <c r="AW2699" s="12">
        <f t="shared" si="857"/>
        <v>-82181247.87</v>
      </c>
      <c r="AX2699" s="12">
        <f t="shared" si="858"/>
        <v>1778731.08</v>
      </c>
      <c r="AY2699" s="21">
        <f t="shared" si="859"/>
        <v>527489507.68</v>
      </c>
    </row>
    <row r="2700" spans="1:51">
      <c r="A2700" s="5" t="s">
        <v>5447</v>
      </c>
      <c r="B2700" s="5" t="s">
        <v>5448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60"/>
        <v>449855962.69</v>
      </c>
      <c r="AF2700" s="9">
        <f t="shared" si="861"/>
        <v>422866260.43</v>
      </c>
      <c r="AG2700" s="9">
        <f t="shared" si="862"/>
        <v>30099735.0399999</v>
      </c>
      <c r="AH2700" s="9">
        <f t="shared" si="863"/>
        <v>30083643.8599999</v>
      </c>
      <c r="AI2700" s="9">
        <f t="shared" si="864"/>
        <v>27973304.3299999</v>
      </c>
      <c r="AJ2700" s="12">
        <f t="shared" si="845"/>
        <v>100322505.46</v>
      </c>
      <c r="AK2700" s="16">
        <f t="shared" si="846"/>
        <v>0.223010282802749</v>
      </c>
      <c r="AL2700" s="9">
        <f t="shared" si="847"/>
        <v>76057617.33</v>
      </c>
      <c r="AM2700" s="16">
        <f t="shared" si="848"/>
        <v>0.007593425948105</v>
      </c>
      <c r="AN2700" s="16">
        <f t="shared" si="849"/>
        <v>0.0578134779063097</v>
      </c>
      <c r="AO2700" s="16">
        <f t="shared" si="850"/>
        <v>0.0619377122254589</v>
      </c>
      <c r="AP2700" s="16">
        <f t="shared" si="851"/>
        <v>0.0370025242312299</v>
      </c>
      <c r="AQ2700" s="12">
        <f t="shared" si="852"/>
        <v>24264888.13</v>
      </c>
      <c r="AR2700" s="12">
        <f t="shared" si="853"/>
        <v>22754286.42</v>
      </c>
      <c r="AS2700" s="12">
        <f>AR2700-VLOOKUP(A2700,[1]选股结果!$A$2:$BJ$3005,48,FALSE)*0.08</f>
        <v>-36082037.5</v>
      </c>
      <c r="AT2700" s="12">
        <f t="shared" si="854"/>
        <v>22154548.6</v>
      </c>
      <c r="AU2700" s="12">
        <f t="shared" si="855"/>
        <v>24864625.95</v>
      </c>
      <c r="AV2700" s="12">
        <f t="shared" si="856"/>
        <v>26976487.79</v>
      </c>
      <c r="AW2700" s="12">
        <f t="shared" si="857"/>
        <v>30099735.0399999</v>
      </c>
      <c r="AX2700" s="12">
        <f t="shared" si="858"/>
        <v>1832142.16</v>
      </c>
      <c r="AY2700" s="21">
        <f t="shared" si="859"/>
        <v>423465998.25</v>
      </c>
    </row>
    <row r="2701" spans="1:51">
      <c r="A2701" s="5" t="s">
        <v>5449</v>
      </c>
      <c r="B2701" s="5" t="s">
        <v>5450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60"/>
        <v>447072796.06</v>
      </c>
      <c r="AF2701" s="9">
        <f t="shared" si="861"/>
        <v>429661749.04</v>
      </c>
      <c r="AG2701" s="9">
        <f t="shared" si="862"/>
        <v>21526658.9399999</v>
      </c>
      <c r="AH2701" s="9">
        <f t="shared" si="863"/>
        <v>21731106.2599999</v>
      </c>
      <c r="AI2701" s="9">
        <f t="shared" si="864"/>
        <v>18787005.5399999</v>
      </c>
      <c r="AJ2701" s="12">
        <f t="shared" si="845"/>
        <v>191629121.97</v>
      </c>
      <c r="AK2701" s="16">
        <f t="shared" si="846"/>
        <v>0.428630692045691</v>
      </c>
      <c r="AL2701" s="9">
        <f t="shared" si="847"/>
        <v>157116378.71</v>
      </c>
      <c r="AM2701" s="16">
        <f t="shared" si="848"/>
        <v>0.00527807113471363</v>
      </c>
      <c r="AN2701" s="16">
        <f t="shared" si="849"/>
        <v>0.0660027060918281</v>
      </c>
      <c r="AO2701" s="16">
        <f t="shared" si="850"/>
        <v>0.130029345024604</v>
      </c>
      <c r="AP2701" s="16">
        <f t="shared" si="851"/>
        <v>0.151501225229794</v>
      </c>
      <c r="AQ2701" s="12">
        <f t="shared" si="852"/>
        <v>34512743.26</v>
      </c>
      <c r="AR2701" s="12">
        <f t="shared" si="853"/>
        <v>15082923.19</v>
      </c>
      <c r="AS2701" s="12">
        <f>AR2701-VLOOKUP(A2701,[1]选股结果!$A$2:$BJ$3005,48,FALSE)*0.08</f>
        <v>-112956878.9436</v>
      </c>
      <c r="AT2701" s="12">
        <f t="shared" si="854"/>
        <v>31568642.54</v>
      </c>
      <c r="AU2701" s="12">
        <f t="shared" si="855"/>
        <v>18027023.91</v>
      </c>
      <c r="AV2701" s="12">
        <f t="shared" si="856"/>
        <v>9692153.38999997</v>
      </c>
      <c r="AW2701" s="12">
        <f t="shared" si="857"/>
        <v>21526658.9399999</v>
      </c>
      <c r="AX2701" s="12">
        <f t="shared" si="858"/>
        <v>1201827.01</v>
      </c>
      <c r="AY2701" s="21">
        <f t="shared" si="859"/>
        <v>413176029.69</v>
      </c>
    </row>
    <row r="2702" spans="1:51">
      <c r="A2702" s="5" t="s">
        <v>5451</v>
      </c>
      <c r="B2702" s="5" t="s">
        <v>5452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60"/>
        <v>444734295.49</v>
      </c>
      <c r="AF2702" s="9">
        <f t="shared" si="861"/>
        <v>409902410.04</v>
      </c>
      <c r="AG2702" s="9">
        <f t="shared" si="862"/>
        <v>312433.860000049</v>
      </c>
      <c r="AH2702" s="9">
        <f t="shared" si="863"/>
        <v>3111773.08000005</v>
      </c>
      <c r="AI2702" s="9">
        <f t="shared" si="864"/>
        <v>6757342.41000005</v>
      </c>
      <c r="AJ2702" s="12">
        <f t="shared" si="845"/>
        <v>119457121.29</v>
      </c>
      <c r="AK2702" s="16">
        <f t="shared" si="846"/>
        <v>0.268603349238863</v>
      </c>
      <c r="AL2702" s="9">
        <f t="shared" si="847"/>
        <v>75247403.33</v>
      </c>
      <c r="AM2702" s="16">
        <f t="shared" si="848"/>
        <v>0.00619027639181</v>
      </c>
      <c r="AN2702" s="16">
        <f t="shared" si="849"/>
        <v>0.0577175837580018</v>
      </c>
      <c r="AO2702" s="16">
        <f t="shared" si="850"/>
        <v>0.0637772317710492</v>
      </c>
      <c r="AP2702" s="16">
        <f t="shared" si="851"/>
        <v>0.0455015184689192</v>
      </c>
      <c r="AQ2702" s="12">
        <f t="shared" si="852"/>
        <v>44209717.96</v>
      </c>
      <c r="AR2702" s="12">
        <f t="shared" si="853"/>
        <v>40252076.61</v>
      </c>
      <c r="AS2702" s="12">
        <f>AR2702-VLOOKUP(A2702,[1]选股结果!$A$2:$BJ$3005,48,FALSE)*0.08</f>
        <v>-21554968.5628</v>
      </c>
      <c r="AT2702" s="12">
        <f t="shared" si="854"/>
        <v>47855287.29</v>
      </c>
      <c r="AU2702" s="12">
        <f t="shared" si="855"/>
        <v>36606507.28</v>
      </c>
      <c r="AV2702" s="12">
        <f t="shared" si="856"/>
        <v>-6997061.12999998</v>
      </c>
      <c r="AW2702" s="12">
        <f t="shared" si="857"/>
        <v>312433.860000049</v>
      </c>
      <c r="AX2702" s="12">
        <f t="shared" si="858"/>
        <v>1066671.24</v>
      </c>
      <c r="AY2702" s="21">
        <f t="shared" si="859"/>
        <v>402299199.36</v>
      </c>
    </row>
    <row r="2703" spans="1:51">
      <c r="A2703" s="5" t="s">
        <v>5453</v>
      </c>
      <c r="B2703" s="5" t="s">
        <v>5454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60"/>
        <v>443922578.18</v>
      </c>
      <c r="AF2703" s="9">
        <f t="shared" si="861"/>
        <v>478563530.98</v>
      </c>
      <c r="AG2703" s="9">
        <f t="shared" si="862"/>
        <v>-73994116.8699999</v>
      </c>
      <c r="AH2703" s="9">
        <f t="shared" si="863"/>
        <v>-67564145.3199999</v>
      </c>
      <c r="AI2703" s="9">
        <f t="shared" si="864"/>
        <v>-66441346.4099999</v>
      </c>
      <c r="AJ2703" s="12">
        <f t="shared" si="845"/>
        <v>70501268.82</v>
      </c>
      <c r="AK2703" s="16">
        <f t="shared" si="846"/>
        <v>0.158814334492834</v>
      </c>
      <c r="AL2703" s="9">
        <f t="shared" si="847"/>
        <v>77980056.36</v>
      </c>
      <c r="AM2703" s="16">
        <f t="shared" si="848"/>
        <v>0.00683299635813987</v>
      </c>
      <c r="AN2703" s="16">
        <f t="shared" si="849"/>
        <v>0.0246238485431748</v>
      </c>
      <c r="AO2703" s="16">
        <f t="shared" si="850"/>
        <v>0.137329549017173</v>
      </c>
      <c r="AP2703" s="16">
        <f t="shared" si="851"/>
        <v>0.0182010877958179</v>
      </c>
      <c r="AQ2703" s="12">
        <f t="shared" si="852"/>
        <v>-7478787.54000001</v>
      </c>
      <c r="AR2703" s="12">
        <f t="shared" si="853"/>
        <v>-28490245.28</v>
      </c>
      <c r="AS2703" s="12">
        <f>AR2703-VLOOKUP(A2703,[1]选股结果!$A$2:$BJ$3005,48,FALSE)*0.08</f>
        <v>-154316006.8568</v>
      </c>
      <c r="AT2703" s="12">
        <f t="shared" si="854"/>
        <v>-6355988.63000001</v>
      </c>
      <c r="AU2703" s="12">
        <f t="shared" si="855"/>
        <v>-29613044.19</v>
      </c>
      <c r="AV2703" s="12">
        <f t="shared" si="856"/>
        <v>-91501976.19</v>
      </c>
      <c r="AW2703" s="12">
        <f t="shared" si="857"/>
        <v>-73994116.8699999</v>
      </c>
      <c r="AX2703" s="12">
        <f t="shared" si="858"/>
        <v>1883928.6</v>
      </c>
      <c r="AY2703" s="21">
        <f t="shared" si="859"/>
        <v>456429274.33</v>
      </c>
    </row>
    <row r="2704" spans="1:51">
      <c r="A2704" s="5" t="s">
        <v>5455</v>
      </c>
      <c r="B2704" s="5" t="s">
        <v>5456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60"/>
        <v>440922536.36</v>
      </c>
      <c r="AF2704" s="9">
        <f t="shared" si="861"/>
        <v>477875983.3</v>
      </c>
      <c r="AG2704" s="9">
        <f t="shared" si="862"/>
        <v>-28833106.2499999</v>
      </c>
      <c r="AH2704" s="9">
        <f t="shared" si="863"/>
        <v>-19763889.6199999</v>
      </c>
      <c r="AI2704" s="9">
        <f t="shared" si="864"/>
        <v>-20256608.9999999</v>
      </c>
      <c r="AJ2704" s="12">
        <f t="shared" si="845"/>
        <v>104141270.54</v>
      </c>
      <c r="AK2704" s="16">
        <f t="shared" si="846"/>
        <v>0.236189493509971</v>
      </c>
      <c r="AL2704" s="9">
        <f t="shared" si="847"/>
        <v>118277396.04</v>
      </c>
      <c r="AM2704" s="16">
        <f t="shared" si="848"/>
        <v>0.00741237607626285</v>
      </c>
      <c r="AN2704" s="16">
        <f t="shared" si="849"/>
        <v>0.0913930502683549</v>
      </c>
      <c r="AO2704" s="16">
        <f t="shared" si="850"/>
        <v>0.167976353174038</v>
      </c>
      <c r="AP2704" s="16">
        <f t="shared" si="851"/>
        <v>0.0190711313134931</v>
      </c>
      <c r="AQ2704" s="12">
        <f t="shared" si="852"/>
        <v>-14136125.5</v>
      </c>
      <c r="AR2704" s="12">
        <f t="shared" si="853"/>
        <v>-29684571.89</v>
      </c>
      <c r="AS2704" s="12">
        <f>AR2704-VLOOKUP(A2704,[1]选股结果!$A$2:$BJ$3005,48,FALSE)*0.08</f>
        <v>-76741242.198</v>
      </c>
      <c r="AT2704" s="12">
        <f t="shared" si="854"/>
        <v>-14628844.88</v>
      </c>
      <c r="AU2704" s="12">
        <f t="shared" si="855"/>
        <v>-29191852.51</v>
      </c>
      <c r="AV2704" s="12">
        <f t="shared" si="856"/>
        <v>-31686024.18</v>
      </c>
      <c r="AW2704" s="12">
        <f t="shared" si="857"/>
        <v>-28833106.2499999</v>
      </c>
      <c r="AX2704" s="12">
        <f t="shared" si="858"/>
        <v>157306.98</v>
      </c>
      <c r="AY2704" s="21">
        <f t="shared" si="859"/>
        <v>462820256.29</v>
      </c>
    </row>
    <row r="2705" spans="1:51">
      <c r="A2705" s="5" t="s">
        <v>5457</v>
      </c>
      <c r="B2705" s="5" t="s">
        <v>5458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60"/>
        <v>440467282.55</v>
      </c>
      <c r="AF2705" s="9">
        <f t="shared" si="861"/>
        <v>450723785.63</v>
      </c>
      <c r="AG2705" s="9">
        <f t="shared" si="862"/>
        <v>28342375.26</v>
      </c>
      <c r="AH2705" s="9">
        <f t="shared" si="863"/>
        <v>28238267.03</v>
      </c>
      <c r="AI2705" s="9">
        <f t="shared" si="864"/>
        <v>35832740.6</v>
      </c>
      <c r="AJ2705" s="12">
        <f t="shared" si="845"/>
        <v>196240716.06</v>
      </c>
      <c r="AK2705" s="16">
        <f t="shared" si="846"/>
        <v>0.4455284735881</v>
      </c>
      <c r="AL2705" s="9">
        <f t="shared" si="847"/>
        <v>208473465.18</v>
      </c>
      <c r="AM2705" s="16">
        <f t="shared" si="848"/>
        <v>0.00363882502400859</v>
      </c>
      <c r="AN2705" s="16">
        <f t="shared" si="849"/>
        <v>0.0919063073326103</v>
      </c>
      <c r="AO2705" s="16">
        <f t="shared" si="850"/>
        <v>0.152683474310866</v>
      </c>
      <c r="AP2705" s="16">
        <f t="shared" si="851"/>
        <v>0.221536605659067</v>
      </c>
      <c r="AQ2705" s="12">
        <f t="shared" si="852"/>
        <v>-12232749.12</v>
      </c>
      <c r="AR2705" s="12">
        <f t="shared" si="853"/>
        <v>-4219288.17999998</v>
      </c>
      <c r="AS2705" s="12">
        <f>AR2705-VLOOKUP(A2705,[1]选股结果!$A$2:$BJ$3005,48,FALSE)*0.08</f>
        <v>-325581706.6104</v>
      </c>
      <c r="AT2705" s="12">
        <f t="shared" si="854"/>
        <v>-4638275.54999997</v>
      </c>
      <c r="AU2705" s="12">
        <f t="shared" si="855"/>
        <v>-11813761.75</v>
      </c>
      <c r="AV2705" s="12">
        <f t="shared" si="856"/>
        <v>-37264299.38</v>
      </c>
      <c r="AW2705" s="12">
        <f t="shared" si="857"/>
        <v>28342375.26</v>
      </c>
      <c r="AX2705" s="12">
        <f t="shared" si="858"/>
        <v>10739837.37</v>
      </c>
      <c r="AY2705" s="21">
        <f t="shared" si="859"/>
        <v>451142773</v>
      </c>
    </row>
    <row r="2706" spans="1:51">
      <c r="A2706" s="5" t="s">
        <v>5459</v>
      </c>
      <c r="B2706" s="5" t="s">
        <v>5460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60"/>
        <v>439298366.41</v>
      </c>
      <c r="AF2706" s="9">
        <f t="shared" si="861"/>
        <v>423703118.14</v>
      </c>
      <c r="AG2706" s="9">
        <f t="shared" si="862"/>
        <v>19324472.4300001</v>
      </c>
      <c r="AH2706" s="9">
        <f t="shared" si="863"/>
        <v>22762648.9200001</v>
      </c>
      <c r="AI2706" s="9">
        <f t="shared" si="864"/>
        <v>20109010.4200001</v>
      </c>
      <c r="AJ2706" s="12">
        <f t="shared" si="845"/>
        <v>92972139.8800001</v>
      </c>
      <c r="AK2706" s="16">
        <f t="shared" si="846"/>
        <v>0.211637800157965</v>
      </c>
      <c r="AL2706" s="9">
        <f t="shared" si="847"/>
        <v>71874829.26</v>
      </c>
      <c r="AM2706" s="16">
        <f t="shared" si="848"/>
        <v>0.00751143831233898</v>
      </c>
      <c r="AN2706" s="16">
        <f t="shared" si="849"/>
        <v>0.0422737398542196</v>
      </c>
      <c r="AO2706" s="16">
        <f t="shared" si="850"/>
        <v>0.0836263065811477</v>
      </c>
      <c r="AP2706" s="16">
        <f t="shared" si="851"/>
        <v>0.0372768267358329</v>
      </c>
      <c r="AQ2706" s="12">
        <f t="shared" si="852"/>
        <v>21097310.6200001</v>
      </c>
      <c r="AR2706" s="12">
        <f t="shared" si="853"/>
        <v>16049876.9100001</v>
      </c>
      <c r="AS2706" s="12">
        <f>AR2706-VLOOKUP(A2706,[1]选股结果!$A$2:$BJ$3005,48,FALSE)*0.08</f>
        <v>-46680527.6211999</v>
      </c>
      <c r="AT2706" s="12">
        <f t="shared" si="854"/>
        <v>18443672.1200001</v>
      </c>
      <c r="AU2706" s="12">
        <f t="shared" si="855"/>
        <v>18703515.4100001</v>
      </c>
      <c r="AV2706" s="12">
        <f t="shared" si="856"/>
        <v>16300962.6900001</v>
      </c>
      <c r="AW2706" s="12">
        <f t="shared" si="857"/>
        <v>19324472.4300001</v>
      </c>
      <c r="AX2706" s="12">
        <f t="shared" si="858"/>
        <v>2464014.18</v>
      </c>
      <c r="AY2706" s="21">
        <f t="shared" si="859"/>
        <v>421309322.93</v>
      </c>
    </row>
    <row r="2707" spans="1:51">
      <c r="A2707" s="5" t="s">
        <v>5461</v>
      </c>
      <c r="B2707" s="5" t="s">
        <v>5462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60"/>
        <v>438826558.01</v>
      </c>
      <c r="AF2707" s="9">
        <f t="shared" si="861"/>
        <v>286489518.86</v>
      </c>
      <c r="AG2707" s="9">
        <f t="shared" si="862"/>
        <v>152228050.76</v>
      </c>
      <c r="AH2707" s="9">
        <f t="shared" si="863"/>
        <v>780033620.99</v>
      </c>
      <c r="AI2707" s="9">
        <f t="shared" si="864"/>
        <v>725683849.63</v>
      </c>
      <c r="AJ2707" s="12">
        <f t="shared" si="845"/>
        <v>257243502.59</v>
      </c>
      <c r="AK2707" s="16">
        <f t="shared" si="846"/>
        <v>0.586207689335288</v>
      </c>
      <c r="AL2707" s="9">
        <f t="shared" si="847"/>
        <v>-526745716.52</v>
      </c>
      <c r="AM2707" s="16">
        <f t="shared" si="848"/>
        <v>0.0681319335264997</v>
      </c>
      <c r="AN2707" s="16">
        <f t="shared" si="849"/>
        <v>0.0142766129023969</v>
      </c>
      <c r="AO2707" s="16">
        <f t="shared" si="850"/>
        <v>0.147887117918057</v>
      </c>
      <c r="AP2707" s="16">
        <f t="shared" si="851"/>
        <v>0</v>
      </c>
      <c r="AQ2707" s="12">
        <f t="shared" si="852"/>
        <v>783989219.11</v>
      </c>
      <c r="AR2707" s="12">
        <f t="shared" si="853"/>
        <v>725792838.02</v>
      </c>
      <c r="AS2707" s="12">
        <f>AR2707-VLOOKUP(A2707,[1]选股结果!$A$2:$BJ$3005,48,FALSE)*0.08</f>
        <v>371355750.4512</v>
      </c>
      <c r="AT2707" s="12">
        <f t="shared" si="854"/>
        <v>729639447.75</v>
      </c>
      <c r="AU2707" s="12">
        <f t="shared" si="855"/>
        <v>780142609.38</v>
      </c>
      <c r="AV2707" s="12">
        <f t="shared" si="856"/>
        <v>155218943.91</v>
      </c>
      <c r="AW2707" s="12">
        <f t="shared" si="857"/>
        <v>152228050.76</v>
      </c>
      <c r="AX2707" s="12">
        <f t="shared" si="858"/>
        <v>0</v>
      </c>
      <c r="AY2707" s="21">
        <f t="shared" si="859"/>
        <v>282642909.13</v>
      </c>
    </row>
    <row r="2708" spans="1:51">
      <c r="A2708" s="5" t="s">
        <v>5463</v>
      </c>
      <c r="B2708" s="5" t="s">
        <v>5464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60"/>
        <v>438804014.07</v>
      </c>
      <c r="AF2708" s="9">
        <f t="shared" si="861"/>
        <v>414324460.21</v>
      </c>
      <c r="AG2708" s="9">
        <f t="shared" si="862"/>
        <v>19101140.62</v>
      </c>
      <c r="AH2708" s="9">
        <f t="shared" si="863"/>
        <v>19067864.43</v>
      </c>
      <c r="AI2708" s="9">
        <f t="shared" si="864"/>
        <v>14704347.7</v>
      </c>
      <c r="AJ2708" s="12">
        <f t="shared" si="845"/>
        <v>72495845.15</v>
      </c>
      <c r="AK2708" s="16">
        <f t="shared" si="846"/>
        <v>0.165212356372007</v>
      </c>
      <c r="AL2708" s="9">
        <f t="shared" si="847"/>
        <v>65094532.22</v>
      </c>
      <c r="AM2708" s="16">
        <f t="shared" si="848"/>
        <v>0.00245761657920469</v>
      </c>
      <c r="AN2708" s="16">
        <f t="shared" si="849"/>
        <v>0.0927507419143788</v>
      </c>
      <c r="AO2708" s="16">
        <f t="shared" si="850"/>
        <v>0.0340408300312794</v>
      </c>
      <c r="AP2708" s="16">
        <f t="shared" si="851"/>
        <v>0.0190203211966711</v>
      </c>
      <c r="AQ2708" s="12">
        <f t="shared" si="852"/>
        <v>7401312.92999997</v>
      </c>
      <c r="AR2708" s="12">
        <f t="shared" si="853"/>
        <v>20082760.94</v>
      </c>
      <c r="AS2708" s="12">
        <f>AR2708-VLOOKUP(A2708,[1]选股结果!$A$2:$BJ$3005,48,FALSE)*0.08</f>
        <v>-53118698.3152</v>
      </c>
      <c r="AT2708" s="12">
        <f t="shared" si="854"/>
        <v>3037796.19999997</v>
      </c>
      <c r="AU2708" s="12">
        <f t="shared" si="855"/>
        <v>24446277.67</v>
      </c>
      <c r="AV2708" s="12">
        <f t="shared" si="856"/>
        <v>758554.269999982</v>
      </c>
      <c r="AW2708" s="12">
        <f t="shared" si="857"/>
        <v>19101140.62</v>
      </c>
      <c r="AX2708" s="12">
        <f t="shared" si="858"/>
        <v>2279057.34</v>
      </c>
      <c r="AY2708" s="21">
        <f t="shared" si="859"/>
        <v>431369424.95</v>
      </c>
    </row>
    <row r="2709" spans="1:51">
      <c r="A2709" s="5" t="s">
        <v>5465</v>
      </c>
      <c r="B2709" s="5" t="s">
        <v>5466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60"/>
        <v>437687537.11</v>
      </c>
      <c r="AF2709" s="9">
        <f t="shared" si="861"/>
        <v>364673618.22</v>
      </c>
      <c r="AG2709" s="9">
        <f t="shared" si="862"/>
        <v>330948187.46</v>
      </c>
      <c r="AH2709" s="9">
        <f t="shared" si="863"/>
        <v>328948187.51</v>
      </c>
      <c r="AI2709" s="9">
        <f t="shared" si="864"/>
        <v>321559274</v>
      </c>
      <c r="AJ2709" s="12">
        <f t="shared" si="845"/>
        <v>128314615.21</v>
      </c>
      <c r="AK2709" s="16">
        <f t="shared" si="846"/>
        <v>0.293164882092021</v>
      </c>
      <c r="AL2709" s="9">
        <f t="shared" si="847"/>
        <v>59363150.44</v>
      </c>
      <c r="AM2709" s="16">
        <f t="shared" si="848"/>
        <v>0.00367178167925788</v>
      </c>
      <c r="AN2709" s="16">
        <f t="shared" si="849"/>
        <v>0.0309931443320735</v>
      </c>
      <c r="AO2709" s="16">
        <f t="shared" si="850"/>
        <v>0.0937310954999607</v>
      </c>
      <c r="AP2709" s="16">
        <f t="shared" si="851"/>
        <v>0.00266357152341536</v>
      </c>
      <c r="AQ2709" s="12">
        <f t="shared" si="852"/>
        <v>68951464.77</v>
      </c>
      <c r="AR2709" s="12">
        <f t="shared" si="853"/>
        <v>63625005.43</v>
      </c>
      <c r="AS2709" s="12">
        <f>AR2709-VLOOKUP(A2709,[1]选股结果!$A$2:$BJ$3005,48,FALSE)*0.08</f>
        <v>-118949455.3332</v>
      </c>
      <c r="AT2709" s="12">
        <f t="shared" si="854"/>
        <v>61562551.26</v>
      </c>
      <c r="AU2709" s="12">
        <f t="shared" si="855"/>
        <v>71013918.94</v>
      </c>
      <c r="AV2709" s="12">
        <f t="shared" si="856"/>
        <v>70899806.13</v>
      </c>
      <c r="AW2709" s="12">
        <f t="shared" si="857"/>
        <v>330948187.46</v>
      </c>
      <c r="AX2709" s="12">
        <f t="shared" si="858"/>
        <v>257985927.16</v>
      </c>
      <c r="AY2709" s="21">
        <f t="shared" si="859"/>
        <v>366736072.39</v>
      </c>
    </row>
    <row r="2710" spans="1:51">
      <c r="A2710" s="5" t="s">
        <v>5467</v>
      </c>
      <c r="B2710" s="5" t="s">
        <v>5468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60"/>
        <v>437671566.63</v>
      </c>
      <c r="AF2710" s="9">
        <f t="shared" si="861"/>
        <v>393848648.67</v>
      </c>
      <c r="AG2710" s="9">
        <f t="shared" si="862"/>
        <v>53161081.29</v>
      </c>
      <c r="AH2710" s="9">
        <f t="shared" si="863"/>
        <v>53416274.46</v>
      </c>
      <c r="AI2710" s="9">
        <f t="shared" si="864"/>
        <v>42090990.51</v>
      </c>
      <c r="AJ2710" s="12">
        <f t="shared" si="845"/>
        <v>110641938.95</v>
      </c>
      <c r="AK2710" s="16">
        <f t="shared" si="846"/>
        <v>0.252796725640473</v>
      </c>
      <c r="AL2710" s="9">
        <f t="shared" si="847"/>
        <v>70245056.02</v>
      </c>
      <c r="AM2710" s="16">
        <f t="shared" si="848"/>
        <v>0.0106344897289953</v>
      </c>
      <c r="AN2710" s="16">
        <f t="shared" si="849"/>
        <v>0.0277292711140631</v>
      </c>
      <c r="AO2710" s="16">
        <f t="shared" si="850"/>
        <v>0.0805547242912521</v>
      </c>
      <c r="AP2710" s="16">
        <f t="shared" si="851"/>
        <v>0.0311946458051318</v>
      </c>
      <c r="AQ2710" s="12">
        <f t="shared" si="852"/>
        <v>40396882.93</v>
      </c>
      <c r="AR2710" s="12">
        <f t="shared" si="853"/>
        <v>27952827.18</v>
      </c>
      <c r="AS2710" s="12">
        <f>AR2710-VLOOKUP(A2710,[1]选股结果!$A$2:$BJ$3005,48,FALSE)*0.08</f>
        <v>-36460032.2136</v>
      </c>
      <c r="AT2710" s="12">
        <f t="shared" si="854"/>
        <v>29071598.98</v>
      </c>
      <c r="AU2710" s="12">
        <f t="shared" si="855"/>
        <v>39278111.13</v>
      </c>
      <c r="AV2710" s="12">
        <f t="shared" si="856"/>
        <v>37679803.36</v>
      </c>
      <c r="AW2710" s="12">
        <f t="shared" si="857"/>
        <v>53161081.29</v>
      </c>
      <c r="AX2710" s="12">
        <f t="shared" si="858"/>
        <v>826532.700000001</v>
      </c>
      <c r="AY2710" s="21">
        <f t="shared" si="859"/>
        <v>392729876.87</v>
      </c>
    </row>
    <row r="2711" spans="1:51">
      <c r="A2711" s="5" t="s">
        <v>5469</v>
      </c>
      <c r="B2711" s="5" t="s">
        <v>5470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60"/>
        <v>437176118.51</v>
      </c>
      <c r="AF2711" s="9">
        <f t="shared" si="861"/>
        <v>390294099.78</v>
      </c>
      <c r="AG2711" s="9">
        <f t="shared" si="862"/>
        <v>45800489.79</v>
      </c>
      <c r="AH2711" s="9">
        <f t="shared" si="863"/>
        <v>45569176.46</v>
      </c>
      <c r="AI2711" s="9">
        <f t="shared" si="864"/>
        <v>38156665.12</v>
      </c>
      <c r="AJ2711" s="12">
        <f t="shared" si="845"/>
        <v>119407543.73</v>
      </c>
      <c r="AK2711" s="16">
        <f t="shared" si="846"/>
        <v>0.273133729575552</v>
      </c>
      <c r="AL2711" s="9">
        <f t="shared" si="847"/>
        <v>83632820.55</v>
      </c>
      <c r="AM2711" s="16">
        <f t="shared" si="848"/>
        <v>0.00289484454071581</v>
      </c>
      <c r="AN2711" s="16">
        <f t="shared" si="849"/>
        <v>0.0926681309996427</v>
      </c>
      <c r="AO2711" s="16">
        <f t="shared" si="850"/>
        <v>0.0558600111397471</v>
      </c>
      <c r="AP2711" s="16">
        <f t="shared" si="851"/>
        <v>0.0380154107151209</v>
      </c>
      <c r="AQ2711" s="12">
        <f t="shared" si="852"/>
        <v>35774723.18</v>
      </c>
      <c r="AR2711" s="12">
        <f t="shared" si="853"/>
        <v>38654630.11</v>
      </c>
      <c r="AS2711" s="12">
        <f>AR2711-VLOOKUP(A2711,[1]选股结果!$A$2:$BJ$3005,48,FALSE)*0.08</f>
        <v>-29500993.494</v>
      </c>
      <c r="AT2711" s="12">
        <f t="shared" si="854"/>
        <v>28362211.84</v>
      </c>
      <c r="AU2711" s="12">
        <f t="shared" si="855"/>
        <v>46067141.45</v>
      </c>
      <c r="AV2711" s="12">
        <f t="shared" si="856"/>
        <v>33543356.15</v>
      </c>
      <c r="AW2711" s="12">
        <f t="shared" si="857"/>
        <v>45800489.79</v>
      </c>
      <c r="AX2711" s="12">
        <f t="shared" si="858"/>
        <v>1964715.37</v>
      </c>
      <c r="AY2711" s="21">
        <f t="shared" si="859"/>
        <v>400586518.05</v>
      </c>
    </row>
    <row r="2712" spans="1:51">
      <c r="A2712" s="5" t="s">
        <v>5471</v>
      </c>
      <c r="B2712" s="5" t="s">
        <v>5472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60"/>
        <v>436735512.59</v>
      </c>
      <c r="AF2712" s="9">
        <f t="shared" si="861"/>
        <v>356946282.77</v>
      </c>
      <c r="AG2712" s="9">
        <f t="shared" si="862"/>
        <v>86755824.78</v>
      </c>
      <c r="AH2712" s="9">
        <f t="shared" si="863"/>
        <v>86186125.76</v>
      </c>
      <c r="AI2712" s="9">
        <f t="shared" si="864"/>
        <v>70751905.48</v>
      </c>
      <c r="AJ2712" s="12">
        <f t="shared" si="845"/>
        <v>154619583.15</v>
      </c>
      <c r="AK2712" s="16">
        <f t="shared" si="846"/>
        <v>0.354034830447036</v>
      </c>
      <c r="AL2712" s="9">
        <f t="shared" si="847"/>
        <v>74031352.28</v>
      </c>
      <c r="AM2712" s="16">
        <f t="shared" si="848"/>
        <v>0.00793951368744131</v>
      </c>
      <c r="AN2712" s="16">
        <f t="shared" si="849"/>
        <v>0.0188213461077454</v>
      </c>
      <c r="AO2712" s="16">
        <f t="shared" si="850"/>
        <v>0.0708284484734349</v>
      </c>
      <c r="AP2712" s="16">
        <f t="shared" si="851"/>
        <v>0.0706169656483899</v>
      </c>
      <c r="AQ2712" s="12">
        <f t="shared" si="852"/>
        <v>80588230.87</v>
      </c>
      <c r="AR2712" s="12">
        <f t="shared" si="853"/>
        <v>63785310.52</v>
      </c>
      <c r="AS2712" s="12">
        <f>AR2712-VLOOKUP(A2712,[1]选股结果!$A$2:$BJ$3005,48,FALSE)*0.08</f>
        <v>-22856359.3944</v>
      </c>
      <c r="AT2712" s="12">
        <f t="shared" si="854"/>
        <v>65154010.59</v>
      </c>
      <c r="AU2712" s="12">
        <f t="shared" si="855"/>
        <v>79219530.8</v>
      </c>
      <c r="AV2712" s="12">
        <f t="shared" si="856"/>
        <v>80311821.95</v>
      </c>
      <c r="AW2712" s="12">
        <f t="shared" si="857"/>
        <v>86755824.78</v>
      </c>
      <c r="AX2712" s="12">
        <f t="shared" si="858"/>
        <v>7744160.07</v>
      </c>
      <c r="AY2712" s="21">
        <f t="shared" si="859"/>
        <v>355577582.7</v>
      </c>
    </row>
    <row r="2713" spans="1:51">
      <c r="A2713" s="5" t="s">
        <v>5473</v>
      </c>
      <c r="B2713" s="5" t="s">
        <v>5474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60"/>
        <v>436733914.75</v>
      </c>
      <c r="AF2713" s="9">
        <f t="shared" si="861"/>
        <v>304785888.43</v>
      </c>
      <c r="AG2713" s="9">
        <f t="shared" si="862"/>
        <v>153937802.82</v>
      </c>
      <c r="AH2713" s="9">
        <f t="shared" si="863"/>
        <v>153239236.5</v>
      </c>
      <c r="AI2713" s="9">
        <f t="shared" si="864"/>
        <v>153234893.2</v>
      </c>
      <c r="AJ2713" s="12">
        <f t="shared" si="845"/>
        <v>209347234.32</v>
      </c>
      <c r="AK2713" s="16">
        <f t="shared" si="846"/>
        <v>0.479347326254332</v>
      </c>
      <c r="AL2713" s="9">
        <f t="shared" si="847"/>
        <v>88035039.71</v>
      </c>
      <c r="AM2713" s="16">
        <f t="shared" si="848"/>
        <v>0.0528497114844228</v>
      </c>
      <c r="AN2713" s="16">
        <f t="shared" si="849"/>
        <v>0.0112713897495638</v>
      </c>
      <c r="AO2713" s="16">
        <f t="shared" si="850"/>
        <v>0.134522900525439</v>
      </c>
      <c r="AP2713" s="16">
        <f t="shared" si="851"/>
        <v>0.00133239219659206</v>
      </c>
      <c r="AQ2713" s="12">
        <f t="shared" si="852"/>
        <v>121312194.61</v>
      </c>
      <c r="AR2713" s="12">
        <f t="shared" si="853"/>
        <v>131245116.7</v>
      </c>
      <c r="AS2713" s="12">
        <f>AR2713-VLOOKUP(A2713,[1]选股结果!$A$2:$BJ$3005,48,FALSE)*0.08</f>
        <v>-40370307.992</v>
      </c>
      <c r="AT2713" s="12">
        <f t="shared" si="854"/>
        <v>121307851.31</v>
      </c>
      <c r="AU2713" s="12">
        <f t="shared" si="855"/>
        <v>131249460</v>
      </c>
      <c r="AV2713" s="12">
        <f t="shared" si="856"/>
        <v>121426246.41</v>
      </c>
      <c r="AW2713" s="12">
        <f t="shared" si="857"/>
        <v>153937802.82</v>
      </c>
      <c r="AX2713" s="12">
        <f t="shared" si="858"/>
        <v>21423357.66</v>
      </c>
      <c r="AY2713" s="21">
        <f t="shared" si="859"/>
        <v>314723153.82</v>
      </c>
    </row>
    <row r="2714" spans="1:51">
      <c r="A2714" s="5" t="s">
        <v>5475</v>
      </c>
      <c r="B2714" s="5" t="s">
        <v>5476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60"/>
        <v>436264004.62</v>
      </c>
      <c r="AF2714" s="9">
        <f t="shared" si="861"/>
        <v>413533311.04</v>
      </c>
      <c r="AG2714" s="9">
        <f t="shared" si="862"/>
        <v>51898017.43</v>
      </c>
      <c r="AH2714" s="9">
        <f t="shared" si="863"/>
        <v>51791684.62</v>
      </c>
      <c r="AI2714" s="9">
        <f t="shared" si="864"/>
        <v>44564040.2</v>
      </c>
      <c r="AJ2714" s="12">
        <f t="shared" si="845"/>
        <v>102549742.03</v>
      </c>
      <c r="AK2714" s="16">
        <f t="shared" si="846"/>
        <v>0.235063495828229</v>
      </c>
      <c r="AL2714" s="9">
        <f t="shared" si="847"/>
        <v>55202977.56</v>
      </c>
      <c r="AM2714" s="16">
        <f t="shared" si="848"/>
        <v>0.00144838220276822</v>
      </c>
      <c r="AN2714" s="16">
        <f t="shared" si="849"/>
        <v>0.00499452248392099</v>
      </c>
      <c r="AO2714" s="16">
        <f t="shared" si="850"/>
        <v>0.0980309092822172</v>
      </c>
      <c r="AP2714" s="16">
        <f t="shared" si="851"/>
        <v>0.0330911252065699</v>
      </c>
      <c r="AQ2714" s="12">
        <f t="shared" si="852"/>
        <v>47346764.47</v>
      </c>
      <c r="AR2714" s="12">
        <f t="shared" si="853"/>
        <v>20314702.86</v>
      </c>
      <c r="AS2714" s="12">
        <f>AR2714-VLOOKUP(A2714,[1]选股结果!$A$2:$BJ$3005,48,FALSE)*0.08</f>
        <v>-68395865.3184</v>
      </c>
      <c r="AT2714" s="12">
        <f t="shared" si="854"/>
        <v>40119120.05</v>
      </c>
      <c r="AU2714" s="12">
        <f t="shared" si="855"/>
        <v>27542347.28</v>
      </c>
      <c r="AV2714" s="12">
        <f t="shared" si="856"/>
        <v>29824053.63</v>
      </c>
      <c r="AW2714" s="12">
        <f t="shared" si="857"/>
        <v>51898017.43</v>
      </c>
      <c r="AX2714" s="12">
        <f t="shared" si="858"/>
        <v>12563243.64</v>
      </c>
      <c r="AY2714" s="21">
        <f t="shared" si="859"/>
        <v>393728893.85</v>
      </c>
    </row>
    <row r="2715" spans="1:51">
      <c r="A2715" s="5" t="s">
        <v>5477</v>
      </c>
      <c r="B2715" s="5" t="s">
        <v>5478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60"/>
        <v>436132541.05</v>
      </c>
      <c r="AF2715" s="9">
        <f t="shared" si="861"/>
        <v>393713036.55</v>
      </c>
      <c r="AG2715" s="9">
        <f t="shared" si="862"/>
        <v>63852175.03</v>
      </c>
      <c r="AH2715" s="9">
        <f t="shared" si="863"/>
        <v>102182027.6</v>
      </c>
      <c r="AI2715" s="9">
        <f t="shared" si="864"/>
        <v>92021171.82</v>
      </c>
      <c r="AJ2715" s="12">
        <f t="shared" si="845"/>
        <v>113368151.84</v>
      </c>
      <c r="AK2715" s="16">
        <f t="shared" si="846"/>
        <v>0.259939676977699</v>
      </c>
      <c r="AL2715" s="9">
        <f t="shared" si="847"/>
        <v>39422476.57</v>
      </c>
      <c r="AM2715" s="16">
        <f t="shared" si="848"/>
        <v>0.00796001468187167</v>
      </c>
      <c r="AN2715" s="16">
        <f t="shared" si="849"/>
        <v>0.0298677913109598</v>
      </c>
      <c r="AO2715" s="16">
        <f t="shared" si="850"/>
        <v>0.0785914116325258</v>
      </c>
      <c r="AP2715" s="16">
        <f t="shared" si="851"/>
        <v>0.0525421593968447</v>
      </c>
      <c r="AQ2715" s="12">
        <f t="shared" si="852"/>
        <v>73945675.27</v>
      </c>
      <c r="AR2715" s="12">
        <f t="shared" si="853"/>
        <v>66525726.85</v>
      </c>
      <c r="AS2715" s="12">
        <f>AR2715-VLOOKUP(A2715,[1]选股结果!$A$2:$BJ$3005,48,FALSE)*0.08</f>
        <v>-80971328.2932</v>
      </c>
      <c r="AT2715" s="12">
        <f t="shared" si="854"/>
        <v>63784819.49</v>
      </c>
      <c r="AU2715" s="12">
        <f t="shared" si="855"/>
        <v>76686582.63</v>
      </c>
      <c r="AV2715" s="12">
        <f t="shared" si="856"/>
        <v>30808189.7</v>
      </c>
      <c r="AW2715" s="12">
        <f t="shared" si="857"/>
        <v>63852175.03</v>
      </c>
      <c r="AX2715" s="12">
        <f t="shared" si="858"/>
        <v>13376667.5</v>
      </c>
      <c r="AY2715" s="21">
        <f t="shared" si="859"/>
        <v>396453943.91</v>
      </c>
    </row>
    <row r="2716" spans="1:51">
      <c r="A2716" s="5" t="s">
        <v>5479</v>
      </c>
      <c r="B2716" s="5" t="s">
        <v>5480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60"/>
        <v>436059906.41</v>
      </c>
      <c r="AF2716" s="9">
        <f t="shared" si="861"/>
        <v>382252156.43</v>
      </c>
      <c r="AG2716" s="9">
        <f t="shared" si="862"/>
        <v>51045739.51</v>
      </c>
      <c r="AH2716" s="9">
        <f t="shared" si="863"/>
        <v>54965308.92</v>
      </c>
      <c r="AI2716" s="9">
        <f t="shared" si="864"/>
        <v>50881311.87</v>
      </c>
      <c r="AJ2716" s="12">
        <f t="shared" si="845"/>
        <v>121145785.81</v>
      </c>
      <c r="AK2716" s="16">
        <f t="shared" si="846"/>
        <v>0.277819134548211</v>
      </c>
      <c r="AL2716" s="9">
        <f t="shared" si="847"/>
        <v>68057299.97</v>
      </c>
      <c r="AM2716" s="16">
        <f t="shared" si="848"/>
        <v>0.00620399896948187</v>
      </c>
      <c r="AN2716" s="16">
        <f t="shared" si="849"/>
        <v>0.0128376992878968</v>
      </c>
      <c r="AO2716" s="16">
        <f t="shared" si="850"/>
        <v>0.0684161498029341</v>
      </c>
      <c r="AP2716" s="16">
        <f t="shared" si="851"/>
        <v>0.0780431204743743</v>
      </c>
      <c r="AQ2716" s="12">
        <f t="shared" si="852"/>
        <v>53088485.84</v>
      </c>
      <c r="AR2716" s="12">
        <f t="shared" si="853"/>
        <v>53834789.81</v>
      </c>
      <c r="AS2716" s="12">
        <f>AR2716-VLOOKUP(A2716,[1]选股结果!$A$2:$BJ$3005,48,FALSE)*0.08</f>
        <v>-23566020.4292</v>
      </c>
      <c r="AT2716" s="12">
        <f t="shared" si="854"/>
        <v>49004488.79</v>
      </c>
      <c r="AU2716" s="12">
        <f t="shared" si="855"/>
        <v>57918786.86</v>
      </c>
      <c r="AV2716" s="12">
        <f t="shared" si="856"/>
        <v>45715757.32</v>
      </c>
      <c r="AW2716" s="12">
        <f t="shared" si="857"/>
        <v>51045739.51</v>
      </c>
      <c r="AX2716" s="12">
        <f t="shared" si="858"/>
        <v>0</v>
      </c>
      <c r="AY2716" s="21">
        <f t="shared" si="859"/>
        <v>387082457.45</v>
      </c>
    </row>
    <row r="2717" spans="1:51">
      <c r="A2717" s="5" t="s">
        <v>5481</v>
      </c>
      <c r="B2717" s="5" t="s">
        <v>5482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60"/>
        <v>435989004.2</v>
      </c>
      <c r="AF2717" s="9">
        <f t="shared" si="861"/>
        <v>458011618.61</v>
      </c>
      <c r="AG2717" s="9">
        <f t="shared" si="862"/>
        <v>5726558.54999997</v>
      </c>
      <c r="AH2717" s="9">
        <f t="shared" si="863"/>
        <v>4994678.60999997</v>
      </c>
      <c r="AI2717" s="9">
        <f t="shared" si="864"/>
        <v>7029310.01999997</v>
      </c>
      <c r="AJ2717" s="12">
        <f t="shared" si="845"/>
        <v>89509791.62</v>
      </c>
      <c r="AK2717" s="16">
        <f t="shared" si="846"/>
        <v>0.205302864883582</v>
      </c>
      <c r="AL2717" s="9">
        <f t="shared" si="847"/>
        <v>95661228.66</v>
      </c>
      <c r="AM2717" s="16">
        <f t="shared" si="848"/>
        <v>0.00865529677044089</v>
      </c>
      <c r="AN2717" s="16">
        <f t="shared" si="849"/>
        <v>0.0411283007077269</v>
      </c>
      <c r="AO2717" s="16">
        <f t="shared" si="850"/>
        <v>0.113785382525938</v>
      </c>
      <c r="AP2717" s="16">
        <f t="shared" si="851"/>
        <v>0.0478426104306784</v>
      </c>
      <c r="AQ2717" s="12">
        <f t="shared" si="852"/>
        <v>-6151437.04000001</v>
      </c>
      <c r="AR2717" s="12">
        <f t="shared" si="853"/>
        <v>-23476082.87</v>
      </c>
      <c r="AS2717" s="12">
        <f>AR2717-VLOOKUP(A2717,[1]选股结果!$A$2:$BJ$3005,48,FALSE)*0.08</f>
        <v>-73356251.5588</v>
      </c>
      <c r="AT2717" s="12">
        <f t="shared" si="854"/>
        <v>-4116805.63000001</v>
      </c>
      <c r="AU2717" s="12">
        <f t="shared" si="855"/>
        <v>-25510714.28</v>
      </c>
      <c r="AV2717" s="12">
        <f t="shared" si="856"/>
        <v>4651416.62</v>
      </c>
      <c r="AW2717" s="12">
        <f t="shared" si="857"/>
        <v>5726558.54999997</v>
      </c>
      <c r="AX2717" s="12">
        <f t="shared" si="858"/>
        <v>0</v>
      </c>
      <c r="AY2717" s="21">
        <f t="shared" si="859"/>
        <v>438652341.37</v>
      </c>
    </row>
    <row r="2718" spans="1:51">
      <c r="A2718" s="5" t="s">
        <v>5483</v>
      </c>
      <c r="B2718" s="5" t="s">
        <v>5484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60"/>
        <v>435913886.37</v>
      </c>
      <c r="AF2718" s="9">
        <f t="shared" si="861"/>
        <v>500270626.26</v>
      </c>
      <c r="AG2718" s="9">
        <f t="shared" si="862"/>
        <v>-72572314.46</v>
      </c>
      <c r="AH2718" s="9">
        <f t="shared" si="863"/>
        <v>-71442610.68</v>
      </c>
      <c r="AI2718" s="9">
        <f t="shared" si="864"/>
        <v>-70064516.47</v>
      </c>
      <c r="AJ2718" s="12">
        <f t="shared" ref="AJ2718:AJ2781" si="865">C2718-G2718</f>
        <v>42948910.28</v>
      </c>
      <c r="AK2718" s="16">
        <f t="shared" ref="AK2718:AK2781" si="866">AJ2718/C2718</f>
        <v>0.0985261346860269</v>
      </c>
      <c r="AL2718" s="9">
        <f t="shared" ref="AL2718:AL2781" si="867">O2718+P2718+Q2718+R2718+Y2718-AB2718+AC2718</f>
        <v>112901445.17</v>
      </c>
      <c r="AM2718" s="16">
        <f t="shared" ref="AM2718:AM2781" si="868">O2718/C2718</f>
        <v>0.00707871688992462</v>
      </c>
      <c r="AN2718" s="16">
        <f t="shared" ref="AN2718:AN2781" si="869">P2718/C2718</f>
        <v>0.0616281024991198</v>
      </c>
      <c r="AO2718" s="16">
        <f t="shared" ref="AO2718:AO2781" si="870">Q2718/C2718</f>
        <v>0.0738563210456507</v>
      </c>
      <c r="AP2718" s="16">
        <f t="shared" ref="AP2718:AP2781" si="871">R2718/C2718</f>
        <v>0.0822833117538155</v>
      </c>
      <c r="AQ2718" s="12">
        <f t="shared" ref="AQ2718:AQ2781" si="872">C2718-G2718-AL2718</f>
        <v>-69952534.89</v>
      </c>
      <c r="AR2718" s="12">
        <f t="shared" ref="AR2718:AR2781" si="873">AQ2718-S2718-AD2718</f>
        <v>-77866400.04</v>
      </c>
      <c r="AS2718" s="12">
        <f>AR2718-VLOOKUP(A2718,[1]选股结果!$A$2:$BJ$3005,48,FALSE)*0.08</f>
        <v>-100942297.5936</v>
      </c>
      <c r="AT2718" s="12">
        <f t="shared" si="854"/>
        <v>-68574440.68</v>
      </c>
      <c r="AU2718" s="12">
        <f t="shared" si="855"/>
        <v>-79244494.25</v>
      </c>
      <c r="AV2718" s="12">
        <f t="shared" si="856"/>
        <v>-69395914.06</v>
      </c>
      <c r="AW2718" s="12">
        <f t="shared" si="857"/>
        <v>-72572314.46</v>
      </c>
      <c r="AX2718" s="12">
        <f t="shared" si="858"/>
        <v>0</v>
      </c>
      <c r="AY2718" s="21">
        <f t="shared" si="859"/>
        <v>490978666.9</v>
      </c>
    </row>
    <row r="2719" spans="1:51">
      <c r="A2719" s="5" t="s">
        <v>5485</v>
      </c>
      <c r="B2719" s="5" t="s">
        <v>5486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60"/>
        <v>429906036.89</v>
      </c>
      <c r="AF2719" s="9">
        <f t="shared" si="861"/>
        <v>360917239.77</v>
      </c>
      <c r="AG2719" s="9">
        <f t="shared" si="862"/>
        <v>52707363.18</v>
      </c>
      <c r="AH2719" s="9">
        <f t="shared" si="863"/>
        <v>54083025.37</v>
      </c>
      <c r="AI2719" s="9">
        <f t="shared" si="864"/>
        <v>53183025.37</v>
      </c>
      <c r="AJ2719" s="12">
        <f t="shared" si="865"/>
        <v>157649524.98</v>
      </c>
      <c r="AK2719" s="16">
        <f t="shared" si="866"/>
        <v>0.366706934660556</v>
      </c>
      <c r="AL2719" s="9">
        <f t="shared" si="867"/>
        <v>71486945.02</v>
      </c>
      <c r="AM2719" s="16">
        <f t="shared" si="868"/>
        <v>0.00731670811779002</v>
      </c>
      <c r="AN2719" s="16">
        <f t="shared" si="869"/>
        <v>0.0413428270944418</v>
      </c>
      <c r="AO2719" s="16">
        <f t="shared" si="870"/>
        <v>0.0928501883778234</v>
      </c>
      <c r="AP2719" s="16">
        <f t="shared" si="871"/>
        <v>0.0151397347827087</v>
      </c>
      <c r="AQ2719" s="12">
        <f t="shared" si="872"/>
        <v>86162579.96</v>
      </c>
      <c r="AR2719" s="12">
        <f t="shared" si="873"/>
        <v>63946399.93</v>
      </c>
      <c r="AS2719" s="12">
        <f>AR2719-VLOOKUP(A2719,[1]选股结果!$A$2:$BJ$3005,48,FALSE)*0.08</f>
        <v>21858721.7524</v>
      </c>
      <c r="AT2719" s="12">
        <f t="shared" si="854"/>
        <v>85262579.96</v>
      </c>
      <c r="AU2719" s="12">
        <f t="shared" si="855"/>
        <v>64846399.93</v>
      </c>
      <c r="AV2719" s="12">
        <f t="shared" si="856"/>
        <v>74023543.21</v>
      </c>
      <c r="AW2719" s="12">
        <f t="shared" si="857"/>
        <v>52707363.18</v>
      </c>
      <c r="AX2719" s="12">
        <f t="shared" si="858"/>
        <v>0</v>
      </c>
      <c r="AY2719" s="21">
        <f t="shared" si="859"/>
        <v>339601059.74</v>
      </c>
    </row>
    <row r="2720" spans="1:51">
      <c r="A2720" s="5" t="s">
        <v>5487</v>
      </c>
      <c r="B2720" s="5" t="s">
        <v>5488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60"/>
        <v>429683291.81</v>
      </c>
      <c r="AF2720" s="9">
        <f t="shared" si="861"/>
        <v>305482128.35</v>
      </c>
      <c r="AG2720" s="9">
        <f t="shared" si="862"/>
        <v>120047761.33</v>
      </c>
      <c r="AH2720" s="9">
        <f t="shared" si="863"/>
        <v>119591193.73</v>
      </c>
      <c r="AI2720" s="9">
        <f t="shared" si="864"/>
        <v>107967473.31</v>
      </c>
      <c r="AJ2720" s="12">
        <f t="shared" si="865"/>
        <v>234816786.74</v>
      </c>
      <c r="AK2720" s="16">
        <f t="shared" si="866"/>
        <v>0.546488055774421</v>
      </c>
      <c r="AL2720" s="9">
        <f t="shared" si="867"/>
        <v>114992812.47</v>
      </c>
      <c r="AM2720" s="16">
        <f t="shared" si="868"/>
        <v>0.00719800629661816</v>
      </c>
      <c r="AN2720" s="16">
        <f t="shared" si="869"/>
        <v>0.00921755242871146</v>
      </c>
      <c r="AO2720" s="16">
        <f t="shared" si="870"/>
        <v>0.130844862161549</v>
      </c>
      <c r="AP2720" s="16">
        <f t="shared" si="871"/>
        <v>0.114793078739982</v>
      </c>
      <c r="AQ2720" s="12">
        <f t="shared" si="872"/>
        <v>119823974.27</v>
      </c>
      <c r="AR2720" s="12">
        <f t="shared" si="873"/>
        <v>110184640.92</v>
      </c>
      <c r="AS2720" s="12">
        <f>AR2720-VLOOKUP(A2720,[1]选股结果!$A$2:$BJ$3005,48,FALSE)*0.08</f>
        <v>12654056.0792</v>
      </c>
      <c r="AT2720" s="12">
        <f t="shared" si="854"/>
        <v>108200253.85</v>
      </c>
      <c r="AU2720" s="12">
        <f t="shared" si="855"/>
        <v>121808361.34</v>
      </c>
      <c r="AV2720" s="12">
        <f t="shared" si="856"/>
        <v>116895986.23</v>
      </c>
      <c r="AW2720" s="12">
        <f t="shared" si="857"/>
        <v>120047761.33</v>
      </c>
      <c r="AX2720" s="12">
        <f t="shared" si="858"/>
        <v>152378.35</v>
      </c>
      <c r="AY2720" s="21">
        <f t="shared" si="859"/>
        <v>307466515.42</v>
      </c>
    </row>
    <row r="2721" spans="1:51">
      <c r="A2721" s="5" t="s">
        <v>5489</v>
      </c>
      <c r="B2721" s="5" t="s">
        <v>5490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60"/>
        <v>429238748.04</v>
      </c>
      <c r="AF2721" s="9">
        <f t="shared" si="861"/>
        <v>466501986.7</v>
      </c>
      <c r="AG2721" s="9">
        <f t="shared" si="862"/>
        <v>-32654882.7699999</v>
      </c>
      <c r="AH2721" s="9">
        <f t="shared" si="863"/>
        <v>-20435828.2099999</v>
      </c>
      <c r="AI2721" s="9">
        <f t="shared" si="864"/>
        <v>-25586524.0099999</v>
      </c>
      <c r="AJ2721" s="12">
        <f t="shared" si="865"/>
        <v>54595263.28</v>
      </c>
      <c r="AK2721" s="16">
        <f t="shared" si="866"/>
        <v>0.127190901402295</v>
      </c>
      <c r="AL2721" s="9">
        <f t="shared" si="867"/>
        <v>76620537.17</v>
      </c>
      <c r="AM2721" s="16">
        <f t="shared" si="868"/>
        <v>0.00513785444597021</v>
      </c>
      <c r="AN2721" s="16">
        <f t="shared" si="869"/>
        <v>0.0353562405754332</v>
      </c>
      <c r="AO2721" s="16">
        <f t="shared" si="870"/>
        <v>0.128513853378539</v>
      </c>
      <c r="AP2721" s="16">
        <f t="shared" si="871"/>
        <v>0.0379683412655962</v>
      </c>
      <c r="AQ2721" s="12">
        <f t="shared" si="872"/>
        <v>-22025273.89</v>
      </c>
      <c r="AR2721" s="12">
        <f t="shared" si="873"/>
        <v>-30192228.18</v>
      </c>
      <c r="AS2721" s="12">
        <f>AR2721-VLOOKUP(A2721,[1]选股结果!$A$2:$BJ$3005,48,FALSE)*0.08</f>
        <v>-121394029.8008</v>
      </c>
      <c r="AT2721" s="12">
        <f t="shared" si="854"/>
        <v>-27175969.69</v>
      </c>
      <c r="AU2721" s="12">
        <f t="shared" si="855"/>
        <v>-25041532.38</v>
      </c>
      <c r="AV2721" s="12">
        <f t="shared" si="856"/>
        <v>-41468876.44</v>
      </c>
      <c r="AW2721" s="12">
        <f t="shared" si="857"/>
        <v>-32654882.7699999</v>
      </c>
      <c r="AX2721" s="12">
        <f t="shared" si="858"/>
        <v>4098149.5</v>
      </c>
      <c r="AY2721" s="21">
        <f t="shared" si="859"/>
        <v>463485728.21</v>
      </c>
    </row>
    <row r="2722" spans="1:51">
      <c r="A2722" s="5" t="s">
        <v>5491</v>
      </c>
      <c r="B2722" s="5" t="s">
        <v>5492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60"/>
        <v>428598547.64</v>
      </c>
      <c r="AF2722" s="9">
        <f t="shared" si="861"/>
        <v>318570075.94</v>
      </c>
      <c r="AG2722" s="9">
        <f t="shared" si="862"/>
        <v>114644866.65</v>
      </c>
      <c r="AH2722" s="9">
        <f t="shared" si="863"/>
        <v>115677571.64</v>
      </c>
      <c r="AI2722" s="9">
        <f t="shared" si="864"/>
        <v>99473408.86</v>
      </c>
      <c r="AJ2722" s="12">
        <f t="shared" si="865"/>
        <v>164520961.5</v>
      </c>
      <c r="AK2722" s="16">
        <f t="shared" si="866"/>
        <v>0.383857953802935</v>
      </c>
      <c r="AL2722" s="9">
        <f t="shared" si="867"/>
        <v>42375885.34</v>
      </c>
      <c r="AM2722" s="16">
        <f t="shared" si="868"/>
        <v>0.00259236790725958</v>
      </c>
      <c r="AN2722" s="16">
        <f t="shared" si="869"/>
        <v>0.00763271697492493</v>
      </c>
      <c r="AO2722" s="16">
        <f t="shared" si="870"/>
        <v>0.0533180258911995</v>
      </c>
      <c r="AP2722" s="16">
        <f t="shared" si="871"/>
        <v>0.0377371911992231</v>
      </c>
      <c r="AQ2722" s="12">
        <f t="shared" si="872"/>
        <v>122145076.16</v>
      </c>
      <c r="AR2722" s="12">
        <f t="shared" si="873"/>
        <v>94857013.91</v>
      </c>
      <c r="AS2722" s="12">
        <f>AR2722-VLOOKUP(A2722,[1]选股结果!$A$2:$BJ$3005,48,FALSE)*0.08</f>
        <v>-7585017.72920001</v>
      </c>
      <c r="AT2722" s="12">
        <f t="shared" si="854"/>
        <v>105940913.38</v>
      </c>
      <c r="AU2722" s="12">
        <f t="shared" si="855"/>
        <v>111061176.69</v>
      </c>
      <c r="AV2722" s="12">
        <f t="shared" si="856"/>
        <v>111255194.51</v>
      </c>
      <c r="AW2722" s="12">
        <f t="shared" si="857"/>
        <v>114644866.65</v>
      </c>
      <c r="AX2722" s="12">
        <f t="shared" si="858"/>
        <v>3015958.9</v>
      </c>
      <c r="AY2722" s="21">
        <f t="shared" si="859"/>
        <v>307486176.47</v>
      </c>
    </row>
    <row r="2723" spans="1:51">
      <c r="A2723" s="5" t="s">
        <v>5493</v>
      </c>
      <c r="B2723" s="5" t="s">
        <v>5494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60"/>
        <v>428429358.26</v>
      </c>
      <c r="AF2723" s="9">
        <f t="shared" si="861"/>
        <v>458907695.25</v>
      </c>
      <c r="AG2723" s="9">
        <f t="shared" si="862"/>
        <v>-50535837.73</v>
      </c>
      <c r="AH2723" s="9">
        <f t="shared" si="863"/>
        <v>-49158715.25</v>
      </c>
      <c r="AI2723" s="9">
        <f t="shared" si="864"/>
        <v>-51243690.7</v>
      </c>
      <c r="AJ2723" s="12">
        <f t="shared" si="865"/>
        <v>138721079.68</v>
      </c>
      <c r="AK2723" s="16">
        <f t="shared" si="866"/>
        <v>0.32378985474617</v>
      </c>
      <c r="AL2723" s="9">
        <f t="shared" si="867"/>
        <v>162851190.57</v>
      </c>
      <c r="AM2723" s="16">
        <f t="shared" si="868"/>
        <v>0.0288112704277121</v>
      </c>
      <c r="AN2723" s="16">
        <f t="shared" si="869"/>
        <v>0.175215683035531</v>
      </c>
      <c r="AO2723" s="16">
        <f t="shared" si="870"/>
        <v>0.124488877038237</v>
      </c>
      <c r="AP2723" s="16">
        <f t="shared" si="871"/>
        <v>0.0548106383404034</v>
      </c>
      <c r="AQ2723" s="12">
        <f t="shared" si="872"/>
        <v>-24130110.89</v>
      </c>
      <c r="AR2723" s="12">
        <f t="shared" si="873"/>
        <v>-31186189.96</v>
      </c>
      <c r="AS2723" s="12">
        <f>AR2723-VLOOKUP(A2723,[1]选股结果!$A$2:$BJ$3005,48,FALSE)*0.08</f>
        <v>-240292006.4768</v>
      </c>
      <c r="AT2723" s="12">
        <f t="shared" si="854"/>
        <v>-26215086.34</v>
      </c>
      <c r="AU2723" s="12">
        <f t="shared" si="855"/>
        <v>-29101214.51</v>
      </c>
      <c r="AV2723" s="12">
        <f t="shared" si="856"/>
        <v>-72091224.01</v>
      </c>
      <c r="AW2723" s="12">
        <f t="shared" si="857"/>
        <v>-50535837.73</v>
      </c>
      <c r="AX2723" s="12">
        <f t="shared" si="858"/>
        <v>0</v>
      </c>
      <c r="AY2723" s="21">
        <f t="shared" si="859"/>
        <v>453936591.63</v>
      </c>
    </row>
    <row r="2724" spans="1:51">
      <c r="A2724" s="5" t="s">
        <v>5495</v>
      </c>
      <c r="B2724" s="5" t="s">
        <v>5496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60"/>
        <v>426976214.95</v>
      </c>
      <c r="AF2724" s="9">
        <f t="shared" si="861"/>
        <v>256569085.08</v>
      </c>
      <c r="AG2724" s="9">
        <f t="shared" si="862"/>
        <v>226932531.87</v>
      </c>
      <c r="AH2724" s="9">
        <f t="shared" si="863"/>
        <v>223498323.81</v>
      </c>
      <c r="AI2724" s="9">
        <f t="shared" si="864"/>
        <v>180374931.47</v>
      </c>
      <c r="AJ2724" s="12">
        <f t="shared" si="865"/>
        <v>202159571.98</v>
      </c>
      <c r="AK2724" s="16">
        <f t="shared" si="866"/>
        <v>0.473467994004475</v>
      </c>
      <c r="AL2724" s="9">
        <f t="shared" si="867"/>
        <v>54928780.69</v>
      </c>
      <c r="AM2724" s="16">
        <f t="shared" si="868"/>
        <v>0.015366101436747</v>
      </c>
      <c r="AN2724" s="16">
        <f t="shared" si="869"/>
        <v>0.00855486051003507</v>
      </c>
      <c r="AO2724" s="16">
        <f t="shared" si="870"/>
        <v>0.0965118866745905</v>
      </c>
      <c r="AP2724" s="16">
        <f t="shared" si="871"/>
        <v>0</v>
      </c>
      <c r="AQ2724" s="12">
        <f t="shared" si="872"/>
        <v>147230791.29</v>
      </c>
      <c r="AR2724" s="12">
        <f t="shared" si="873"/>
        <v>123776918.7</v>
      </c>
      <c r="AS2724" s="12">
        <f>AR2724-VLOOKUP(A2724,[1]选股结果!$A$2:$BJ$3005,48,FALSE)*0.08</f>
        <v>-247654203.1568</v>
      </c>
      <c r="AT2724" s="12">
        <f t="shared" si="854"/>
        <v>104107398.95</v>
      </c>
      <c r="AU2724" s="12">
        <f t="shared" si="855"/>
        <v>166900311.04</v>
      </c>
      <c r="AV2724" s="12">
        <f t="shared" si="856"/>
        <v>150902634.18</v>
      </c>
      <c r="AW2724" s="12">
        <f t="shared" si="857"/>
        <v>226932531.87</v>
      </c>
      <c r="AX2724" s="12">
        <f t="shared" si="858"/>
        <v>874296.000000007</v>
      </c>
      <c r="AY2724" s="21">
        <f t="shared" si="859"/>
        <v>276238604.83</v>
      </c>
    </row>
    <row r="2725" spans="1:51">
      <c r="A2725" s="5" t="s">
        <v>5497</v>
      </c>
      <c r="B2725" s="5" t="s">
        <v>5498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60"/>
        <v>425990997.56</v>
      </c>
      <c r="AF2725" s="9">
        <f t="shared" si="861"/>
        <v>469532628.85</v>
      </c>
      <c r="AG2725" s="9">
        <f t="shared" si="862"/>
        <v>-42803450.1</v>
      </c>
      <c r="AH2725" s="9">
        <f t="shared" si="863"/>
        <v>-42895836.32</v>
      </c>
      <c r="AI2725" s="9">
        <f t="shared" si="864"/>
        <v>-43623007.53</v>
      </c>
      <c r="AJ2725" s="12">
        <f t="shared" si="865"/>
        <v>75058774.97</v>
      </c>
      <c r="AK2725" s="16">
        <f t="shared" si="866"/>
        <v>0.176198030944135</v>
      </c>
      <c r="AL2725" s="9">
        <f t="shared" si="867"/>
        <v>92654168.5</v>
      </c>
      <c r="AM2725" s="16">
        <f t="shared" si="868"/>
        <v>0.00751819453543477</v>
      </c>
      <c r="AN2725" s="16">
        <f t="shared" si="869"/>
        <v>0.00514915233552805</v>
      </c>
      <c r="AO2725" s="16">
        <f t="shared" si="870"/>
        <v>0.204618423979072</v>
      </c>
      <c r="AP2725" s="16">
        <f t="shared" si="871"/>
        <v>0</v>
      </c>
      <c r="AQ2725" s="12">
        <f t="shared" si="872"/>
        <v>-17595393.53</v>
      </c>
      <c r="AR2725" s="12">
        <f t="shared" si="873"/>
        <v>-44361188.72</v>
      </c>
      <c r="AS2725" s="12">
        <f>AR2725-VLOOKUP(A2725,[1]选股结果!$A$2:$BJ$3005,48,FALSE)*0.08</f>
        <v>-100280141.5016</v>
      </c>
      <c r="AT2725" s="12">
        <f t="shared" si="854"/>
        <v>-18322564.74</v>
      </c>
      <c r="AU2725" s="12">
        <f t="shared" si="855"/>
        <v>-43634017.51</v>
      </c>
      <c r="AV2725" s="12">
        <f t="shared" si="856"/>
        <v>-43194052.99</v>
      </c>
      <c r="AW2725" s="12">
        <f t="shared" si="857"/>
        <v>-42803450.1</v>
      </c>
      <c r="AX2725" s="12">
        <f t="shared" si="858"/>
        <v>0</v>
      </c>
      <c r="AY2725" s="21">
        <f t="shared" si="859"/>
        <v>443494004.87</v>
      </c>
    </row>
    <row r="2726" spans="1:51">
      <c r="A2726" s="5" t="s">
        <v>5499</v>
      </c>
      <c r="B2726" s="5" t="s">
        <v>5500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60"/>
        <v>423359378.2</v>
      </c>
      <c r="AF2726" s="9">
        <f t="shared" si="861"/>
        <v>397182372.98</v>
      </c>
      <c r="AG2726" s="9">
        <f t="shared" si="862"/>
        <v>40811709.57</v>
      </c>
      <c r="AH2726" s="9">
        <f t="shared" si="863"/>
        <v>40805354.05</v>
      </c>
      <c r="AI2726" s="9">
        <f t="shared" si="864"/>
        <v>35486054.01</v>
      </c>
      <c r="AJ2726" s="12">
        <f t="shared" si="865"/>
        <v>61776461.43</v>
      </c>
      <c r="AK2726" s="16">
        <f t="shared" si="866"/>
        <v>0.145919671586479</v>
      </c>
      <c r="AL2726" s="9">
        <f t="shared" si="867"/>
        <v>35063066.31</v>
      </c>
      <c r="AM2726" s="16">
        <f t="shared" si="868"/>
        <v>0.00443511464889052</v>
      </c>
      <c r="AN2726" s="16">
        <f t="shared" si="869"/>
        <v>0.0175718200495033</v>
      </c>
      <c r="AO2726" s="16">
        <f t="shared" si="870"/>
        <v>0.0216879535987565</v>
      </c>
      <c r="AP2726" s="16">
        <f t="shared" si="871"/>
        <v>0.0344013605696476</v>
      </c>
      <c r="AQ2726" s="12">
        <f t="shared" si="872"/>
        <v>26713395.12</v>
      </c>
      <c r="AR2726" s="12">
        <f t="shared" si="873"/>
        <v>18857418.23</v>
      </c>
      <c r="AS2726" s="12">
        <f>AR2726-VLOOKUP(A2726,[1]选股结果!$A$2:$BJ$3005,48,FALSE)*0.08</f>
        <v>-47123558.7756</v>
      </c>
      <c r="AT2726" s="12">
        <f t="shared" si="854"/>
        <v>21394095.08</v>
      </c>
      <c r="AU2726" s="12">
        <f t="shared" si="855"/>
        <v>24176718.27</v>
      </c>
      <c r="AV2726" s="12">
        <f t="shared" si="856"/>
        <v>26401666.46</v>
      </c>
      <c r="AW2726" s="12">
        <f t="shared" si="857"/>
        <v>40811709.57</v>
      </c>
      <c r="AX2726" s="12">
        <f t="shared" si="858"/>
        <v>16946719.96</v>
      </c>
      <c r="AY2726" s="21">
        <f t="shared" si="859"/>
        <v>394645696.13</v>
      </c>
    </row>
    <row r="2727" spans="1:51">
      <c r="A2727" s="5" t="s">
        <v>5501</v>
      </c>
      <c r="B2727" s="5" t="s">
        <v>5502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60"/>
        <v>423130270.92</v>
      </c>
      <c r="AF2727" s="9">
        <f t="shared" si="861"/>
        <v>351441091.23</v>
      </c>
      <c r="AG2727" s="9">
        <f t="shared" si="862"/>
        <v>82486794.09</v>
      </c>
      <c r="AH2727" s="9">
        <f t="shared" si="863"/>
        <v>87464145.88</v>
      </c>
      <c r="AI2727" s="9">
        <f t="shared" si="864"/>
        <v>74040807.22</v>
      </c>
      <c r="AJ2727" s="12">
        <f t="shared" si="865"/>
        <v>130341223.17</v>
      </c>
      <c r="AK2727" s="16">
        <f t="shared" si="866"/>
        <v>0.308040412439892</v>
      </c>
      <c r="AL2727" s="9">
        <f t="shared" si="867"/>
        <v>54186606.83</v>
      </c>
      <c r="AM2727" s="16">
        <f t="shared" si="868"/>
        <v>0.00255336633715877</v>
      </c>
      <c r="AN2727" s="16">
        <f t="shared" si="869"/>
        <v>0.0279424824754157</v>
      </c>
      <c r="AO2727" s="16">
        <f t="shared" si="870"/>
        <v>0.0653175499590418</v>
      </c>
      <c r="AP2727" s="16">
        <f t="shared" si="871"/>
        <v>0.0440110540886376</v>
      </c>
      <c r="AQ2727" s="12">
        <f t="shared" si="872"/>
        <v>76154616.34</v>
      </c>
      <c r="AR2727" s="12">
        <f t="shared" si="873"/>
        <v>63243192.82</v>
      </c>
      <c r="AS2727" s="12">
        <f>AR2727-VLOOKUP(A2727,[1]选股结果!$A$2:$BJ$3005,48,FALSE)*0.08</f>
        <v>-37676651.5104</v>
      </c>
      <c r="AT2727" s="12">
        <f t="shared" si="854"/>
        <v>62731277.68</v>
      </c>
      <c r="AU2727" s="12">
        <f t="shared" si="855"/>
        <v>76666531.48</v>
      </c>
      <c r="AV2727" s="12">
        <f t="shared" si="856"/>
        <v>78478244.19</v>
      </c>
      <c r="AW2727" s="12">
        <f t="shared" si="857"/>
        <v>82486794.09</v>
      </c>
      <c r="AX2727" s="12">
        <f t="shared" si="858"/>
        <v>2238279.93</v>
      </c>
      <c r="AY2727" s="21">
        <f t="shared" si="859"/>
        <v>351953006.37</v>
      </c>
    </row>
    <row r="2728" spans="1:51">
      <c r="A2728" s="5" t="s">
        <v>5503</v>
      </c>
      <c r="B2728" s="5" t="s">
        <v>5504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60"/>
        <v>422900252.14</v>
      </c>
      <c r="AF2728" s="9">
        <f t="shared" si="861"/>
        <v>529304075.93</v>
      </c>
      <c r="AG2728" s="9">
        <f t="shared" si="862"/>
        <v>-96895556.4100001</v>
      </c>
      <c r="AH2728" s="9">
        <f t="shared" si="863"/>
        <v>-94361022.8500001</v>
      </c>
      <c r="AI2728" s="9">
        <f t="shared" si="864"/>
        <v>-94924059.4000001</v>
      </c>
      <c r="AJ2728" s="12">
        <f t="shared" si="865"/>
        <v>8514658.91999996</v>
      </c>
      <c r="AK2728" s="16">
        <f t="shared" si="866"/>
        <v>0.0201339651062237</v>
      </c>
      <c r="AL2728" s="9">
        <f t="shared" si="867"/>
        <v>127477508.16</v>
      </c>
      <c r="AM2728" s="16">
        <f t="shared" si="868"/>
        <v>0.00975411206100304</v>
      </c>
      <c r="AN2728" s="16">
        <f t="shared" si="869"/>
        <v>0.0189482054206656</v>
      </c>
      <c r="AO2728" s="16">
        <f t="shared" si="870"/>
        <v>0.15148587766458</v>
      </c>
      <c r="AP2728" s="16">
        <f t="shared" si="871"/>
        <v>0.102991654295777</v>
      </c>
      <c r="AQ2728" s="12">
        <f t="shared" si="872"/>
        <v>-118962849.24</v>
      </c>
      <c r="AR2728" s="12">
        <f t="shared" si="873"/>
        <v>-114687538.77</v>
      </c>
      <c r="AS2728" s="12">
        <f>AR2728-VLOOKUP(A2728,[1]选股结果!$A$2:$BJ$3005,48,FALSE)*0.08</f>
        <v>-365372242.2564</v>
      </c>
      <c r="AT2728" s="12">
        <f t="shared" si="854"/>
        <v>-119525885.79</v>
      </c>
      <c r="AU2728" s="12">
        <f t="shared" si="855"/>
        <v>-114124502.22</v>
      </c>
      <c r="AV2728" s="12">
        <f t="shared" si="856"/>
        <v>-120375998.67</v>
      </c>
      <c r="AW2728" s="12">
        <f t="shared" si="857"/>
        <v>-96895556.4100001</v>
      </c>
      <c r="AX2728" s="12">
        <f t="shared" si="858"/>
        <v>18642095.24</v>
      </c>
      <c r="AY2728" s="21">
        <f t="shared" si="859"/>
        <v>534142422.95</v>
      </c>
    </row>
    <row r="2729" spans="1:51">
      <c r="A2729" s="5" t="s">
        <v>5505</v>
      </c>
      <c r="B2729" s="5" t="s">
        <v>5506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60"/>
        <v>422173445.12</v>
      </c>
      <c r="AF2729" s="9">
        <f t="shared" si="861"/>
        <v>473575028.76</v>
      </c>
      <c r="AG2729" s="9">
        <f t="shared" si="862"/>
        <v>-40359767.2099999</v>
      </c>
      <c r="AH2729" s="9">
        <f t="shared" si="863"/>
        <v>-41062757.6299999</v>
      </c>
      <c r="AI2729" s="9">
        <f t="shared" si="864"/>
        <v>-40816302.3599999</v>
      </c>
      <c r="AJ2729" s="12">
        <f t="shared" si="865"/>
        <v>47403947.49</v>
      </c>
      <c r="AK2729" s="16">
        <f t="shared" si="866"/>
        <v>0.112285478961202</v>
      </c>
      <c r="AL2729" s="9">
        <f t="shared" si="867"/>
        <v>85869520.21</v>
      </c>
      <c r="AM2729" s="16">
        <f t="shared" si="868"/>
        <v>0.00843713052342159</v>
      </c>
      <c r="AN2729" s="16">
        <f t="shared" si="869"/>
        <v>0.122040912178536</v>
      </c>
      <c r="AO2729" s="16">
        <f t="shared" si="870"/>
        <v>0.0712554646383534</v>
      </c>
      <c r="AP2729" s="16">
        <f t="shared" si="871"/>
        <v>0</v>
      </c>
      <c r="AQ2729" s="12">
        <f t="shared" si="872"/>
        <v>-38465572.72</v>
      </c>
      <c r="AR2729" s="12">
        <f t="shared" si="873"/>
        <v>-51858118.79</v>
      </c>
      <c r="AS2729" s="12">
        <f>AR2729-VLOOKUP(A2729,[1]选股结果!$A$2:$BJ$3005,48,FALSE)*0.08</f>
        <v>-120252007.0812</v>
      </c>
      <c r="AT2729" s="12">
        <f t="shared" si="854"/>
        <v>-38219117.45</v>
      </c>
      <c r="AU2729" s="12">
        <f t="shared" si="855"/>
        <v>-52104574.06</v>
      </c>
      <c r="AV2729" s="12">
        <f t="shared" si="856"/>
        <v>-51674120.84</v>
      </c>
      <c r="AW2729" s="12">
        <f t="shared" si="857"/>
        <v>-40359767.2099999</v>
      </c>
      <c r="AX2729" s="12">
        <f t="shared" si="858"/>
        <v>9542465.76</v>
      </c>
      <c r="AY2729" s="21">
        <f t="shared" si="859"/>
        <v>459936027.42</v>
      </c>
    </row>
    <row r="2730" spans="1:51">
      <c r="A2730" s="5" t="s">
        <v>5507</v>
      </c>
      <c r="B2730" s="5" t="s">
        <v>5508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60"/>
        <v>419128293.97</v>
      </c>
      <c r="AF2730" s="9">
        <f t="shared" si="861"/>
        <v>423455724.94</v>
      </c>
      <c r="AG2730" s="9">
        <f t="shared" si="862"/>
        <v>-5907708.15999997</v>
      </c>
      <c r="AH2730" s="9">
        <f t="shared" si="863"/>
        <v>-5961017.41999997</v>
      </c>
      <c r="AI2730" s="9">
        <f t="shared" si="864"/>
        <v>-5961017.41999997</v>
      </c>
      <c r="AJ2730" s="12">
        <f t="shared" si="865"/>
        <v>57368305.9400001</v>
      </c>
      <c r="AK2730" s="16">
        <f t="shared" si="866"/>
        <v>0.136875287985464</v>
      </c>
      <c r="AL2730" s="9">
        <f t="shared" si="867"/>
        <v>61889736.21</v>
      </c>
      <c r="AM2730" s="16">
        <f t="shared" si="868"/>
        <v>0.0484423265432261</v>
      </c>
      <c r="AN2730" s="16">
        <f t="shared" si="869"/>
        <v>0.0633369496212062</v>
      </c>
      <c r="AO2730" s="16">
        <f t="shared" si="870"/>
        <v>0.0321684621486448</v>
      </c>
      <c r="AP2730" s="16">
        <f t="shared" si="871"/>
        <v>0.00348128716431737</v>
      </c>
      <c r="AQ2730" s="12">
        <f t="shared" si="872"/>
        <v>-4521430.26999995</v>
      </c>
      <c r="AR2730" s="12">
        <f t="shared" si="873"/>
        <v>-4425491.24999995</v>
      </c>
      <c r="AS2730" s="12">
        <f>AR2730-VLOOKUP(A2730,[1]选股结果!$A$2:$BJ$3005,48,FALSE)*0.08</f>
        <v>-59638839.7947999</v>
      </c>
      <c r="AT2730" s="12">
        <f t="shared" si="854"/>
        <v>-4521430.26999995</v>
      </c>
      <c r="AU2730" s="12">
        <f t="shared" si="855"/>
        <v>-4425491.24999995</v>
      </c>
      <c r="AV2730" s="12">
        <f t="shared" si="856"/>
        <v>-6003647.17999994</v>
      </c>
      <c r="AW2730" s="12">
        <f t="shared" si="857"/>
        <v>-5907708.15999997</v>
      </c>
      <c r="AX2730" s="12">
        <f t="shared" si="858"/>
        <v>0</v>
      </c>
      <c r="AY2730" s="21">
        <f t="shared" si="859"/>
        <v>423551663.96</v>
      </c>
    </row>
    <row r="2731" spans="1:51">
      <c r="A2731" s="5" t="s">
        <v>5509</v>
      </c>
      <c r="B2731" s="5" t="s">
        <v>5510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60"/>
        <v>418898530.64</v>
      </c>
      <c r="AF2731" s="9">
        <f t="shared" si="861"/>
        <v>376140546.32</v>
      </c>
      <c r="AG2731" s="9">
        <f t="shared" si="862"/>
        <v>46043271.09</v>
      </c>
      <c r="AH2731" s="9">
        <f t="shared" si="863"/>
        <v>45821050.97</v>
      </c>
      <c r="AI2731" s="9">
        <f t="shared" si="864"/>
        <v>41625385.8</v>
      </c>
      <c r="AJ2731" s="12">
        <f t="shared" si="865"/>
        <v>127763367.2</v>
      </c>
      <c r="AK2731" s="16">
        <f t="shared" si="866"/>
        <v>0.304998365606108</v>
      </c>
      <c r="AL2731" s="9">
        <f t="shared" si="867"/>
        <v>85623091.61</v>
      </c>
      <c r="AM2731" s="16">
        <f t="shared" si="868"/>
        <v>0.0106221582186068</v>
      </c>
      <c r="AN2731" s="16">
        <f t="shared" si="869"/>
        <v>0.0281918272712899</v>
      </c>
      <c r="AO2731" s="16">
        <f t="shared" si="870"/>
        <v>0.10746637542801</v>
      </c>
      <c r="AP2731" s="16">
        <f t="shared" si="871"/>
        <v>0.0575897060396526</v>
      </c>
      <c r="AQ2731" s="12">
        <f t="shared" si="872"/>
        <v>42140275.59</v>
      </c>
      <c r="AR2731" s="12">
        <f t="shared" si="873"/>
        <v>38340099.03</v>
      </c>
      <c r="AS2731" s="12">
        <f>AR2731-VLOOKUP(A2731,[1]选股结果!$A$2:$BJ$3005,48,FALSE)*0.08</f>
        <v>-23608523.958</v>
      </c>
      <c r="AT2731" s="12">
        <f t="shared" si="854"/>
        <v>37944610.42</v>
      </c>
      <c r="AU2731" s="12">
        <f t="shared" si="855"/>
        <v>42535764.2</v>
      </c>
      <c r="AV2731" s="12">
        <f t="shared" si="856"/>
        <v>41920030.89</v>
      </c>
      <c r="AW2731" s="12">
        <f t="shared" si="857"/>
        <v>46043271.09</v>
      </c>
      <c r="AX2731" s="12">
        <f t="shared" si="858"/>
        <v>3727751.59</v>
      </c>
      <c r="AY2731" s="21">
        <f t="shared" si="859"/>
        <v>376536034.93</v>
      </c>
    </row>
    <row r="2732" spans="1:51">
      <c r="A2732" s="5" t="s">
        <v>5511</v>
      </c>
      <c r="B2732" s="5" t="s">
        <v>5512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60"/>
        <v>417904297.43</v>
      </c>
      <c r="AF2732" s="9">
        <f t="shared" si="861"/>
        <v>392469530.73</v>
      </c>
      <c r="AG2732" s="9">
        <f t="shared" si="862"/>
        <v>22240054.64</v>
      </c>
      <c r="AH2732" s="9">
        <f t="shared" si="863"/>
        <v>20542383.58</v>
      </c>
      <c r="AI2732" s="9">
        <f t="shared" si="864"/>
        <v>17723665.03</v>
      </c>
      <c r="AJ2732" s="12">
        <f t="shared" si="865"/>
        <v>105157654.94</v>
      </c>
      <c r="AK2732" s="16">
        <f t="shared" si="866"/>
        <v>0.251630948967722</v>
      </c>
      <c r="AL2732" s="9">
        <f t="shared" si="867"/>
        <v>78730028.67</v>
      </c>
      <c r="AM2732" s="16">
        <f t="shared" si="868"/>
        <v>0.00862950704785242</v>
      </c>
      <c r="AN2732" s="16">
        <f t="shared" si="869"/>
        <v>0.0363014509381567</v>
      </c>
      <c r="AO2732" s="16">
        <f t="shared" si="870"/>
        <v>0.0773441848259866</v>
      </c>
      <c r="AP2732" s="16">
        <f t="shared" si="871"/>
        <v>0.0612194201096613</v>
      </c>
      <c r="AQ2732" s="12">
        <f t="shared" si="872"/>
        <v>26427626.27</v>
      </c>
      <c r="AR2732" s="12">
        <f t="shared" si="873"/>
        <v>20569185.88</v>
      </c>
      <c r="AS2732" s="12">
        <f>AR2732-VLOOKUP(A2732,[1]选股结果!$A$2:$BJ$3005,48,FALSE)*0.08</f>
        <v>-18586167.8536</v>
      </c>
      <c r="AT2732" s="12">
        <f t="shared" si="854"/>
        <v>23608907.72</v>
      </c>
      <c r="AU2732" s="12">
        <f t="shared" si="855"/>
        <v>23387904.43</v>
      </c>
      <c r="AV2732" s="12">
        <f t="shared" si="856"/>
        <v>23782969.86</v>
      </c>
      <c r="AW2732" s="12">
        <f t="shared" si="857"/>
        <v>22240054.64</v>
      </c>
      <c r="AX2732" s="12">
        <f t="shared" si="858"/>
        <v>-2859830.75</v>
      </c>
      <c r="AY2732" s="21">
        <f t="shared" si="859"/>
        <v>389429808.89</v>
      </c>
    </row>
    <row r="2733" spans="1:51">
      <c r="A2733" s="5" t="s">
        <v>5513</v>
      </c>
      <c r="B2733" s="5" t="s">
        <v>5514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60"/>
        <v>414597770.24</v>
      </c>
      <c r="AF2733" s="9">
        <f t="shared" si="861"/>
        <v>298781760.35</v>
      </c>
      <c r="AG2733" s="9">
        <f t="shared" si="862"/>
        <v>125562916.52</v>
      </c>
      <c r="AH2733" s="9">
        <f t="shared" si="863"/>
        <v>125604485.95</v>
      </c>
      <c r="AI2733" s="9">
        <f t="shared" si="864"/>
        <v>107010320.34</v>
      </c>
      <c r="AJ2733" s="12">
        <f t="shared" si="865"/>
        <v>154676187.09</v>
      </c>
      <c r="AK2733" s="16">
        <f t="shared" si="866"/>
        <v>0.373075298983065</v>
      </c>
      <c r="AL2733" s="9">
        <f t="shared" si="867"/>
        <v>44542083.35</v>
      </c>
      <c r="AM2733" s="16">
        <f t="shared" si="868"/>
        <v>0.00556068924023743</v>
      </c>
      <c r="AN2733" s="16">
        <f t="shared" si="869"/>
        <v>0.028566273965111</v>
      </c>
      <c r="AO2733" s="16">
        <f t="shared" si="870"/>
        <v>0.0418762451856644</v>
      </c>
      <c r="AP2733" s="16">
        <f t="shared" si="871"/>
        <v>0.0315315059278598</v>
      </c>
      <c r="AQ2733" s="12">
        <f t="shared" si="872"/>
        <v>110134103.74</v>
      </c>
      <c r="AR2733" s="12">
        <f t="shared" si="873"/>
        <v>97263413.71</v>
      </c>
      <c r="AS2733" s="12">
        <f>AR2733-VLOOKUP(A2733,[1]选股结果!$A$2:$BJ$3005,48,FALSE)*0.08</f>
        <v>13535822.4652</v>
      </c>
      <c r="AT2733" s="12">
        <f t="shared" si="854"/>
        <v>91539938.13</v>
      </c>
      <c r="AU2733" s="12">
        <f t="shared" si="855"/>
        <v>115857579.32</v>
      </c>
      <c r="AV2733" s="12">
        <f t="shared" si="856"/>
        <v>110432005.27</v>
      </c>
      <c r="AW2733" s="12">
        <f t="shared" si="857"/>
        <v>125562916.52</v>
      </c>
      <c r="AX2733" s="12">
        <f t="shared" si="858"/>
        <v>9407435.67</v>
      </c>
      <c r="AY2733" s="21">
        <f t="shared" si="859"/>
        <v>304505235.93</v>
      </c>
    </row>
    <row r="2734" spans="1:51">
      <c r="A2734" s="5" t="s">
        <v>5515</v>
      </c>
      <c r="B2734" s="5" t="s">
        <v>5516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60"/>
        <v>413867184.1</v>
      </c>
      <c r="AF2734" s="9">
        <f t="shared" si="861"/>
        <v>456299151.86</v>
      </c>
      <c r="AG2734" s="9">
        <f t="shared" si="862"/>
        <v>-32607913.48</v>
      </c>
      <c r="AH2734" s="9">
        <f t="shared" si="863"/>
        <v>-33227466.29</v>
      </c>
      <c r="AI2734" s="9">
        <f t="shared" si="864"/>
        <v>-30253232.94</v>
      </c>
      <c r="AJ2734" s="12">
        <f t="shared" si="865"/>
        <v>159422750.53</v>
      </c>
      <c r="AK2734" s="16">
        <f t="shared" si="866"/>
        <v>0.385202684954794</v>
      </c>
      <c r="AL2734" s="9">
        <f t="shared" si="867"/>
        <v>201256390.5</v>
      </c>
      <c r="AM2734" s="16">
        <f t="shared" si="868"/>
        <v>0.041318458329057</v>
      </c>
      <c r="AN2734" s="16">
        <f t="shared" si="869"/>
        <v>0.190999251757298</v>
      </c>
      <c r="AO2734" s="16">
        <f t="shared" si="870"/>
        <v>0.247560917599217</v>
      </c>
      <c r="AP2734" s="16">
        <f t="shared" si="871"/>
        <v>0.00490693975753658</v>
      </c>
      <c r="AQ2734" s="12">
        <f t="shared" si="872"/>
        <v>-41833639.97</v>
      </c>
      <c r="AR2734" s="12">
        <f t="shared" si="873"/>
        <v>-40077287.22</v>
      </c>
      <c r="AS2734" s="12">
        <f>AR2734-VLOOKUP(A2734,[1]选股结果!$A$2:$BJ$3005,48,FALSE)*0.08</f>
        <v>-193135004.1592</v>
      </c>
      <c r="AT2734" s="12">
        <f t="shared" si="854"/>
        <v>-38859406.62</v>
      </c>
      <c r="AU2734" s="12">
        <f t="shared" si="855"/>
        <v>-43051520.57</v>
      </c>
      <c r="AV2734" s="12">
        <f t="shared" si="856"/>
        <v>-42992318.38</v>
      </c>
      <c r="AW2734" s="12">
        <f t="shared" si="857"/>
        <v>-32607913.48</v>
      </c>
      <c r="AX2734" s="12">
        <f t="shared" si="858"/>
        <v>8456688.31</v>
      </c>
      <c r="AY2734" s="21">
        <f t="shared" si="859"/>
        <v>455081271.26</v>
      </c>
    </row>
    <row r="2735" spans="1:51">
      <c r="A2735" s="5" t="s">
        <v>5517</v>
      </c>
      <c r="B2735" s="5" t="s">
        <v>5518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60"/>
        <v>411066979.54</v>
      </c>
      <c r="AF2735" s="9">
        <f t="shared" si="861"/>
        <v>369179614.37</v>
      </c>
      <c r="AG2735" s="9">
        <f t="shared" si="862"/>
        <v>54235883.49</v>
      </c>
      <c r="AH2735" s="9">
        <f t="shared" si="863"/>
        <v>53294811.33</v>
      </c>
      <c r="AI2735" s="9">
        <f t="shared" si="864"/>
        <v>46524507.41</v>
      </c>
      <c r="AJ2735" s="12">
        <f t="shared" si="865"/>
        <v>95004968.86</v>
      </c>
      <c r="AK2735" s="16">
        <f t="shared" si="866"/>
        <v>0.231117977333802</v>
      </c>
      <c r="AL2735" s="9">
        <f t="shared" si="867"/>
        <v>56825296.17</v>
      </c>
      <c r="AM2735" s="16">
        <f t="shared" si="868"/>
        <v>0.00532745391627084</v>
      </c>
      <c r="AN2735" s="16">
        <f t="shared" si="869"/>
        <v>0.0479221277078596</v>
      </c>
      <c r="AO2735" s="16">
        <f t="shared" si="870"/>
        <v>0.0491788623903148</v>
      </c>
      <c r="AP2735" s="16">
        <f t="shared" si="871"/>
        <v>0.0299733609928673</v>
      </c>
      <c r="AQ2735" s="12">
        <f t="shared" si="872"/>
        <v>38179672.69</v>
      </c>
      <c r="AR2735" s="12">
        <f t="shared" si="873"/>
        <v>32717775.15</v>
      </c>
      <c r="AS2735" s="12">
        <f>AR2735-VLOOKUP(A2735,[1]选股结果!$A$2:$BJ$3005,48,FALSE)*0.08</f>
        <v>-64603339.8892</v>
      </c>
      <c r="AT2735" s="12">
        <f t="shared" si="854"/>
        <v>31409368.77</v>
      </c>
      <c r="AU2735" s="12">
        <f t="shared" si="855"/>
        <v>39488079.07</v>
      </c>
      <c r="AV2735" s="12">
        <f t="shared" si="856"/>
        <v>52927477.11</v>
      </c>
      <c r="AW2735" s="12">
        <f t="shared" si="857"/>
        <v>54235883.49</v>
      </c>
      <c r="AX2735" s="12">
        <f t="shared" si="858"/>
        <v>0</v>
      </c>
      <c r="AY2735" s="21">
        <f t="shared" si="859"/>
        <v>370488020.75</v>
      </c>
    </row>
    <row r="2736" spans="1:51">
      <c r="A2736" s="5" t="s">
        <v>5519</v>
      </c>
      <c r="B2736" s="5" t="s">
        <v>5520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60"/>
        <v>408448276.29</v>
      </c>
      <c r="AF2736" s="9">
        <f t="shared" si="861"/>
        <v>377781318.36</v>
      </c>
      <c r="AG2736" s="9">
        <f t="shared" si="862"/>
        <v>35252108.95</v>
      </c>
      <c r="AH2736" s="9">
        <f t="shared" si="863"/>
        <v>34683472.78</v>
      </c>
      <c r="AI2736" s="9">
        <f t="shared" si="864"/>
        <v>33401779.82</v>
      </c>
      <c r="AJ2736" s="12">
        <f t="shared" si="865"/>
        <v>163962887.2</v>
      </c>
      <c r="AK2736" s="16">
        <f t="shared" si="866"/>
        <v>0.401428765202049</v>
      </c>
      <c r="AL2736" s="9">
        <f t="shared" si="867"/>
        <v>133467514.34</v>
      </c>
      <c r="AM2736" s="16">
        <f t="shared" si="868"/>
        <v>0.0054891043496733</v>
      </c>
      <c r="AN2736" s="16">
        <f t="shared" si="869"/>
        <v>0.1323565150306</v>
      </c>
      <c r="AO2736" s="16">
        <f t="shared" si="870"/>
        <v>0.0658213659614316</v>
      </c>
      <c r="AP2736" s="16">
        <f t="shared" si="871"/>
        <v>0.121321175254065</v>
      </c>
      <c r="AQ2736" s="12">
        <f t="shared" si="872"/>
        <v>30495372.86</v>
      </c>
      <c r="AR2736" s="12">
        <f t="shared" si="873"/>
        <v>28658604.64</v>
      </c>
      <c r="AS2736" s="12">
        <f>AR2736-VLOOKUP(A2736,[1]选股结果!$A$2:$BJ$3005,48,FALSE)*0.08</f>
        <v>-35395608.6232</v>
      </c>
      <c r="AT2736" s="12">
        <f t="shared" si="854"/>
        <v>29213679.9</v>
      </c>
      <c r="AU2736" s="12">
        <f t="shared" si="855"/>
        <v>29940297.6</v>
      </c>
      <c r="AV2736" s="12">
        <f t="shared" si="856"/>
        <v>34136431.99</v>
      </c>
      <c r="AW2736" s="12">
        <f t="shared" si="857"/>
        <v>35252108.95</v>
      </c>
      <c r="AX2736" s="12">
        <f t="shared" si="858"/>
        <v>84317.64</v>
      </c>
      <c r="AY2736" s="21">
        <f t="shared" si="859"/>
        <v>377226243.1</v>
      </c>
    </row>
    <row r="2737" spans="1:51">
      <c r="A2737" s="5" t="s">
        <v>5521</v>
      </c>
      <c r="B2737" s="5" t="s">
        <v>5522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60"/>
        <v>407884360.77</v>
      </c>
      <c r="AF2737" s="9">
        <f t="shared" si="861"/>
        <v>327845564.11</v>
      </c>
      <c r="AG2737" s="9">
        <f t="shared" si="862"/>
        <v>128961351.63</v>
      </c>
      <c r="AH2737" s="9">
        <f t="shared" si="863"/>
        <v>128819234.31</v>
      </c>
      <c r="AI2737" s="9">
        <f t="shared" si="864"/>
        <v>123479203.48</v>
      </c>
      <c r="AJ2737" s="12">
        <f t="shared" si="865"/>
        <v>205286578.95</v>
      </c>
      <c r="AK2737" s="16">
        <f t="shared" si="866"/>
        <v>0.503296028713781</v>
      </c>
      <c r="AL2737" s="9">
        <f t="shared" si="867"/>
        <v>87601309</v>
      </c>
      <c r="AM2737" s="16">
        <f t="shared" si="868"/>
        <v>0.0111792752274001</v>
      </c>
      <c r="AN2737" s="16">
        <f t="shared" si="869"/>
        <v>0.00541757393156352</v>
      </c>
      <c r="AO2737" s="16">
        <f t="shared" si="870"/>
        <v>0.19782468814856</v>
      </c>
      <c r="AP2737" s="16">
        <f t="shared" si="871"/>
        <v>0</v>
      </c>
      <c r="AQ2737" s="12">
        <f t="shared" si="872"/>
        <v>117685269.95</v>
      </c>
      <c r="AR2737" s="12">
        <f t="shared" si="873"/>
        <v>74556648.51</v>
      </c>
      <c r="AS2737" s="12">
        <f>AR2737-VLOOKUP(A2737,[1]选股结果!$A$2:$BJ$3005,48,FALSE)*0.08</f>
        <v>-88580737.8884</v>
      </c>
      <c r="AT2737" s="12">
        <f t="shared" si="854"/>
        <v>112345239.12</v>
      </c>
      <c r="AU2737" s="12">
        <f t="shared" si="855"/>
        <v>79896679.34</v>
      </c>
      <c r="AV2737" s="12">
        <f t="shared" si="856"/>
        <v>98666746.44</v>
      </c>
      <c r="AW2737" s="12">
        <f t="shared" si="857"/>
        <v>128961351.63</v>
      </c>
      <c r="AX2737" s="12">
        <f t="shared" si="858"/>
        <v>20695403.03</v>
      </c>
      <c r="AY2737" s="21">
        <f t="shared" si="859"/>
        <v>290056973.5</v>
      </c>
    </row>
    <row r="2738" spans="1:51">
      <c r="A2738" s="5" t="s">
        <v>5523</v>
      </c>
      <c r="B2738" s="5" t="s">
        <v>5524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60"/>
        <v>407559068.1</v>
      </c>
      <c r="AF2738" s="9">
        <f t="shared" si="861"/>
        <v>346588701.14</v>
      </c>
      <c r="AG2738" s="9">
        <f t="shared" si="862"/>
        <v>62228722.21</v>
      </c>
      <c r="AH2738" s="9">
        <f t="shared" si="863"/>
        <v>62156047.25</v>
      </c>
      <c r="AI2738" s="9">
        <f t="shared" si="864"/>
        <v>60268310.58</v>
      </c>
      <c r="AJ2738" s="12">
        <f t="shared" si="865"/>
        <v>88601716.18</v>
      </c>
      <c r="AK2738" s="16">
        <f t="shared" si="866"/>
        <v>0.217396012295966</v>
      </c>
      <c r="AL2738" s="9">
        <f t="shared" si="867"/>
        <v>38039193.84</v>
      </c>
      <c r="AM2738" s="16">
        <f t="shared" si="868"/>
        <v>0.0133233859703194</v>
      </c>
      <c r="AN2738" s="16">
        <f t="shared" si="869"/>
        <v>0.00159416980470812</v>
      </c>
      <c r="AO2738" s="16">
        <f t="shared" si="870"/>
        <v>0.0444899068852297</v>
      </c>
      <c r="AP2738" s="16">
        <f t="shared" si="871"/>
        <v>0.0337441012025908</v>
      </c>
      <c r="AQ2738" s="12">
        <f t="shared" si="872"/>
        <v>50562522.34</v>
      </c>
      <c r="AR2738" s="12">
        <f t="shared" si="873"/>
        <v>59008201.01</v>
      </c>
      <c r="AS2738" s="12">
        <f>AR2738-VLOOKUP(A2738,[1]选股结果!$A$2:$BJ$3005,48,FALSE)*0.08</f>
        <v>-24309084.6436</v>
      </c>
      <c r="AT2738" s="12">
        <f t="shared" si="854"/>
        <v>48674785.67</v>
      </c>
      <c r="AU2738" s="12">
        <f t="shared" si="855"/>
        <v>60895937.68</v>
      </c>
      <c r="AV2738" s="12">
        <f t="shared" si="856"/>
        <v>51901904.12</v>
      </c>
      <c r="AW2738" s="12">
        <f t="shared" si="857"/>
        <v>62228722.21</v>
      </c>
      <c r="AX2738" s="12">
        <f t="shared" si="858"/>
        <v>0</v>
      </c>
      <c r="AY2738" s="21">
        <f t="shared" si="859"/>
        <v>356922116.48</v>
      </c>
    </row>
    <row r="2739" spans="1:51">
      <c r="A2739" s="5" t="s">
        <v>5525</v>
      </c>
      <c r="B2739" s="5" t="s">
        <v>5526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60"/>
        <v>407305336.09</v>
      </c>
      <c r="AF2739" s="9">
        <f t="shared" si="861"/>
        <v>361312049.26</v>
      </c>
      <c r="AG2739" s="9">
        <f t="shared" si="862"/>
        <v>47024211.56</v>
      </c>
      <c r="AH2739" s="9">
        <f t="shared" si="863"/>
        <v>47437426.32</v>
      </c>
      <c r="AI2739" s="9">
        <f t="shared" si="864"/>
        <v>41797293.35</v>
      </c>
      <c r="AJ2739" s="12">
        <f t="shared" si="865"/>
        <v>120960602.46</v>
      </c>
      <c r="AK2739" s="16">
        <f t="shared" si="866"/>
        <v>0.296977701350988</v>
      </c>
      <c r="AL2739" s="9">
        <f t="shared" si="867"/>
        <v>72677348.27</v>
      </c>
      <c r="AM2739" s="16">
        <f t="shared" si="868"/>
        <v>0.00818482446609383</v>
      </c>
      <c r="AN2739" s="16">
        <f t="shared" si="869"/>
        <v>0.0200941340434379</v>
      </c>
      <c r="AO2739" s="16">
        <f t="shared" si="870"/>
        <v>0.0694174803881097</v>
      </c>
      <c r="AP2739" s="16">
        <f t="shared" si="871"/>
        <v>0.0818723480770492</v>
      </c>
      <c r="AQ2739" s="12">
        <f t="shared" si="872"/>
        <v>48283254.19</v>
      </c>
      <c r="AR2739" s="12">
        <f t="shared" si="873"/>
        <v>40815130.72</v>
      </c>
      <c r="AS2739" s="12">
        <f>AR2739-VLOOKUP(A2739,[1]选股结果!$A$2:$BJ$3005,48,FALSE)*0.08</f>
        <v>-2761903.2272</v>
      </c>
      <c r="AT2739" s="12">
        <f t="shared" si="854"/>
        <v>42643121.22</v>
      </c>
      <c r="AU2739" s="12">
        <f t="shared" si="855"/>
        <v>46455263.69</v>
      </c>
      <c r="AV2739" s="12">
        <f t="shared" si="856"/>
        <v>47803821.12</v>
      </c>
      <c r="AW2739" s="12">
        <f t="shared" si="857"/>
        <v>47024211.56</v>
      </c>
      <c r="AX2739" s="12">
        <f t="shared" si="858"/>
        <v>0</v>
      </c>
      <c r="AY2739" s="21">
        <f t="shared" si="859"/>
        <v>359484058.76</v>
      </c>
    </row>
    <row r="2740" spans="1:51">
      <c r="A2740" s="5" t="s">
        <v>5527</v>
      </c>
      <c r="B2740" s="5" t="s">
        <v>5528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60"/>
        <v>406218091.92</v>
      </c>
      <c r="AF2740" s="9">
        <f t="shared" si="861"/>
        <v>426847664.63</v>
      </c>
      <c r="AG2740" s="9">
        <f t="shared" si="862"/>
        <v>-217255843.96</v>
      </c>
      <c r="AH2740" s="9">
        <f t="shared" si="863"/>
        <v>-217102657.93</v>
      </c>
      <c r="AI2740" s="9">
        <f t="shared" si="864"/>
        <v>-207666815.86</v>
      </c>
      <c r="AJ2740" s="12">
        <f t="shared" si="865"/>
        <v>45813812.26</v>
      </c>
      <c r="AK2740" s="16">
        <f t="shared" si="866"/>
        <v>0.112781319127023</v>
      </c>
      <c r="AL2740" s="9">
        <f t="shared" si="867"/>
        <v>228509210.67</v>
      </c>
      <c r="AM2740" s="16">
        <f t="shared" si="868"/>
        <v>0.00175653680668788</v>
      </c>
      <c r="AN2740" s="16">
        <f t="shared" si="869"/>
        <v>0.0388928385127451</v>
      </c>
      <c r="AO2740" s="16">
        <f t="shared" si="870"/>
        <v>0.0582860470297883</v>
      </c>
      <c r="AP2740" s="16">
        <f t="shared" si="871"/>
        <v>0.0553950097683773</v>
      </c>
      <c r="AQ2740" s="12">
        <f t="shared" si="872"/>
        <v>-182695398.41</v>
      </c>
      <c r="AR2740" s="12">
        <f t="shared" si="873"/>
        <v>-177011127.65</v>
      </c>
      <c r="AS2740" s="12">
        <f>AR2740-VLOOKUP(A2740,[1]选股结果!$A$2:$BJ$3005,48,FALSE)*0.08</f>
        <v>-221378477.8572</v>
      </c>
      <c r="AT2740" s="12">
        <f t="shared" si="854"/>
        <v>-173259556.34</v>
      </c>
      <c r="AU2740" s="12">
        <f t="shared" si="855"/>
        <v>-186446969.72</v>
      </c>
      <c r="AV2740" s="12">
        <f t="shared" si="856"/>
        <v>-216412575.8</v>
      </c>
      <c r="AW2740" s="12">
        <f t="shared" si="857"/>
        <v>-217255843.96</v>
      </c>
      <c r="AX2740" s="12">
        <f t="shared" si="858"/>
        <v>0</v>
      </c>
      <c r="AY2740" s="21">
        <f t="shared" si="859"/>
        <v>423096093.32</v>
      </c>
    </row>
    <row r="2741" spans="1:51">
      <c r="A2741" s="5" t="s">
        <v>5529</v>
      </c>
      <c r="B2741" s="5" t="s">
        <v>5530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60"/>
        <v>405253231.61</v>
      </c>
      <c r="AF2741" s="9">
        <f t="shared" si="861"/>
        <v>397712134.17</v>
      </c>
      <c r="AG2741" s="9">
        <f t="shared" si="862"/>
        <v>18445447.98</v>
      </c>
      <c r="AH2741" s="9">
        <f t="shared" si="863"/>
        <v>17263319.36</v>
      </c>
      <c r="AI2741" s="9">
        <f t="shared" si="864"/>
        <v>13754068.41</v>
      </c>
      <c r="AJ2741" s="12">
        <f t="shared" si="865"/>
        <v>86781311.94</v>
      </c>
      <c r="AK2741" s="16">
        <f t="shared" si="866"/>
        <v>0.21414094983335</v>
      </c>
      <c r="AL2741" s="9">
        <f t="shared" si="867"/>
        <v>72775796.74</v>
      </c>
      <c r="AM2741" s="16">
        <f t="shared" si="868"/>
        <v>0.00730879395639325</v>
      </c>
      <c r="AN2741" s="16">
        <f t="shared" si="869"/>
        <v>0.011756643028044</v>
      </c>
      <c r="AO2741" s="16">
        <f t="shared" si="870"/>
        <v>0.105099650435333</v>
      </c>
      <c r="AP2741" s="16">
        <f t="shared" si="871"/>
        <v>0.0563178236218581</v>
      </c>
      <c r="AQ2741" s="12">
        <f t="shared" si="872"/>
        <v>14005515.2</v>
      </c>
      <c r="AR2741" s="12">
        <f t="shared" si="873"/>
        <v>4397332.69999999</v>
      </c>
      <c r="AS2741" s="12">
        <f>AR2741-VLOOKUP(A2741,[1]选股结果!$A$2:$BJ$3005,48,FALSE)*0.08</f>
        <v>-50700789.7712</v>
      </c>
      <c r="AT2741" s="12">
        <f t="shared" si="854"/>
        <v>10496264.25</v>
      </c>
      <c r="AU2741" s="12">
        <f t="shared" si="855"/>
        <v>7906583.64999999</v>
      </c>
      <c r="AV2741" s="12">
        <f t="shared" si="856"/>
        <v>13256454.69</v>
      </c>
      <c r="AW2741" s="12">
        <f t="shared" si="857"/>
        <v>18445447.98</v>
      </c>
      <c r="AX2741" s="12">
        <f t="shared" si="858"/>
        <v>788149.680000001</v>
      </c>
      <c r="AY2741" s="21">
        <f t="shared" si="859"/>
        <v>391613202.62</v>
      </c>
    </row>
    <row r="2742" spans="1:51">
      <c r="A2742" s="5" t="s">
        <v>5531</v>
      </c>
      <c r="B2742" s="5" t="s">
        <v>5532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60"/>
        <v>402770114.43</v>
      </c>
      <c r="AF2742" s="9">
        <f t="shared" si="861"/>
        <v>388343405.9</v>
      </c>
      <c r="AG2742" s="9">
        <f t="shared" si="862"/>
        <v>8102279.49999997</v>
      </c>
      <c r="AH2742" s="9">
        <f t="shared" si="863"/>
        <v>8495034.15999997</v>
      </c>
      <c r="AI2742" s="9">
        <f t="shared" si="864"/>
        <v>4090192.41999997</v>
      </c>
      <c r="AJ2742" s="12">
        <f t="shared" si="865"/>
        <v>308092796.41</v>
      </c>
      <c r="AK2742" s="16">
        <f t="shared" si="866"/>
        <v>0.764934600090706</v>
      </c>
      <c r="AL2742" s="9">
        <f t="shared" si="867"/>
        <v>294247855.8</v>
      </c>
      <c r="AM2742" s="16">
        <f t="shared" si="868"/>
        <v>0.0187746618954129</v>
      </c>
      <c r="AN2742" s="16">
        <f t="shared" si="869"/>
        <v>0.602432351251747</v>
      </c>
      <c r="AO2742" s="16">
        <f t="shared" si="870"/>
        <v>0.0960447595391865</v>
      </c>
      <c r="AP2742" s="16">
        <f t="shared" si="871"/>
        <v>0.0142836613092351</v>
      </c>
      <c r="AQ2742" s="12">
        <f t="shared" si="872"/>
        <v>13844940.6100001</v>
      </c>
      <c r="AR2742" s="12">
        <f t="shared" si="873"/>
        <v>10414621.4500001</v>
      </c>
      <c r="AS2742" s="12">
        <f>AR2742-VLOOKUP(A2742,[1]选股结果!$A$2:$BJ$3005,48,FALSE)*0.08</f>
        <v>-44585427.0003999</v>
      </c>
      <c r="AT2742" s="12">
        <f t="shared" si="854"/>
        <v>9440098.87000007</v>
      </c>
      <c r="AU2742" s="12">
        <f t="shared" si="855"/>
        <v>14819463.1900001</v>
      </c>
      <c r="AV2742" s="12">
        <f t="shared" si="856"/>
        <v>12944547.87</v>
      </c>
      <c r="AW2742" s="12">
        <f t="shared" si="857"/>
        <v>8102279.49999997</v>
      </c>
      <c r="AX2742" s="12">
        <f t="shared" si="858"/>
        <v>0</v>
      </c>
      <c r="AY2742" s="21">
        <f t="shared" si="859"/>
        <v>389317928.48</v>
      </c>
    </row>
    <row r="2743" spans="1:51">
      <c r="A2743" s="5" t="s">
        <v>5533</v>
      </c>
      <c r="B2743" s="5" t="s">
        <v>5534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60"/>
        <v>402174781.74</v>
      </c>
      <c r="AF2743" s="9">
        <f t="shared" si="861"/>
        <v>320629346.46</v>
      </c>
      <c r="AG2743" s="9">
        <f t="shared" si="862"/>
        <v>73436983.68</v>
      </c>
      <c r="AH2743" s="9">
        <f t="shared" si="863"/>
        <v>73425894.3</v>
      </c>
      <c r="AI2743" s="9">
        <f t="shared" si="864"/>
        <v>65100592.88</v>
      </c>
      <c r="AJ2743" s="12">
        <f t="shared" si="865"/>
        <v>204063599.97</v>
      </c>
      <c r="AK2743" s="16">
        <f t="shared" si="866"/>
        <v>0.507400287723471</v>
      </c>
      <c r="AL2743" s="9">
        <f t="shared" si="867"/>
        <v>118337109.89</v>
      </c>
      <c r="AM2743" s="16">
        <f t="shared" si="868"/>
        <v>0.00838885482924462</v>
      </c>
      <c r="AN2743" s="16">
        <f t="shared" si="869"/>
        <v>0.031753053124688</v>
      </c>
      <c r="AO2743" s="16">
        <f t="shared" si="870"/>
        <v>0.134382133176464</v>
      </c>
      <c r="AP2743" s="16">
        <f t="shared" si="871"/>
        <v>0.119691374361508</v>
      </c>
      <c r="AQ2743" s="12">
        <f t="shared" si="872"/>
        <v>85726490.08</v>
      </c>
      <c r="AR2743" s="12">
        <f t="shared" si="873"/>
        <v>73209044.48</v>
      </c>
      <c r="AS2743" s="12">
        <f>AR2743-VLOOKUP(A2743,[1]选股结果!$A$2:$BJ$3005,48,FALSE)*0.08</f>
        <v>-4910417.04159999</v>
      </c>
      <c r="AT2743" s="12">
        <f t="shared" si="854"/>
        <v>77401188.66</v>
      </c>
      <c r="AU2743" s="12">
        <f t="shared" si="855"/>
        <v>81534345.9</v>
      </c>
      <c r="AV2743" s="12">
        <f t="shared" si="856"/>
        <v>71579321.48</v>
      </c>
      <c r="AW2743" s="12">
        <f t="shared" si="857"/>
        <v>73436983.68</v>
      </c>
      <c r="AX2743" s="12">
        <f t="shared" si="858"/>
        <v>1330982.68</v>
      </c>
      <c r="AY2743" s="21">
        <f t="shared" si="859"/>
        <v>316437202.28</v>
      </c>
    </row>
    <row r="2744" spans="1:51">
      <c r="A2744" s="5" t="s">
        <v>5535</v>
      </c>
      <c r="B2744" s="5" t="s">
        <v>5536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60"/>
        <v>401776831.89</v>
      </c>
      <c r="AF2744" s="9">
        <f t="shared" si="861"/>
        <v>398022895.7</v>
      </c>
      <c r="AG2744" s="9">
        <f t="shared" si="862"/>
        <v>15446069.5299999</v>
      </c>
      <c r="AH2744" s="9">
        <f t="shared" si="863"/>
        <v>15503198.7199999</v>
      </c>
      <c r="AI2744" s="9">
        <f t="shared" si="864"/>
        <v>12199141.0199999</v>
      </c>
      <c r="AJ2744" s="12">
        <f t="shared" si="865"/>
        <v>104209018.49</v>
      </c>
      <c r="AK2744" s="16">
        <f t="shared" si="866"/>
        <v>0.259370402220033</v>
      </c>
      <c r="AL2744" s="9">
        <f t="shared" si="867"/>
        <v>99906587.84</v>
      </c>
      <c r="AM2744" s="16">
        <f t="shared" si="868"/>
        <v>0.0174285102181231</v>
      </c>
      <c r="AN2744" s="16">
        <f t="shared" si="869"/>
        <v>0.0336543552956831</v>
      </c>
      <c r="AO2744" s="16">
        <f t="shared" si="870"/>
        <v>0.163079649022517</v>
      </c>
      <c r="AP2744" s="16">
        <f t="shared" si="871"/>
        <v>0.0347041052725943</v>
      </c>
      <c r="AQ2744" s="12">
        <f t="shared" si="872"/>
        <v>4302430.65000004</v>
      </c>
      <c r="AR2744" s="12">
        <f t="shared" si="873"/>
        <v>532132.720000036</v>
      </c>
      <c r="AS2744" s="12">
        <f>AR2744-VLOOKUP(A2744,[1]选股结果!$A$2:$BJ$3005,48,FALSE)*0.08</f>
        <v>-134559032.5952</v>
      </c>
      <c r="AT2744" s="12">
        <f t="shared" si="854"/>
        <v>998372.950000036</v>
      </c>
      <c r="AU2744" s="12">
        <f t="shared" si="855"/>
        <v>3836190.42000004</v>
      </c>
      <c r="AV2744" s="12">
        <f t="shared" si="856"/>
        <v>-4409321.18999999</v>
      </c>
      <c r="AW2744" s="12">
        <f t="shared" si="857"/>
        <v>15446069.5299999</v>
      </c>
      <c r="AX2744" s="12">
        <f t="shared" si="858"/>
        <v>13645129.13</v>
      </c>
      <c r="AY2744" s="21">
        <f t="shared" si="859"/>
        <v>397556655.47</v>
      </c>
    </row>
    <row r="2745" spans="1:51">
      <c r="A2745" s="5" t="s">
        <v>5537</v>
      </c>
      <c r="B2745" s="5" t="s">
        <v>5538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60"/>
        <v>400501745.25</v>
      </c>
      <c r="AF2745" s="9">
        <f t="shared" si="861"/>
        <v>351261352.47</v>
      </c>
      <c r="AG2745" s="9">
        <f t="shared" si="862"/>
        <v>201285.610000031</v>
      </c>
      <c r="AH2745" s="9">
        <f t="shared" si="863"/>
        <v>55289451.67</v>
      </c>
      <c r="AI2745" s="9">
        <f t="shared" si="864"/>
        <v>51740156.57</v>
      </c>
      <c r="AJ2745" s="12">
        <f t="shared" si="865"/>
        <v>93909219.1</v>
      </c>
      <c r="AK2745" s="16">
        <f t="shared" si="866"/>
        <v>0.234478926031596</v>
      </c>
      <c r="AL2745" s="9">
        <f t="shared" si="867"/>
        <v>-13456838.41</v>
      </c>
      <c r="AM2745" s="16">
        <f t="shared" si="868"/>
        <v>0.00533662590824877</v>
      </c>
      <c r="AN2745" s="16">
        <f t="shared" si="869"/>
        <v>0.0631363466199527</v>
      </c>
      <c r="AO2745" s="16">
        <f t="shared" si="870"/>
        <v>0.0294458359791629</v>
      </c>
      <c r="AP2745" s="16">
        <f t="shared" si="871"/>
        <v>0.00811023217382596</v>
      </c>
      <c r="AQ2745" s="12">
        <f t="shared" si="872"/>
        <v>107366057.51</v>
      </c>
      <c r="AR2745" s="12">
        <f t="shared" si="873"/>
        <v>101612751.93</v>
      </c>
      <c r="AS2745" s="12">
        <f>AR2745-VLOOKUP(A2745,[1]选股结果!$A$2:$BJ$3005,48,FALSE)*0.08</f>
        <v>-6767297.00839999</v>
      </c>
      <c r="AT2745" s="12">
        <f t="shared" si="854"/>
        <v>103816762.41</v>
      </c>
      <c r="AU2745" s="12">
        <f t="shared" si="855"/>
        <v>105162047.03</v>
      </c>
      <c r="AV2745" s="12">
        <f t="shared" si="856"/>
        <v>54073095.41</v>
      </c>
      <c r="AW2745" s="12">
        <f t="shared" si="857"/>
        <v>201285.610000031</v>
      </c>
      <c r="AX2745" s="12">
        <f t="shared" si="858"/>
        <v>-55105349</v>
      </c>
      <c r="AY2745" s="21">
        <f t="shared" si="859"/>
        <v>349057341.99</v>
      </c>
    </row>
    <row r="2746" spans="1:51">
      <c r="A2746" s="5" t="s">
        <v>5539</v>
      </c>
      <c r="B2746" s="5" t="s">
        <v>5540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60"/>
        <v>400368728.86</v>
      </c>
      <c r="AF2746" s="9">
        <f t="shared" si="861"/>
        <v>364241995.38</v>
      </c>
      <c r="AG2746" s="9">
        <f t="shared" si="862"/>
        <v>42109855.59</v>
      </c>
      <c r="AH2746" s="9">
        <f t="shared" si="863"/>
        <v>42099687.8</v>
      </c>
      <c r="AI2746" s="9">
        <f t="shared" si="864"/>
        <v>35690801.02</v>
      </c>
      <c r="AJ2746" s="12">
        <f t="shared" si="865"/>
        <v>84376653.12</v>
      </c>
      <c r="AK2746" s="16">
        <f t="shared" si="866"/>
        <v>0.210747361214379</v>
      </c>
      <c r="AL2746" s="9">
        <f t="shared" si="867"/>
        <v>50565470.53</v>
      </c>
      <c r="AM2746" s="16">
        <f t="shared" si="868"/>
        <v>0.00575245938052606</v>
      </c>
      <c r="AN2746" s="16">
        <f t="shared" si="869"/>
        <v>0.0564598901226983</v>
      </c>
      <c r="AO2746" s="16">
        <f t="shared" si="870"/>
        <v>0.0411081552169754</v>
      </c>
      <c r="AP2746" s="16">
        <f t="shared" si="871"/>
        <v>0.0229513519354135</v>
      </c>
      <c r="AQ2746" s="12">
        <f t="shared" si="872"/>
        <v>33811182.59</v>
      </c>
      <c r="AR2746" s="12">
        <f t="shared" si="873"/>
        <v>29707678.91</v>
      </c>
      <c r="AS2746" s="12">
        <f>AR2746-VLOOKUP(A2746,[1]选股结果!$A$2:$BJ$3005,48,FALSE)*0.08</f>
        <v>-13662736.7236</v>
      </c>
      <c r="AT2746" s="12">
        <f t="shared" si="854"/>
        <v>27402295.81</v>
      </c>
      <c r="AU2746" s="12">
        <f t="shared" si="855"/>
        <v>36116565.69</v>
      </c>
      <c r="AV2746" s="12">
        <f t="shared" si="856"/>
        <v>33676689.32</v>
      </c>
      <c r="AW2746" s="12">
        <f t="shared" si="857"/>
        <v>42109855.59</v>
      </c>
      <c r="AX2746" s="12">
        <f t="shared" si="858"/>
        <v>6117770.61</v>
      </c>
      <c r="AY2746" s="21">
        <f t="shared" si="859"/>
        <v>366547378.48</v>
      </c>
    </row>
    <row r="2747" spans="1:51">
      <c r="A2747" s="5" t="s">
        <v>5541</v>
      </c>
      <c r="B2747" s="5" t="s">
        <v>5542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60"/>
        <v>399712109.01</v>
      </c>
      <c r="AF2747" s="9">
        <f t="shared" si="861"/>
        <v>386502296.04</v>
      </c>
      <c r="AG2747" s="9">
        <f t="shared" si="862"/>
        <v>5339166.89999997</v>
      </c>
      <c r="AH2747" s="9">
        <f t="shared" si="863"/>
        <v>5316512.86999997</v>
      </c>
      <c r="AI2747" s="9">
        <f t="shared" si="864"/>
        <v>4985058.50999997</v>
      </c>
      <c r="AJ2747" s="12">
        <f t="shared" si="865"/>
        <v>64227051.68</v>
      </c>
      <c r="AK2747" s="16">
        <f t="shared" si="866"/>
        <v>0.160683277369496</v>
      </c>
      <c r="AL2747" s="9">
        <f t="shared" si="867"/>
        <v>45097054.89</v>
      </c>
      <c r="AM2747" s="16">
        <f t="shared" si="868"/>
        <v>-0.00269350091161002</v>
      </c>
      <c r="AN2747" s="16">
        <f t="shared" si="869"/>
        <v>0.0218495599035793</v>
      </c>
      <c r="AO2747" s="16">
        <f t="shared" si="870"/>
        <v>0.0730321496196396</v>
      </c>
      <c r="AP2747" s="16">
        <f t="shared" si="871"/>
        <v>0.00169744352173986</v>
      </c>
      <c r="AQ2747" s="12">
        <f t="shared" si="872"/>
        <v>19129996.79</v>
      </c>
      <c r="AR2747" s="12">
        <f t="shared" si="873"/>
        <v>5308535.74000001</v>
      </c>
      <c r="AS2747" s="12">
        <f>AR2747-VLOOKUP(A2747,[1]选股结果!$A$2:$BJ$3005,48,FALSE)*0.08</f>
        <v>-84905087.5568</v>
      </c>
      <c r="AT2747" s="12">
        <f t="shared" si="854"/>
        <v>18798542.43</v>
      </c>
      <c r="AU2747" s="12">
        <f t="shared" si="855"/>
        <v>5639990.10000001</v>
      </c>
      <c r="AV2747" s="12">
        <f t="shared" si="856"/>
        <v>793370.570000002</v>
      </c>
      <c r="AW2747" s="12">
        <f t="shared" si="857"/>
        <v>5339166.89999997</v>
      </c>
      <c r="AX2747" s="12">
        <f t="shared" si="858"/>
        <v>1596436.81</v>
      </c>
      <c r="AY2747" s="21">
        <f t="shared" si="859"/>
        <v>373012289.35</v>
      </c>
    </row>
    <row r="2748" spans="1:51">
      <c r="A2748" s="5" t="s">
        <v>5543</v>
      </c>
      <c r="B2748" s="5" t="s">
        <v>5544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60"/>
        <v>398266016.91</v>
      </c>
      <c r="AF2748" s="9">
        <f t="shared" si="861"/>
        <v>336122673.86</v>
      </c>
      <c r="AG2748" s="9">
        <f t="shared" si="862"/>
        <v>91653873.5600001</v>
      </c>
      <c r="AH2748" s="9">
        <f t="shared" si="863"/>
        <v>91924880.1200001</v>
      </c>
      <c r="AI2748" s="9">
        <f t="shared" si="864"/>
        <v>86462045.9600001</v>
      </c>
      <c r="AJ2748" s="12">
        <f t="shared" si="865"/>
        <v>113928658.56</v>
      </c>
      <c r="AK2748" s="16">
        <f t="shared" si="866"/>
        <v>0.286061711827513</v>
      </c>
      <c r="AL2748" s="9">
        <f t="shared" si="867"/>
        <v>44562984.99</v>
      </c>
      <c r="AM2748" s="16">
        <f t="shared" si="868"/>
        <v>0.0351235930912005</v>
      </c>
      <c r="AN2748" s="16">
        <f t="shared" si="869"/>
        <v>0.0274569825837566</v>
      </c>
      <c r="AO2748" s="16">
        <f t="shared" si="870"/>
        <v>0.0549888436877329</v>
      </c>
      <c r="AP2748" s="16">
        <f t="shared" si="871"/>
        <v>0</v>
      </c>
      <c r="AQ2748" s="12">
        <f t="shared" si="872"/>
        <v>69365673.57</v>
      </c>
      <c r="AR2748" s="12">
        <f t="shared" si="873"/>
        <v>58941428.26</v>
      </c>
      <c r="AS2748" s="12">
        <f>AR2748-VLOOKUP(A2748,[1]选股结果!$A$2:$BJ$3005,48,FALSE)*0.08</f>
        <v>-407237395.6512</v>
      </c>
      <c r="AT2748" s="12">
        <f t="shared" si="854"/>
        <v>63902839.41</v>
      </c>
      <c r="AU2748" s="12">
        <f t="shared" si="855"/>
        <v>64404262.42</v>
      </c>
      <c r="AV2748" s="12">
        <f t="shared" si="856"/>
        <v>56947100.37</v>
      </c>
      <c r="AW2748" s="12">
        <f t="shared" si="857"/>
        <v>91653873.5600001</v>
      </c>
      <c r="AX2748" s="12">
        <f t="shared" si="858"/>
        <v>26013738.01</v>
      </c>
      <c r="AY2748" s="21">
        <f t="shared" si="859"/>
        <v>331161262.71</v>
      </c>
    </row>
    <row r="2749" spans="1:51">
      <c r="A2749" s="5" t="s">
        <v>5545</v>
      </c>
      <c r="B2749" s="5" t="s">
        <v>5546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60"/>
        <v>398125555</v>
      </c>
      <c r="AF2749" s="9">
        <f t="shared" si="861"/>
        <v>439324209.29</v>
      </c>
      <c r="AG2749" s="9">
        <f t="shared" si="862"/>
        <v>-79915786.16</v>
      </c>
      <c r="AH2749" s="9">
        <f t="shared" si="863"/>
        <v>-80294267.61</v>
      </c>
      <c r="AI2749" s="9">
        <f t="shared" si="864"/>
        <v>-76080532.66</v>
      </c>
      <c r="AJ2749" s="12">
        <f t="shared" si="865"/>
        <v>44941589.11</v>
      </c>
      <c r="AK2749" s="16">
        <f t="shared" si="866"/>
        <v>0.112882955001469</v>
      </c>
      <c r="AL2749" s="9">
        <f t="shared" si="867"/>
        <v>75733609.14</v>
      </c>
      <c r="AM2749" s="16">
        <f t="shared" si="868"/>
        <v>-0.00248347486762059</v>
      </c>
      <c r="AN2749" s="16">
        <f t="shared" si="869"/>
        <v>0.0643855057231883</v>
      </c>
      <c r="AO2749" s="16">
        <f t="shared" si="870"/>
        <v>0.0831313668121606</v>
      </c>
      <c r="AP2749" s="16">
        <f t="shared" si="871"/>
        <v>0.0499098400000975</v>
      </c>
      <c r="AQ2749" s="12">
        <f t="shared" si="872"/>
        <v>-30792020.03</v>
      </c>
      <c r="AR2749" s="12">
        <f t="shared" si="873"/>
        <v>-35106643.79</v>
      </c>
      <c r="AS2749" s="12">
        <f>AR2749-VLOOKUP(A2749,[1]选股结果!$A$2:$BJ$3005,48,FALSE)*0.08</f>
        <v>-93556502.6524</v>
      </c>
      <c r="AT2749" s="12">
        <f t="shared" si="854"/>
        <v>-26578285.08</v>
      </c>
      <c r="AU2749" s="12">
        <f t="shared" si="855"/>
        <v>-39320378.74</v>
      </c>
      <c r="AV2749" s="12">
        <f t="shared" si="856"/>
        <v>-82716383.59</v>
      </c>
      <c r="AW2749" s="12">
        <f t="shared" si="857"/>
        <v>-79915786.16</v>
      </c>
      <c r="AX2749" s="12">
        <f t="shared" si="858"/>
        <v>-6775047.72</v>
      </c>
      <c r="AY2749" s="21">
        <f t="shared" si="859"/>
        <v>430795850.58</v>
      </c>
    </row>
    <row r="2750" spans="1:51">
      <c r="A2750" s="5" t="s">
        <v>5547</v>
      </c>
      <c r="B2750" s="5" t="s">
        <v>5548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60"/>
        <v>397672785.51</v>
      </c>
      <c r="AF2750" s="9">
        <f t="shared" si="861"/>
        <v>397591598.95</v>
      </c>
      <c r="AG2750" s="9">
        <f t="shared" si="862"/>
        <v>1846964.46</v>
      </c>
      <c r="AH2750" s="9">
        <f t="shared" si="863"/>
        <v>1943956.42</v>
      </c>
      <c r="AI2750" s="9">
        <f t="shared" si="864"/>
        <v>419444.64</v>
      </c>
      <c r="AJ2750" s="12">
        <f t="shared" si="865"/>
        <v>59733231.08</v>
      </c>
      <c r="AK2750" s="16">
        <f t="shared" si="866"/>
        <v>0.150206987393906</v>
      </c>
      <c r="AL2750" s="9">
        <f t="shared" si="867"/>
        <v>56770169.56</v>
      </c>
      <c r="AM2750" s="16">
        <f t="shared" si="868"/>
        <v>0.00252781459186556</v>
      </c>
      <c r="AN2750" s="16">
        <f t="shared" si="869"/>
        <v>0.0524242942178294</v>
      </c>
      <c r="AO2750" s="16">
        <f t="shared" si="870"/>
        <v>0.0511593431617623</v>
      </c>
      <c r="AP2750" s="16">
        <f t="shared" si="871"/>
        <v>0.0368884303239079</v>
      </c>
      <c r="AQ2750" s="12">
        <f t="shared" si="872"/>
        <v>2963061.51999999</v>
      </c>
      <c r="AR2750" s="12">
        <f t="shared" si="873"/>
        <v>-1346333.26000001</v>
      </c>
      <c r="AS2750" s="12">
        <f>AR2750-VLOOKUP(A2750,[1]选股结果!$A$2:$BJ$3005,48,FALSE)*0.08</f>
        <v>-26473883.0896</v>
      </c>
      <c r="AT2750" s="12">
        <f t="shared" si="854"/>
        <v>1438549.73999999</v>
      </c>
      <c r="AU2750" s="12">
        <f t="shared" si="855"/>
        <v>178178.519999988</v>
      </c>
      <c r="AV2750" s="12">
        <f t="shared" si="856"/>
        <v>1764214.67999998</v>
      </c>
      <c r="AW2750" s="12">
        <f t="shared" si="857"/>
        <v>1846964.46</v>
      </c>
      <c r="AX2750" s="12">
        <f t="shared" si="858"/>
        <v>0</v>
      </c>
      <c r="AY2750" s="21">
        <f t="shared" si="859"/>
        <v>394806715.95</v>
      </c>
    </row>
    <row r="2751" spans="1:51">
      <c r="A2751" s="5" t="s">
        <v>5549</v>
      </c>
      <c r="B2751" s="5" t="s">
        <v>5550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60"/>
        <v>396111248.52</v>
      </c>
      <c r="AF2751" s="9">
        <f t="shared" si="861"/>
        <v>360557896.38</v>
      </c>
      <c r="AG2751" s="9">
        <f t="shared" si="862"/>
        <v>28381055.89</v>
      </c>
      <c r="AH2751" s="9">
        <f t="shared" si="863"/>
        <v>28526811.44</v>
      </c>
      <c r="AI2751" s="9">
        <f t="shared" si="864"/>
        <v>23444995.99</v>
      </c>
      <c r="AJ2751" s="12">
        <f t="shared" si="865"/>
        <v>229906136.86</v>
      </c>
      <c r="AK2751" s="16">
        <f t="shared" si="866"/>
        <v>0.580407998306041</v>
      </c>
      <c r="AL2751" s="9">
        <f t="shared" si="867"/>
        <v>205963390.85</v>
      </c>
      <c r="AM2751" s="16">
        <f t="shared" si="868"/>
        <v>0.00688917780092331</v>
      </c>
      <c r="AN2751" s="16">
        <f t="shared" si="869"/>
        <v>0.228491715668686</v>
      </c>
      <c r="AO2751" s="16">
        <f t="shared" si="870"/>
        <v>0.155443608102664</v>
      </c>
      <c r="AP2751" s="16">
        <f t="shared" si="871"/>
        <v>0.128314929075875</v>
      </c>
      <c r="AQ2751" s="12">
        <f t="shared" si="872"/>
        <v>23942746.01</v>
      </c>
      <c r="AR2751" s="12">
        <f t="shared" si="873"/>
        <v>30145113.87</v>
      </c>
      <c r="AS2751" s="12">
        <f>AR2751-VLOOKUP(A2751,[1]选股结果!$A$2:$BJ$3005,48,FALSE)*0.08</f>
        <v>-70772529.5932</v>
      </c>
      <c r="AT2751" s="12">
        <f t="shared" si="854"/>
        <v>18860930.56</v>
      </c>
      <c r="AU2751" s="12">
        <f t="shared" si="855"/>
        <v>35226929.32</v>
      </c>
      <c r="AV2751" s="12">
        <f t="shared" si="856"/>
        <v>17608055.24</v>
      </c>
      <c r="AW2751" s="12">
        <f t="shared" si="857"/>
        <v>28381055.89</v>
      </c>
      <c r="AX2751" s="12">
        <f t="shared" si="858"/>
        <v>0</v>
      </c>
      <c r="AY2751" s="21">
        <f t="shared" si="859"/>
        <v>371842079.69</v>
      </c>
    </row>
    <row r="2752" spans="1:51">
      <c r="A2752" s="5" t="s">
        <v>5551</v>
      </c>
      <c r="B2752" s="5" t="s">
        <v>5552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60"/>
        <v>395177865.49</v>
      </c>
      <c r="AF2752" s="9">
        <f t="shared" si="861"/>
        <v>353584487.11</v>
      </c>
      <c r="AG2752" s="9">
        <f t="shared" si="862"/>
        <v>41521623.6100001</v>
      </c>
      <c r="AH2752" s="9">
        <f t="shared" si="863"/>
        <v>41521259.6300001</v>
      </c>
      <c r="AI2752" s="9">
        <f t="shared" si="864"/>
        <v>38563722.8600001</v>
      </c>
      <c r="AJ2752" s="12">
        <f t="shared" si="865"/>
        <v>223699090.79</v>
      </c>
      <c r="AK2752" s="16">
        <f t="shared" si="866"/>
        <v>0.566071914257204</v>
      </c>
      <c r="AL2752" s="9">
        <f t="shared" si="867"/>
        <v>195868642.43</v>
      </c>
      <c r="AM2752" s="16">
        <f t="shared" si="868"/>
        <v>0.0033116121480572</v>
      </c>
      <c r="AN2752" s="16">
        <f t="shared" si="869"/>
        <v>0.32223267895358</v>
      </c>
      <c r="AO2752" s="16">
        <f t="shared" si="870"/>
        <v>0.0732287503352899</v>
      </c>
      <c r="AP2752" s="16">
        <f t="shared" si="871"/>
        <v>0.0968728323701337</v>
      </c>
      <c r="AQ2752" s="12">
        <f t="shared" si="872"/>
        <v>27830448.36</v>
      </c>
      <c r="AR2752" s="12">
        <f t="shared" si="873"/>
        <v>38635477.63</v>
      </c>
      <c r="AS2752" s="12">
        <f>AR2752-VLOOKUP(A2752,[1]选股结果!$A$2:$BJ$3005,48,FALSE)*0.08</f>
        <v>11152086.5684</v>
      </c>
      <c r="AT2752" s="12">
        <f t="shared" si="854"/>
        <v>24872911.59</v>
      </c>
      <c r="AU2752" s="12">
        <f t="shared" si="855"/>
        <v>41593014.4</v>
      </c>
      <c r="AV2752" s="12">
        <f t="shared" si="856"/>
        <v>27759057.57</v>
      </c>
      <c r="AW2752" s="12">
        <f t="shared" si="857"/>
        <v>41521623.6100001</v>
      </c>
      <c r="AX2752" s="12">
        <f t="shared" si="858"/>
        <v>0</v>
      </c>
      <c r="AY2752" s="21">
        <f t="shared" si="859"/>
        <v>367347053.15</v>
      </c>
    </row>
    <row r="2753" spans="1:51">
      <c r="A2753" s="5" t="s">
        <v>5553</v>
      </c>
      <c r="B2753" s="5" t="s">
        <v>5554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60"/>
        <v>393386649.96</v>
      </c>
      <c r="AF2753" s="9">
        <f t="shared" si="861"/>
        <v>343403694.29</v>
      </c>
      <c r="AG2753" s="9">
        <f t="shared" si="862"/>
        <v>48530490.53</v>
      </c>
      <c r="AH2753" s="9">
        <f t="shared" si="863"/>
        <v>48840989.62</v>
      </c>
      <c r="AI2753" s="9">
        <f t="shared" si="864"/>
        <v>40835705.9</v>
      </c>
      <c r="AJ2753" s="12">
        <f t="shared" si="865"/>
        <v>99398214.51</v>
      </c>
      <c r="AK2753" s="16">
        <f t="shared" si="866"/>
        <v>0.252673075001673</v>
      </c>
      <c r="AL2753" s="9">
        <f t="shared" si="867"/>
        <v>39489509.61</v>
      </c>
      <c r="AM2753" s="16">
        <f t="shared" si="868"/>
        <v>0.00535843410093946</v>
      </c>
      <c r="AN2753" s="16">
        <f t="shared" si="869"/>
        <v>0.00946938382474031</v>
      </c>
      <c r="AO2753" s="16">
        <f t="shared" si="870"/>
        <v>0.0540217589797744</v>
      </c>
      <c r="AP2753" s="16">
        <f t="shared" si="871"/>
        <v>0.0323231718496114</v>
      </c>
      <c r="AQ2753" s="12">
        <f t="shared" si="872"/>
        <v>59908704.9</v>
      </c>
      <c r="AR2753" s="12">
        <f t="shared" si="873"/>
        <v>42288171.04</v>
      </c>
      <c r="AS2753" s="12">
        <f>AR2753-VLOOKUP(A2753,[1]选股结果!$A$2:$BJ$3005,48,FALSE)*0.08</f>
        <v>34969648.0744</v>
      </c>
      <c r="AT2753" s="12">
        <f t="shared" si="854"/>
        <v>51903421.18</v>
      </c>
      <c r="AU2753" s="12">
        <f t="shared" si="855"/>
        <v>50293454.76</v>
      </c>
      <c r="AV2753" s="12">
        <f t="shared" si="856"/>
        <v>50395144.78</v>
      </c>
      <c r="AW2753" s="12">
        <f t="shared" si="857"/>
        <v>48530490.53</v>
      </c>
      <c r="AX2753" s="12">
        <f t="shared" si="858"/>
        <v>0</v>
      </c>
      <c r="AY2753" s="21">
        <f t="shared" si="859"/>
        <v>333788444.15</v>
      </c>
    </row>
    <row r="2754" spans="1:51">
      <c r="A2754" s="5" t="s">
        <v>5555</v>
      </c>
      <c r="B2754" s="5" t="s">
        <v>5556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60"/>
        <v>393335337.66</v>
      </c>
      <c r="AF2754" s="9">
        <f t="shared" si="861"/>
        <v>311404259.78</v>
      </c>
      <c r="AG2754" s="9">
        <f t="shared" si="862"/>
        <v>86265366.1600001</v>
      </c>
      <c r="AH2754" s="9">
        <f t="shared" si="863"/>
        <v>86205550.8400001</v>
      </c>
      <c r="AI2754" s="9">
        <f t="shared" si="864"/>
        <v>87110351.1000001</v>
      </c>
      <c r="AJ2754" s="12">
        <f t="shared" si="865"/>
        <v>140448133.02</v>
      </c>
      <c r="AK2754" s="16">
        <f t="shared" si="866"/>
        <v>0.357069705090682</v>
      </c>
      <c r="AL2754" s="9">
        <f t="shared" si="867"/>
        <v>46756492.03</v>
      </c>
      <c r="AM2754" s="16">
        <f t="shared" si="868"/>
        <v>0.00797871162217508</v>
      </c>
      <c r="AN2754" s="16">
        <f t="shared" si="869"/>
        <v>0.0154098112975533</v>
      </c>
      <c r="AO2754" s="16">
        <f t="shared" si="870"/>
        <v>0.0953312366315091</v>
      </c>
      <c r="AP2754" s="16">
        <f t="shared" si="871"/>
        <v>0</v>
      </c>
      <c r="AQ2754" s="12">
        <f t="shared" si="872"/>
        <v>93691640.99</v>
      </c>
      <c r="AR2754" s="12">
        <f t="shared" si="873"/>
        <v>82776062.82</v>
      </c>
      <c r="AS2754" s="12">
        <f>AR2754-VLOOKUP(A2754,[1]选股结果!$A$2:$BJ$3005,48,FALSE)*0.08</f>
        <v>27700041.0952</v>
      </c>
      <c r="AT2754" s="12">
        <f t="shared" si="854"/>
        <v>94596441.25</v>
      </c>
      <c r="AU2754" s="12">
        <f t="shared" si="855"/>
        <v>81871262.56</v>
      </c>
      <c r="AV2754" s="12">
        <f t="shared" si="856"/>
        <v>79188238.6600001</v>
      </c>
      <c r="AW2754" s="12">
        <f t="shared" si="857"/>
        <v>86265366.1600001</v>
      </c>
      <c r="AX2754" s="12">
        <f t="shared" si="858"/>
        <v>-2099500</v>
      </c>
      <c r="AY2754" s="21">
        <f t="shared" si="859"/>
        <v>299583881.35</v>
      </c>
    </row>
    <row r="2755" spans="1:51">
      <c r="A2755" s="5" t="s">
        <v>5557</v>
      </c>
      <c r="B2755" s="5" t="s">
        <v>5558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60"/>
        <v>392571436.11</v>
      </c>
      <c r="AF2755" s="9">
        <f t="shared" si="861"/>
        <v>161117337.7</v>
      </c>
      <c r="AG2755" s="9">
        <f t="shared" si="862"/>
        <v>254730790.49</v>
      </c>
      <c r="AH2755" s="9">
        <f t="shared" si="863"/>
        <v>256482276.67</v>
      </c>
      <c r="AI2755" s="9">
        <f t="shared" si="864"/>
        <v>230977804.77</v>
      </c>
      <c r="AJ2755" s="12">
        <f t="shared" si="865"/>
        <v>392571436.11</v>
      </c>
      <c r="AK2755" s="16">
        <f t="shared" si="866"/>
        <v>1</v>
      </c>
      <c r="AL2755" s="9">
        <f t="shared" si="867"/>
        <v>91625358.57</v>
      </c>
      <c r="AM2755" s="16">
        <f t="shared" si="868"/>
        <v>0.00514345383863899</v>
      </c>
      <c r="AN2755" s="16">
        <f t="shared" si="869"/>
        <v>0</v>
      </c>
      <c r="AO2755" s="16">
        <f t="shared" si="870"/>
        <v>0.232716044232014</v>
      </c>
      <c r="AP2755" s="16">
        <f t="shared" si="871"/>
        <v>0</v>
      </c>
      <c r="AQ2755" s="12">
        <f t="shared" si="872"/>
        <v>300946077.54</v>
      </c>
      <c r="AR2755" s="12">
        <f t="shared" si="873"/>
        <v>207701112.69</v>
      </c>
      <c r="AS2755" s="12">
        <f>AR2755-VLOOKUP(A2755,[1]选股结果!$A$2:$BJ$3005,48,FALSE)*0.08</f>
        <v>-159422571.1716</v>
      </c>
      <c r="AT2755" s="12">
        <f t="shared" ref="AT2755:AT2818" si="874">AQ2755-AD2755</f>
        <v>275441605.64</v>
      </c>
      <c r="AU2755" s="12">
        <f t="shared" ref="AU2755:AU2818" si="875">AQ2755-S2755</f>
        <v>233205584.59</v>
      </c>
      <c r="AV2755" s="12">
        <f t="shared" ref="AV2755:AV2818" si="876">AJ2755-O2755-P2755-Q2755-R2755-X2755-Y2755+Z2755-H2755</f>
        <v>219712595.73</v>
      </c>
      <c r="AW2755" s="12">
        <f t="shared" ref="AW2755:AW2818" si="877">AG2755</f>
        <v>254730790.49</v>
      </c>
      <c r="AX2755" s="12">
        <f t="shared" ref="AX2755:AX2818" si="878">T2755-U2755+V2755+W2755+AA2755</f>
        <v>1078185.23</v>
      </c>
      <c r="AY2755" s="21">
        <f t="shared" ref="AY2755:AY2818" si="879">AF2755-S2755</f>
        <v>93376844.75</v>
      </c>
    </row>
    <row r="2756" spans="1:51">
      <c r="A2756" s="5" t="s">
        <v>5559</v>
      </c>
      <c r="B2756" s="5" t="s">
        <v>5560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60"/>
        <v>392436041.49</v>
      </c>
      <c r="AF2756" s="9">
        <f t="shared" si="861"/>
        <v>374207945.71</v>
      </c>
      <c r="AG2756" s="9">
        <f t="shared" si="862"/>
        <v>16392122.5</v>
      </c>
      <c r="AH2756" s="9">
        <f t="shared" si="863"/>
        <v>16449692.46</v>
      </c>
      <c r="AI2756" s="9">
        <f t="shared" si="864"/>
        <v>14268850.44</v>
      </c>
      <c r="AJ2756" s="12">
        <f t="shared" si="865"/>
        <v>71744046.46</v>
      </c>
      <c r="AK2756" s="16">
        <f t="shared" si="866"/>
        <v>0.182817169869522</v>
      </c>
      <c r="AL2756" s="9">
        <f t="shared" si="867"/>
        <v>49196905.33</v>
      </c>
      <c r="AM2756" s="16">
        <f t="shared" si="868"/>
        <v>0.0102809001045915</v>
      </c>
      <c r="AN2756" s="16">
        <f t="shared" si="869"/>
        <v>0.0142401416770544</v>
      </c>
      <c r="AO2756" s="16">
        <f t="shared" si="870"/>
        <v>0.0559988003307795</v>
      </c>
      <c r="AP2756" s="16">
        <f t="shared" si="871"/>
        <v>0.0448037094229227</v>
      </c>
      <c r="AQ2756" s="12">
        <f t="shared" si="872"/>
        <v>22547141.13</v>
      </c>
      <c r="AR2756" s="12">
        <f t="shared" si="873"/>
        <v>16031826.9</v>
      </c>
      <c r="AS2756" s="12">
        <f>AR2756-VLOOKUP(A2756,[1]选股结果!$A$2:$BJ$3005,48,FALSE)*0.08</f>
        <v>-25090001.584</v>
      </c>
      <c r="AT2756" s="12">
        <f t="shared" si="874"/>
        <v>20366299.11</v>
      </c>
      <c r="AU2756" s="12">
        <f t="shared" si="875"/>
        <v>18212668.92</v>
      </c>
      <c r="AV2756" s="12">
        <f t="shared" si="876"/>
        <v>17904296.19</v>
      </c>
      <c r="AW2756" s="12">
        <f t="shared" si="877"/>
        <v>16392122.5</v>
      </c>
      <c r="AX2756" s="12">
        <f t="shared" si="878"/>
        <v>1380280.42</v>
      </c>
      <c r="AY2756" s="21">
        <f t="shared" si="879"/>
        <v>369873473.5</v>
      </c>
    </row>
    <row r="2757" spans="1:51">
      <c r="A2757" s="5" t="s">
        <v>5561</v>
      </c>
      <c r="B2757" s="5" t="s">
        <v>5562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60"/>
        <v>391021666.47</v>
      </c>
      <c r="AF2757" s="9">
        <f t="shared" si="861"/>
        <v>382635756.16</v>
      </c>
      <c r="AG2757" s="9">
        <f t="shared" si="862"/>
        <v>36337561.2900001</v>
      </c>
      <c r="AH2757" s="9">
        <f t="shared" si="863"/>
        <v>29099218.5800001</v>
      </c>
      <c r="AI2757" s="9">
        <f t="shared" si="864"/>
        <v>21970032.7400001</v>
      </c>
      <c r="AJ2757" s="12">
        <f t="shared" si="865"/>
        <v>292791326.03</v>
      </c>
      <c r="AK2757" s="16">
        <f t="shared" si="866"/>
        <v>0.748785428370792</v>
      </c>
      <c r="AL2757" s="9">
        <f t="shared" si="867"/>
        <v>295749595.66</v>
      </c>
      <c r="AM2757" s="16">
        <f t="shared" si="868"/>
        <v>0.024226044340504</v>
      </c>
      <c r="AN2757" s="16">
        <f t="shared" si="869"/>
        <v>0.585106918870832</v>
      </c>
      <c r="AO2757" s="16">
        <f t="shared" si="870"/>
        <v>0.0997680427076617</v>
      </c>
      <c r="AP2757" s="16">
        <f t="shared" si="871"/>
        <v>0.0287385505295578</v>
      </c>
      <c r="AQ2757" s="12">
        <f t="shared" si="872"/>
        <v>-2958269.62999994</v>
      </c>
      <c r="AR2757" s="12">
        <f t="shared" si="873"/>
        <v>-5981618.23999994</v>
      </c>
      <c r="AS2757" s="12">
        <f>AR2757-VLOOKUP(A2757,[1]选股结果!$A$2:$BJ$3005,48,FALSE)*0.08</f>
        <v>-142872470.6056</v>
      </c>
      <c r="AT2757" s="12">
        <f t="shared" si="874"/>
        <v>-10087455.4699999</v>
      </c>
      <c r="AU2757" s="12">
        <f t="shared" si="875"/>
        <v>1147567.60000006</v>
      </c>
      <c r="AV2757" s="12">
        <f t="shared" si="876"/>
        <v>2960969.67000002</v>
      </c>
      <c r="AW2757" s="12">
        <f t="shared" si="877"/>
        <v>36337561.2900001</v>
      </c>
      <c r="AX2757" s="12">
        <f t="shared" si="878"/>
        <v>7457124.24</v>
      </c>
      <c r="AY2757" s="21">
        <f t="shared" si="879"/>
        <v>386741593.39</v>
      </c>
    </row>
    <row r="2758" spans="1:51">
      <c r="A2758" s="5" t="s">
        <v>5563</v>
      </c>
      <c r="B2758" s="5" t="s">
        <v>5564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60"/>
        <v>390059005.95</v>
      </c>
      <c r="AF2758" s="9">
        <f t="shared" si="861"/>
        <v>372659745.39</v>
      </c>
      <c r="AG2758" s="9">
        <f t="shared" si="862"/>
        <v>48534576.3199999</v>
      </c>
      <c r="AH2758" s="9">
        <f t="shared" si="863"/>
        <v>48331749.5199999</v>
      </c>
      <c r="AI2758" s="9">
        <f t="shared" si="864"/>
        <v>45627834.2299999</v>
      </c>
      <c r="AJ2758" s="12">
        <f t="shared" si="865"/>
        <v>119951580.02</v>
      </c>
      <c r="AK2758" s="16">
        <f t="shared" si="866"/>
        <v>0.307521626703258</v>
      </c>
      <c r="AL2758" s="9">
        <f t="shared" si="867"/>
        <v>103854930.04</v>
      </c>
      <c r="AM2758" s="16">
        <f t="shared" si="868"/>
        <v>0.00802510338756607</v>
      </c>
      <c r="AN2758" s="16">
        <f t="shared" si="869"/>
        <v>0.0348727202359318</v>
      </c>
      <c r="AO2758" s="16">
        <f t="shared" si="870"/>
        <v>0.135846023375223</v>
      </c>
      <c r="AP2758" s="16">
        <f t="shared" si="871"/>
        <v>0.0869905717914626</v>
      </c>
      <c r="AQ2758" s="12">
        <f t="shared" si="872"/>
        <v>16096649.98</v>
      </c>
      <c r="AR2758" s="12">
        <f t="shared" si="873"/>
        <v>14492518.47</v>
      </c>
      <c r="AS2758" s="12">
        <f>AR2758-VLOOKUP(A2758,[1]选股结果!$A$2:$BJ$3005,48,FALSE)*0.08</f>
        <v>-59079177.7092</v>
      </c>
      <c r="AT2758" s="12">
        <f t="shared" si="874"/>
        <v>13392734.69</v>
      </c>
      <c r="AU2758" s="12">
        <f t="shared" si="875"/>
        <v>17196433.76</v>
      </c>
      <c r="AV2758" s="12">
        <f t="shared" si="876"/>
        <v>12558417.29</v>
      </c>
      <c r="AW2758" s="12">
        <f t="shared" si="877"/>
        <v>48534576.3199999</v>
      </c>
      <c r="AX2758" s="12">
        <f t="shared" si="878"/>
        <v>34876375.25</v>
      </c>
      <c r="AY2758" s="21">
        <f t="shared" si="879"/>
        <v>373759529.17</v>
      </c>
    </row>
    <row r="2759" spans="1:51">
      <c r="A2759" s="5" t="s">
        <v>5565</v>
      </c>
      <c r="B2759" s="5" t="s">
        <v>5566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60"/>
        <v>389829992.37</v>
      </c>
      <c r="AF2759" s="9">
        <f t="shared" si="861"/>
        <v>331035708.85</v>
      </c>
      <c r="AG2759" s="9">
        <f t="shared" si="862"/>
        <v>50074249.65</v>
      </c>
      <c r="AH2759" s="9">
        <f t="shared" si="863"/>
        <v>49331303.84</v>
      </c>
      <c r="AI2759" s="9">
        <f t="shared" si="864"/>
        <v>40658919.72</v>
      </c>
      <c r="AJ2759" s="12">
        <f t="shared" si="865"/>
        <v>156062143.09</v>
      </c>
      <c r="AK2759" s="16">
        <f t="shared" si="866"/>
        <v>0.400333853588865</v>
      </c>
      <c r="AL2759" s="9">
        <f t="shared" si="867"/>
        <v>93234578.93</v>
      </c>
      <c r="AM2759" s="16">
        <f t="shared" si="868"/>
        <v>0.0121869616576111</v>
      </c>
      <c r="AN2759" s="16">
        <f t="shared" si="869"/>
        <v>0.0490972000733952</v>
      </c>
      <c r="AO2759" s="16">
        <f t="shared" si="870"/>
        <v>0.11442204918308</v>
      </c>
      <c r="AP2759" s="16">
        <f t="shared" si="871"/>
        <v>0.0589979886108166</v>
      </c>
      <c r="AQ2759" s="12">
        <f t="shared" si="872"/>
        <v>62827564.16</v>
      </c>
      <c r="AR2759" s="12">
        <f t="shared" si="873"/>
        <v>48382056.78</v>
      </c>
      <c r="AS2759" s="12">
        <f>AR2759-VLOOKUP(A2759,[1]选股结果!$A$2:$BJ$3005,48,FALSE)*0.08</f>
        <v>3500311.7968</v>
      </c>
      <c r="AT2759" s="12">
        <f t="shared" si="874"/>
        <v>54155180.04</v>
      </c>
      <c r="AU2759" s="12">
        <f t="shared" si="875"/>
        <v>57054440.9</v>
      </c>
      <c r="AV2759" s="12">
        <f t="shared" si="876"/>
        <v>52937710.25</v>
      </c>
      <c r="AW2759" s="12">
        <f t="shared" si="877"/>
        <v>50074249.65</v>
      </c>
      <c r="AX2759" s="12">
        <f t="shared" si="878"/>
        <v>-2350310.82</v>
      </c>
      <c r="AY2759" s="21">
        <f t="shared" si="879"/>
        <v>325262585.59</v>
      </c>
    </row>
    <row r="2760" spans="1:51">
      <c r="A2760" s="5" t="s">
        <v>5567</v>
      </c>
      <c r="B2760" s="5" t="s">
        <v>5568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60"/>
        <v>388008186.2</v>
      </c>
      <c r="AF2760" s="9">
        <f t="shared" si="861"/>
        <v>552463306.36</v>
      </c>
      <c r="AG2760" s="9">
        <f t="shared" si="862"/>
        <v>-152933439.54</v>
      </c>
      <c r="AH2760" s="9">
        <f t="shared" si="863"/>
        <v>-150734270.55</v>
      </c>
      <c r="AI2760" s="9">
        <f t="shared" si="864"/>
        <v>-123920368.49</v>
      </c>
      <c r="AJ2760" s="12">
        <f t="shared" si="865"/>
        <v>65830740.32</v>
      </c>
      <c r="AK2760" s="16">
        <f t="shared" si="866"/>
        <v>0.169663276862069</v>
      </c>
      <c r="AL2760" s="9">
        <f t="shared" si="867"/>
        <v>175842679.31</v>
      </c>
      <c r="AM2760" s="16">
        <f t="shared" si="868"/>
        <v>0.0219955899476845</v>
      </c>
      <c r="AN2760" s="16">
        <f t="shared" si="869"/>
        <v>0.0615339316518781</v>
      </c>
      <c r="AO2760" s="16">
        <f t="shared" si="870"/>
        <v>0.252408605135765</v>
      </c>
      <c r="AP2760" s="16">
        <f t="shared" si="871"/>
        <v>0.121866282495459</v>
      </c>
      <c r="AQ2760" s="12">
        <f t="shared" si="872"/>
        <v>-110011938.99</v>
      </c>
      <c r="AR2760" s="12">
        <f t="shared" si="873"/>
        <v>-135852038.95</v>
      </c>
      <c r="AS2760" s="12">
        <f>AR2760-VLOOKUP(A2760,[1]选股结果!$A$2:$BJ$3005,48,FALSE)*0.08</f>
        <v>-351196335.366</v>
      </c>
      <c r="AT2760" s="12">
        <f t="shared" si="874"/>
        <v>-83198036.93</v>
      </c>
      <c r="AU2760" s="12">
        <f t="shared" si="875"/>
        <v>-162665941.01</v>
      </c>
      <c r="AV2760" s="12">
        <f t="shared" si="876"/>
        <v>-136029656.86</v>
      </c>
      <c r="AW2760" s="12">
        <f t="shared" si="877"/>
        <v>-152933439.54</v>
      </c>
      <c r="AX2760" s="12">
        <f t="shared" si="878"/>
        <v>16455845.27</v>
      </c>
      <c r="AY2760" s="21">
        <f t="shared" si="879"/>
        <v>499809304.34</v>
      </c>
    </row>
    <row r="2761" spans="1:51">
      <c r="A2761" s="5" t="s">
        <v>5569</v>
      </c>
      <c r="B2761" s="5" t="s">
        <v>5570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60"/>
        <v>386190230.03</v>
      </c>
      <c r="AF2761" s="9">
        <f t="shared" si="861"/>
        <v>317741304.15</v>
      </c>
      <c r="AG2761" s="9">
        <f t="shared" si="862"/>
        <v>87473310.4099999</v>
      </c>
      <c r="AH2761" s="9">
        <f t="shared" si="863"/>
        <v>87867052.3499999</v>
      </c>
      <c r="AI2761" s="9">
        <f t="shared" si="864"/>
        <v>69492929.6399999</v>
      </c>
      <c r="AJ2761" s="12">
        <f t="shared" si="865"/>
        <v>119717997.81</v>
      </c>
      <c r="AK2761" s="16">
        <f t="shared" si="866"/>
        <v>0.309997479223387</v>
      </c>
      <c r="AL2761" s="9">
        <f t="shared" si="867"/>
        <v>54753513.87</v>
      </c>
      <c r="AM2761" s="16">
        <f t="shared" si="868"/>
        <v>0.011093171180605</v>
      </c>
      <c r="AN2761" s="16">
        <f t="shared" si="869"/>
        <v>0.0503194726818708</v>
      </c>
      <c r="AO2761" s="16">
        <f t="shared" si="870"/>
        <v>0.0813855201555939</v>
      </c>
      <c r="AP2761" s="16">
        <f t="shared" si="871"/>
        <v>0</v>
      </c>
      <c r="AQ2761" s="12">
        <f t="shared" si="872"/>
        <v>64964483.94</v>
      </c>
      <c r="AR2761" s="12">
        <f t="shared" si="873"/>
        <v>50468545.11</v>
      </c>
      <c r="AS2761" s="12">
        <f>AR2761-VLOOKUP(A2761,[1]选股结果!$A$2:$BJ$3005,48,FALSE)*0.08</f>
        <v>-59282612.4404</v>
      </c>
      <c r="AT2761" s="12">
        <f t="shared" si="874"/>
        <v>46590361.23</v>
      </c>
      <c r="AU2761" s="12">
        <f t="shared" si="875"/>
        <v>68842667.82</v>
      </c>
      <c r="AV2761" s="12">
        <f t="shared" si="876"/>
        <v>62733834.09</v>
      </c>
      <c r="AW2761" s="12">
        <f t="shared" si="877"/>
        <v>87473310.4099999</v>
      </c>
      <c r="AX2761" s="12">
        <f t="shared" si="878"/>
        <v>6153863.8</v>
      </c>
      <c r="AY2761" s="21">
        <f t="shared" si="879"/>
        <v>321619488.03</v>
      </c>
    </row>
    <row r="2762" spans="1:51">
      <c r="A2762" s="5" t="s">
        <v>5571</v>
      </c>
      <c r="B2762" s="5" t="s">
        <v>5572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60"/>
        <v>385783236.46</v>
      </c>
      <c r="AF2762" s="9">
        <f t="shared" si="861"/>
        <v>356409552.06</v>
      </c>
      <c r="AG2762" s="9">
        <f t="shared" si="862"/>
        <v>24244010.74</v>
      </c>
      <c r="AH2762" s="9">
        <f t="shared" si="863"/>
        <v>28301241.11</v>
      </c>
      <c r="AI2762" s="9">
        <f t="shared" si="864"/>
        <v>26277167.1</v>
      </c>
      <c r="AJ2762" s="12">
        <f t="shared" si="865"/>
        <v>119541884.5</v>
      </c>
      <c r="AK2762" s="16">
        <f t="shared" si="866"/>
        <v>0.309868011883909</v>
      </c>
      <c r="AL2762" s="9">
        <f t="shared" si="867"/>
        <v>88180147.87</v>
      </c>
      <c r="AM2762" s="16">
        <f t="shared" si="868"/>
        <v>0.0061809917192896</v>
      </c>
      <c r="AN2762" s="16">
        <f t="shared" si="869"/>
        <v>0.0374710354515335</v>
      </c>
      <c r="AO2762" s="16">
        <f t="shared" si="870"/>
        <v>0.119736308798346</v>
      </c>
      <c r="AP2762" s="16">
        <f t="shared" si="871"/>
        <v>0.0678271567995233</v>
      </c>
      <c r="AQ2762" s="12">
        <f t="shared" si="872"/>
        <v>31361736.63</v>
      </c>
      <c r="AR2762" s="12">
        <f t="shared" si="873"/>
        <v>28368523.64</v>
      </c>
      <c r="AS2762" s="12">
        <f>AR2762-VLOOKUP(A2762,[1]选股结果!$A$2:$BJ$3005,48,FALSE)*0.08</f>
        <v>-37742315.772</v>
      </c>
      <c r="AT2762" s="12">
        <f t="shared" si="874"/>
        <v>29337662.62</v>
      </c>
      <c r="AU2762" s="12">
        <f t="shared" si="875"/>
        <v>30392597.65</v>
      </c>
      <c r="AV2762" s="12">
        <f t="shared" si="876"/>
        <v>17691168.68</v>
      </c>
      <c r="AW2762" s="12">
        <f t="shared" si="877"/>
        <v>24244010.74</v>
      </c>
      <c r="AX2762" s="12">
        <f t="shared" si="878"/>
        <v>0</v>
      </c>
      <c r="AY2762" s="21">
        <f t="shared" si="879"/>
        <v>355440413.08</v>
      </c>
    </row>
    <row r="2763" spans="1:51">
      <c r="A2763" s="5" t="s">
        <v>5573</v>
      </c>
      <c r="B2763" s="5" t="s">
        <v>5574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80">C2763</f>
        <v>385422779.59</v>
      </c>
      <c r="AF2763" s="9">
        <f t="shared" ref="AF2763:AF2826" si="881">(G2763+O2763+P2763+Q2763+R2763)+S2763</f>
        <v>351891046.84</v>
      </c>
      <c r="AG2763" s="9">
        <f t="shared" ref="AG2763:AG2826" si="882">AE2763-AF2763+T2763+V2763+W2763-X2763-Y2763+Z2763+AA2763</f>
        <v>33112677.09</v>
      </c>
      <c r="AH2763" s="9">
        <f t="shared" ref="AH2763:AH2826" si="883">AG2763+AB2763-AC2763</f>
        <v>33075899.46</v>
      </c>
      <c r="AI2763" s="9">
        <f t="shared" ref="AI2763:AI2826" si="884">AH2763-AD2763</f>
        <v>28704039.81</v>
      </c>
      <c r="AJ2763" s="12">
        <f t="shared" si="865"/>
        <v>154579076.94</v>
      </c>
      <c r="AK2763" s="16">
        <f t="shared" si="866"/>
        <v>0.40106367637231</v>
      </c>
      <c r="AL2763" s="9">
        <f t="shared" si="867"/>
        <v>129596728.49</v>
      </c>
      <c r="AM2763" s="16">
        <f t="shared" si="868"/>
        <v>0.0041370544099552</v>
      </c>
      <c r="AN2763" s="16">
        <f t="shared" si="869"/>
        <v>0.0600464927750743</v>
      </c>
      <c r="AO2763" s="16">
        <f t="shared" si="870"/>
        <v>0.0932482234398075</v>
      </c>
      <c r="AP2763" s="16">
        <f t="shared" si="871"/>
        <v>0.174028833716969</v>
      </c>
      <c r="AQ2763" s="12">
        <f t="shared" si="872"/>
        <v>24982348.45</v>
      </c>
      <c r="AR2763" s="12">
        <f t="shared" si="873"/>
        <v>27315612.06</v>
      </c>
      <c r="AS2763" s="12">
        <f>AR2763-VLOOKUP(A2763,[1]选股结果!$A$2:$BJ$3005,48,FALSE)*0.08</f>
        <v>-48303863.8384</v>
      </c>
      <c r="AT2763" s="12">
        <f t="shared" si="874"/>
        <v>20610488.8</v>
      </c>
      <c r="AU2763" s="12">
        <f t="shared" si="875"/>
        <v>31687471.71</v>
      </c>
      <c r="AV2763" s="12">
        <f t="shared" si="876"/>
        <v>23788182.93</v>
      </c>
      <c r="AW2763" s="12">
        <f t="shared" si="877"/>
        <v>33112677.09</v>
      </c>
      <c r="AX2763" s="12">
        <f t="shared" si="878"/>
        <v>1315564.43</v>
      </c>
      <c r="AY2763" s="21">
        <f t="shared" si="879"/>
        <v>358596170.1</v>
      </c>
    </row>
    <row r="2764" spans="1:51">
      <c r="A2764" s="5" t="s">
        <v>5575</v>
      </c>
      <c r="B2764" s="5" t="s">
        <v>5576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80"/>
        <v>385398186.59</v>
      </c>
      <c r="AF2764" s="9">
        <f t="shared" si="881"/>
        <v>397621331.33</v>
      </c>
      <c r="AG2764" s="9">
        <f t="shared" si="882"/>
        <v>-13666031.3300001</v>
      </c>
      <c r="AH2764" s="9">
        <f t="shared" si="883"/>
        <v>-8990579.5600001</v>
      </c>
      <c r="AI2764" s="9">
        <f t="shared" si="884"/>
        <v>-15521519.6800001</v>
      </c>
      <c r="AJ2764" s="12">
        <f t="shared" si="865"/>
        <v>109461360.8</v>
      </c>
      <c r="AK2764" s="16">
        <f t="shared" si="866"/>
        <v>0.284021473397457</v>
      </c>
      <c r="AL2764" s="9">
        <f t="shared" si="867"/>
        <v>116748418.91</v>
      </c>
      <c r="AM2764" s="16">
        <f t="shared" si="868"/>
        <v>0.00879451600431569</v>
      </c>
      <c r="AN2764" s="16">
        <f t="shared" si="869"/>
        <v>0.078826171339303</v>
      </c>
      <c r="AO2764" s="16">
        <f t="shared" si="870"/>
        <v>0.202154790164811</v>
      </c>
      <c r="AP2764" s="16">
        <f t="shared" si="871"/>
        <v>0.0252853476458284</v>
      </c>
      <c r="AQ2764" s="12">
        <f t="shared" si="872"/>
        <v>-7287058.11000004</v>
      </c>
      <c r="AR2764" s="12">
        <f t="shared" si="873"/>
        <v>-14078633.09</v>
      </c>
      <c r="AS2764" s="12">
        <f>AR2764-VLOOKUP(A2764,[1]选股结果!$A$2:$BJ$3005,48,FALSE)*0.08</f>
        <v>-119341261.3324</v>
      </c>
      <c r="AT2764" s="12">
        <f t="shared" si="874"/>
        <v>-13817998.23</v>
      </c>
      <c r="AU2764" s="12">
        <f t="shared" si="875"/>
        <v>-7547692.97000004</v>
      </c>
      <c r="AV2764" s="12">
        <f t="shared" si="876"/>
        <v>-12498977.44</v>
      </c>
      <c r="AW2764" s="12">
        <f t="shared" si="877"/>
        <v>-13666031.3300001</v>
      </c>
      <c r="AX2764" s="12">
        <f t="shared" si="878"/>
        <v>137753.42</v>
      </c>
      <c r="AY2764" s="21">
        <f t="shared" si="879"/>
        <v>397360696.47</v>
      </c>
    </row>
    <row r="2765" spans="1:51">
      <c r="A2765" s="5" t="s">
        <v>5577</v>
      </c>
      <c r="B2765" s="5" t="s">
        <v>5578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80"/>
        <v>384624093.77</v>
      </c>
      <c r="AF2765" s="9">
        <f t="shared" si="881"/>
        <v>272849426.23</v>
      </c>
      <c r="AG2765" s="9">
        <f t="shared" si="882"/>
        <v>125405124.12</v>
      </c>
      <c r="AH2765" s="9">
        <f t="shared" si="883"/>
        <v>125441185.4</v>
      </c>
      <c r="AI2765" s="9">
        <f t="shared" si="884"/>
        <v>97559574.29</v>
      </c>
      <c r="AJ2765" s="12">
        <f t="shared" si="865"/>
        <v>146263505.45</v>
      </c>
      <c r="AK2765" s="16">
        <f t="shared" si="866"/>
        <v>0.380276503264155</v>
      </c>
      <c r="AL2765" s="9">
        <f t="shared" si="867"/>
        <v>152165560.5</v>
      </c>
      <c r="AM2765" s="16">
        <f t="shared" si="868"/>
        <v>0.0111756971017276</v>
      </c>
      <c r="AN2765" s="16">
        <f t="shared" si="869"/>
        <v>0.0419664338023823</v>
      </c>
      <c r="AO2765" s="16">
        <f t="shared" si="870"/>
        <v>0.210569533297181</v>
      </c>
      <c r="AP2765" s="16">
        <f t="shared" si="871"/>
        <v>0.123967511662211</v>
      </c>
      <c r="AQ2765" s="12">
        <f t="shared" si="872"/>
        <v>-5902055.05000001</v>
      </c>
      <c r="AR2765" s="12">
        <f t="shared" si="873"/>
        <v>80838247.62</v>
      </c>
      <c r="AS2765" s="12">
        <f>AR2765-VLOOKUP(A2765,[1]选股结果!$A$2:$BJ$3005,48,FALSE)*0.08</f>
        <v>-558564638.5536</v>
      </c>
      <c r="AT2765" s="12">
        <f t="shared" si="874"/>
        <v>-33783666.16</v>
      </c>
      <c r="AU2765" s="12">
        <f t="shared" si="875"/>
        <v>108719858.73</v>
      </c>
      <c r="AV2765" s="12">
        <f t="shared" si="876"/>
        <v>-9294420.24000001</v>
      </c>
      <c r="AW2765" s="12">
        <f t="shared" si="877"/>
        <v>125405124.12</v>
      </c>
      <c r="AX2765" s="12">
        <f t="shared" si="878"/>
        <v>12473823.45</v>
      </c>
      <c r="AY2765" s="21">
        <f t="shared" si="879"/>
        <v>387471340.01</v>
      </c>
    </row>
    <row r="2766" spans="1:51">
      <c r="A2766" s="5" t="s">
        <v>5579</v>
      </c>
      <c r="B2766" s="5" t="s">
        <v>5580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80"/>
        <v>383618203.39</v>
      </c>
      <c r="AF2766" s="9">
        <f t="shared" si="881"/>
        <v>493365590.56</v>
      </c>
      <c r="AG2766" s="9">
        <f t="shared" si="882"/>
        <v>-108737178.42</v>
      </c>
      <c r="AH2766" s="9">
        <f t="shared" si="883"/>
        <v>-107516038.25</v>
      </c>
      <c r="AI2766" s="9">
        <f t="shared" si="884"/>
        <v>-107851900.93</v>
      </c>
      <c r="AJ2766" s="12">
        <f t="shared" si="865"/>
        <v>87673424.79</v>
      </c>
      <c r="AK2766" s="16">
        <f t="shared" si="866"/>
        <v>0.228543442451994</v>
      </c>
      <c r="AL2766" s="9">
        <f t="shared" si="867"/>
        <v>179453858.38</v>
      </c>
      <c r="AM2766" s="16">
        <f t="shared" si="868"/>
        <v>0.0125522544484278</v>
      </c>
      <c r="AN2766" s="16">
        <f t="shared" si="869"/>
        <v>0.397990830155637</v>
      </c>
      <c r="AO2766" s="16">
        <f t="shared" si="870"/>
        <v>0.0604329977439343</v>
      </c>
      <c r="AP2766" s="16">
        <f t="shared" si="871"/>
        <v>0</v>
      </c>
      <c r="AQ2766" s="12">
        <f t="shared" si="872"/>
        <v>-91780433.59</v>
      </c>
      <c r="AR2766" s="12">
        <f t="shared" si="873"/>
        <v>-108862109.68</v>
      </c>
      <c r="AS2766" s="12">
        <f>AR2766-VLOOKUP(A2766,[1]选股结果!$A$2:$BJ$3005,48,FALSE)*0.08</f>
        <v>-150960129.956</v>
      </c>
      <c r="AT2766" s="12">
        <f t="shared" si="874"/>
        <v>-92116296.27</v>
      </c>
      <c r="AU2766" s="12">
        <f t="shared" si="875"/>
        <v>-108526247</v>
      </c>
      <c r="AV2766" s="12">
        <f t="shared" si="876"/>
        <v>-102369586.26</v>
      </c>
      <c r="AW2766" s="12">
        <f t="shared" si="877"/>
        <v>-108737178.42</v>
      </c>
      <c r="AX2766" s="12">
        <f t="shared" si="878"/>
        <v>0</v>
      </c>
      <c r="AY2766" s="21">
        <f t="shared" si="879"/>
        <v>476619777.15</v>
      </c>
    </row>
    <row r="2767" spans="1:51">
      <c r="A2767" s="5" t="s">
        <v>5581</v>
      </c>
      <c r="B2767" s="5" t="s">
        <v>5582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80"/>
        <v>381085647.69</v>
      </c>
      <c r="AF2767" s="9">
        <f t="shared" si="881"/>
        <v>311891905.89</v>
      </c>
      <c r="AG2767" s="9">
        <f t="shared" si="882"/>
        <v>61901588.12</v>
      </c>
      <c r="AH2767" s="9">
        <f t="shared" si="883"/>
        <v>62054562.13</v>
      </c>
      <c r="AI2767" s="9">
        <f t="shared" si="884"/>
        <v>51249681.2</v>
      </c>
      <c r="AJ2767" s="12">
        <f t="shared" si="865"/>
        <v>144860090.77</v>
      </c>
      <c r="AK2767" s="16">
        <f t="shared" si="866"/>
        <v>0.380124761055915</v>
      </c>
      <c r="AL2767" s="9">
        <f t="shared" si="867"/>
        <v>75286934.41</v>
      </c>
      <c r="AM2767" s="16">
        <f t="shared" si="868"/>
        <v>0.0128667735710391</v>
      </c>
      <c r="AN2767" s="16">
        <f t="shared" si="869"/>
        <v>0.0722392183669802</v>
      </c>
      <c r="AO2767" s="16">
        <f t="shared" si="870"/>
        <v>0.0609610483911426</v>
      </c>
      <c r="AP2767" s="16">
        <f t="shared" si="871"/>
        <v>0.0416446571687996</v>
      </c>
      <c r="AQ2767" s="12">
        <f t="shared" si="872"/>
        <v>69573156.36</v>
      </c>
      <c r="AR2767" s="12">
        <f t="shared" si="873"/>
        <v>54636160.28</v>
      </c>
      <c r="AS2767" s="12">
        <f>AR2767-VLOOKUP(A2767,[1]选股结果!$A$2:$BJ$3005,48,FALSE)*0.08</f>
        <v>13071298.1736</v>
      </c>
      <c r="AT2767" s="12">
        <f t="shared" si="874"/>
        <v>58768275.43</v>
      </c>
      <c r="AU2767" s="12">
        <f t="shared" si="875"/>
        <v>65441041.21</v>
      </c>
      <c r="AV2767" s="12">
        <f t="shared" si="876"/>
        <v>63298253.43</v>
      </c>
      <c r="AW2767" s="12">
        <f t="shared" si="877"/>
        <v>61901588.12</v>
      </c>
      <c r="AX2767" s="12">
        <f t="shared" si="878"/>
        <v>1961454.86</v>
      </c>
      <c r="AY2767" s="21">
        <f t="shared" si="879"/>
        <v>307759790.74</v>
      </c>
    </row>
    <row r="2768" spans="1:51">
      <c r="A2768" s="5" t="s">
        <v>5583</v>
      </c>
      <c r="B2768" s="5" t="s">
        <v>5584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80"/>
        <v>379403563.38</v>
      </c>
      <c r="AF2768" s="9">
        <f t="shared" si="881"/>
        <v>428131875.07</v>
      </c>
      <c r="AG2768" s="9">
        <f t="shared" si="882"/>
        <v>-49949809.1</v>
      </c>
      <c r="AH2768" s="9">
        <f t="shared" si="883"/>
        <v>-49707809.63</v>
      </c>
      <c r="AI2768" s="9">
        <f t="shared" si="884"/>
        <v>-50055013.84</v>
      </c>
      <c r="AJ2768" s="12">
        <f t="shared" si="865"/>
        <v>12688110.8</v>
      </c>
      <c r="AK2768" s="16">
        <f t="shared" si="866"/>
        <v>0.0334422552254523</v>
      </c>
      <c r="AL2768" s="9">
        <f t="shared" si="867"/>
        <v>51983260.19</v>
      </c>
      <c r="AM2768" s="16">
        <f t="shared" si="868"/>
        <v>0.000344331241478494</v>
      </c>
      <c r="AN2768" s="16">
        <f t="shared" si="869"/>
        <v>0.0328597200535866</v>
      </c>
      <c r="AO2768" s="16">
        <f t="shared" si="870"/>
        <v>0.0709426441602548</v>
      </c>
      <c r="AP2768" s="16">
        <f t="shared" si="871"/>
        <v>0.0288474574474093</v>
      </c>
      <c r="AQ2768" s="12">
        <f t="shared" si="872"/>
        <v>-39295149.39</v>
      </c>
      <c r="AR2768" s="12">
        <f t="shared" si="873"/>
        <v>-50600320.57</v>
      </c>
      <c r="AS2768" s="12">
        <f>AR2768-VLOOKUP(A2768,[1]选股结果!$A$2:$BJ$3005,48,FALSE)*0.08</f>
        <v>-77117830.9348</v>
      </c>
      <c r="AT2768" s="12">
        <f t="shared" si="874"/>
        <v>-39642353.6</v>
      </c>
      <c r="AU2768" s="12">
        <f t="shared" si="875"/>
        <v>-50253116.36</v>
      </c>
      <c r="AV2768" s="12">
        <f t="shared" si="876"/>
        <v>-48405932.71</v>
      </c>
      <c r="AW2768" s="12">
        <f t="shared" si="877"/>
        <v>-49949809.1</v>
      </c>
      <c r="AX2768" s="12">
        <f t="shared" si="878"/>
        <v>0</v>
      </c>
      <c r="AY2768" s="21">
        <f t="shared" si="879"/>
        <v>417173908.1</v>
      </c>
    </row>
    <row r="2769" spans="1:51">
      <c r="A2769" s="5" t="s">
        <v>5585</v>
      </c>
      <c r="B2769" s="5" t="s">
        <v>5586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80"/>
        <v>379121288.31</v>
      </c>
      <c r="AF2769" s="9">
        <f t="shared" si="881"/>
        <v>363681002.09</v>
      </c>
      <c r="AG2769" s="9">
        <f t="shared" si="882"/>
        <v>10669517.28</v>
      </c>
      <c r="AH2769" s="9">
        <f t="shared" si="883"/>
        <v>10891990.08</v>
      </c>
      <c r="AI2769" s="9">
        <f t="shared" si="884"/>
        <v>10891990.08</v>
      </c>
      <c r="AJ2769" s="12">
        <f t="shared" si="865"/>
        <v>90011912.19</v>
      </c>
      <c r="AK2769" s="16">
        <f t="shared" si="866"/>
        <v>0.237422468654409</v>
      </c>
      <c r="AL2769" s="9">
        <f t="shared" si="867"/>
        <v>76123843.06</v>
      </c>
      <c r="AM2769" s="16">
        <f t="shared" si="868"/>
        <v>0.0123153940017798</v>
      </c>
      <c r="AN2769" s="16">
        <f t="shared" si="869"/>
        <v>0.033259979929403</v>
      </c>
      <c r="AO2769" s="16">
        <f t="shared" si="870"/>
        <v>0.0552788534598552</v>
      </c>
      <c r="AP2769" s="16">
        <f t="shared" si="871"/>
        <v>0.100522794195714</v>
      </c>
      <c r="AQ2769" s="12">
        <f t="shared" si="872"/>
        <v>13888069.13</v>
      </c>
      <c r="AR2769" s="12">
        <f t="shared" si="873"/>
        <v>15662759.02</v>
      </c>
      <c r="AS2769" s="12">
        <f>AR2769-VLOOKUP(A2769,[1]选股结果!$A$2:$BJ$3005,48,FALSE)*0.08</f>
        <v>-33306474.664</v>
      </c>
      <c r="AT2769" s="12">
        <f t="shared" si="874"/>
        <v>13888069.13</v>
      </c>
      <c r="AU2769" s="12">
        <f t="shared" si="875"/>
        <v>15662759.02</v>
      </c>
      <c r="AV2769" s="12">
        <f t="shared" si="876"/>
        <v>8894827.38999999</v>
      </c>
      <c r="AW2769" s="12">
        <f t="shared" si="877"/>
        <v>10669517.28</v>
      </c>
      <c r="AX2769" s="12">
        <f t="shared" si="878"/>
        <v>0</v>
      </c>
      <c r="AY2769" s="21">
        <f t="shared" si="879"/>
        <v>365455691.98</v>
      </c>
    </row>
    <row r="2770" spans="1:51">
      <c r="A2770" s="5" t="s">
        <v>5587</v>
      </c>
      <c r="B2770" s="5" t="s">
        <v>5588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80"/>
        <v>379066919.48</v>
      </c>
      <c r="AF2770" s="9">
        <f t="shared" si="881"/>
        <v>408198865.21</v>
      </c>
      <c r="AG2770" s="9">
        <f t="shared" si="882"/>
        <v>-23257119.23</v>
      </c>
      <c r="AH2770" s="9">
        <f t="shared" si="883"/>
        <v>-23307483</v>
      </c>
      <c r="AI2770" s="9">
        <f t="shared" si="884"/>
        <v>-6716367.56</v>
      </c>
      <c r="AJ2770" s="12">
        <f t="shared" si="865"/>
        <v>68914568.8</v>
      </c>
      <c r="AK2770" s="16">
        <f t="shared" si="866"/>
        <v>0.181800535099545</v>
      </c>
      <c r="AL2770" s="9">
        <f t="shared" si="867"/>
        <v>75800838.1</v>
      </c>
      <c r="AM2770" s="16">
        <f t="shared" si="868"/>
        <v>0.00988957605465172</v>
      </c>
      <c r="AN2770" s="16">
        <f t="shared" si="869"/>
        <v>0.0125721596770763</v>
      </c>
      <c r="AO2770" s="16">
        <f t="shared" si="870"/>
        <v>0.125447620819123</v>
      </c>
      <c r="AP2770" s="16">
        <f t="shared" si="871"/>
        <v>0.0593308790987408</v>
      </c>
      <c r="AQ2770" s="12">
        <f t="shared" si="872"/>
        <v>-6886269.3</v>
      </c>
      <c r="AR2770" s="12">
        <f t="shared" si="873"/>
        <v>-9783750.67</v>
      </c>
      <c r="AS2770" s="12">
        <f>AR2770-VLOOKUP(A2770,[1]选股结果!$A$2:$BJ$3005,48,FALSE)*0.08</f>
        <v>-127583243.6412</v>
      </c>
      <c r="AT2770" s="12">
        <f t="shared" si="874"/>
        <v>9704846.14</v>
      </c>
      <c r="AU2770" s="12">
        <f t="shared" si="875"/>
        <v>-26374866.11</v>
      </c>
      <c r="AV2770" s="12">
        <f t="shared" si="876"/>
        <v>-23266371.16</v>
      </c>
      <c r="AW2770" s="12">
        <f t="shared" si="877"/>
        <v>-23257119.23</v>
      </c>
      <c r="AX2770" s="12">
        <f t="shared" si="878"/>
        <v>0</v>
      </c>
      <c r="AY2770" s="21">
        <f t="shared" si="879"/>
        <v>388710268.4</v>
      </c>
    </row>
    <row r="2771" spans="1:51">
      <c r="A2771" s="5" t="s">
        <v>5589</v>
      </c>
      <c r="B2771" s="5" t="s">
        <v>5590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80"/>
        <v>378765070.92</v>
      </c>
      <c r="AF2771" s="9">
        <f t="shared" si="881"/>
        <v>273580066.14</v>
      </c>
      <c r="AG2771" s="9">
        <f t="shared" si="882"/>
        <v>96437725.98</v>
      </c>
      <c r="AH2771" s="9">
        <f t="shared" si="883"/>
        <v>96437636.14</v>
      </c>
      <c r="AI2771" s="9">
        <f t="shared" si="884"/>
        <v>82419588.4</v>
      </c>
      <c r="AJ2771" s="12">
        <f t="shared" si="865"/>
        <v>148418064.43</v>
      </c>
      <c r="AK2771" s="16">
        <f t="shared" si="866"/>
        <v>0.391847284306075</v>
      </c>
      <c r="AL2771" s="9">
        <f t="shared" si="867"/>
        <v>47199614.13</v>
      </c>
      <c r="AM2771" s="16">
        <f t="shared" si="868"/>
        <v>0.00792676931034684</v>
      </c>
      <c r="AN2771" s="16">
        <f t="shared" si="869"/>
        <v>0.0189519515951252</v>
      </c>
      <c r="AO2771" s="16">
        <f t="shared" si="870"/>
        <v>0.0575817910744112</v>
      </c>
      <c r="AP2771" s="16">
        <f t="shared" si="871"/>
        <v>0.0299996859330252</v>
      </c>
      <c r="AQ2771" s="12">
        <f t="shared" si="872"/>
        <v>101218450.3</v>
      </c>
      <c r="AR2771" s="12">
        <f t="shared" si="873"/>
        <v>87320867.89</v>
      </c>
      <c r="AS2771" s="12">
        <f>AR2771-VLOOKUP(A2771,[1]选股结果!$A$2:$BJ$3005,48,FALSE)*0.08</f>
        <v>20817428.55</v>
      </c>
      <c r="AT2771" s="12">
        <f t="shared" si="874"/>
        <v>87200402.56</v>
      </c>
      <c r="AU2771" s="12">
        <f t="shared" si="875"/>
        <v>101338915.63</v>
      </c>
      <c r="AV2771" s="12">
        <f t="shared" si="876"/>
        <v>93587986.84</v>
      </c>
      <c r="AW2771" s="12">
        <f t="shared" si="877"/>
        <v>96437725.98</v>
      </c>
      <c r="AX2771" s="12">
        <f t="shared" si="878"/>
        <v>2729273.81</v>
      </c>
      <c r="AY2771" s="21">
        <f t="shared" si="879"/>
        <v>273700531.47</v>
      </c>
    </row>
    <row r="2772" spans="1:51">
      <c r="A2772" s="5" t="s">
        <v>5591</v>
      </c>
      <c r="B2772" s="5" t="s">
        <v>5592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3">
        <v>2713651.02</v>
      </c>
      <c r="AB2772" s="6">
        <v>30000</v>
      </c>
      <c r="AC2772" s="6">
        <v>2003.15</v>
      </c>
      <c r="AD2772" s="6">
        <v>264926.63</v>
      </c>
      <c r="AE2772" s="9">
        <f t="shared" si="880"/>
        <v>377660950.25</v>
      </c>
      <c r="AF2772" s="9">
        <f t="shared" si="881"/>
        <v>369002729.42</v>
      </c>
      <c r="AG2772" s="9">
        <f t="shared" si="882"/>
        <v>14206804.32</v>
      </c>
      <c r="AH2772" s="9">
        <f t="shared" si="883"/>
        <v>14234801.17</v>
      </c>
      <c r="AI2772" s="9">
        <f t="shared" si="884"/>
        <v>13969874.54</v>
      </c>
      <c r="AJ2772" s="12">
        <f t="shared" si="865"/>
        <v>67950914.5</v>
      </c>
      <c r="AK2772" s="16">
        <f t="shared" si="866"/>
        <v>0.179925709700774</v>
      </c>
      <c r="AL2772" s="9">
        <f t="shared" si="867"/>
        <v>58968418.08</v>
      </c>
      <c r="AM2772" s="16">
        <f t="shared" si="868"/>
        <v>0.00817744632574705</v>
      </c>
      <c r="AN2772" s="16">
        <f t="shared" si="869"/>
        <v>0.0206288255506501</v>
      </c>
      <c r="AO2772" s="16">
        <f t="shared" si="870"/>
        <v>0.0836304643598773</v>
      </c>
      <c r="AP2772" s="16">
        <f t="shared" si="871"/>
        <v>0.0418351311660399</v>
      </c>
      <c r="AQ2772" s="12">
        <f t="shared" si="872"/>
        <v>8982496.42</v>
      </c>
      <c r="AR2772" s="12">
        <f t="shared" si="873"/>
        <v>7687336.16</v>
      </c>
      <c r="AS2772" s="12">
        <f>AR2772-VLOOKUP(A2772,[1]选股结果!$A$2:$BJ$3005,48,FALSE)*0.08</f>
        <v>-42843232.1976</v>
      </c>
      <c r="AT2772" s="12">
        <f t="shared" si="874"/>
        <v>8717569.79</v>
      </c>
      <c r="AU2772" s="12">
        <f t="shared" si="875"/>
        <v>7952262.79</v>
      </c>
      <c r="AV2772" s="12">
        <f t="shared" si="876"/>
        <v>6424740.98</v>
      </c>
      <c r="AW2772" s="12">
        <f t="shared" si="877"/>
        <v>14206804.32</v>
      </c>
      <c r="AX2772" s="12">
        <f t="shared" si="878"/>
        <v>8181847.34</v>
      </c>
      <c r="AY2772" s="21">
        <f t="shared" si="879"/>
        <v>367972495.79</v>
      </c>
    </row>
    <row r="2773" spans="1:51">
      <c r="A2773" s="5" t="s">
        <v>5593</v>
      </c>
      <c r="B2773" s="5" t="s">
        <v>5594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80"/>
        <v>377356839.51</v>
      </c>
      <c r="AF2773" s="9">
        <f t="shared" si="881"/>
        <v>348629909.39</v>
      </c>
      <c r="AG2773" s="9">
        <f t="shared" si="882"/>
        <v>58394722.6700001</v>
      </c>
      <c r="AH2773" s="9">
        <f t="shared" si="883"/>
        <v>58066925.6800001</v>
      </c>
      <c r="AI2773" s="9">
        <f t="shared" si="884"/>
        <v>57090646.9000001</v>
      </c>
      <c r="AJ2773" s="12">
        <f t="shared" si="865"/>
        <v>140239696.35</v>
      </c>
      <c r="AK2773" s="16">
        <f t="shared" si="866"/>
        <v>0.371636821349527</v>
      </c>
      <c r="AL2773" s="9">
        <f t="shared" si="867"/>
        <v>164437602.39</v>
      </c>
      <c r="AM2773" s="16">
        <f t="shared" si="868"/>
        <v>0.0138927374068731</v>
      </c>
      <c r="AN2773" s="16">
        <f t="shared" si="869"/>
        <v>0.208255472279355</v>
      </c>
      <c r="AO2773" s="16">
        <f t="shared" si="870"/>
        <v>0.205977513090604</v>
      </c>
      <c r="AP2773" s="16">
        <f t="shared" si="871"/>
        <v>0.00665320290274868</v>
      </c>
      <c r="AQ2773" s="12">
        <f t="shared" si="872"/>
        <v>-24197906.04</v>
      </c>
      <c r="AR2773" s="12">
        <f t="shared" si="873"/>
        <v>27379850.23</v>
      </c>
      <c r="AS2773" s="12">
        <f>AR2773-VLOOKUP(A2773,[1]选股结果!$A$2:$BJ$3005,48,FALSE)*0.08</f>
        <v>-313335934.7636</v>
      </c>
      <c r="AT2773" s="12">
        <f t="shared" si="874"/>
        <v>-25174184.82</v>
      </c>
      <c r="AU2773" s="12">
        <f t="shared" si="875"/>
        <v>28356129.01</v>
      </c>
      <c r="AV2773" s="12">
        <f t="shared" si="876"/>
        <v>-24022824.61</v>
      </c>
      <c r="AW2773" s="12">
        <f t="shared" si="877"/>
        <v>58394722.6700001</v>
      </c>
      <c r="AX2773" s="12">
        <f t="shared" si="878"/>
        <v>16256283.61</v>
      </c>
      <c r="AY2773" s="21">
        <f t="shared" si="879"/>
        <v>401183944.44</v>
      </c>
    </row>
    <row r="2774" spans="1:51">
      <c r="A2774" s="5" t="s">
        <v>5595</v>
      </c>
      <c r="B2774" s="5" t="s">
        <v>5596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80"/>
        <v>376250903.57</v>
      </c>
      <c r="AF2774" s="9">
        <f t="shared" si="881"/>
        <v>308995161.46</v>
      </c>
      <c r="AG2774" s="9">
        <f t="shared" si="882"/>
        <v>70281167.06</v>
      </c>
      <c r="AH2774" s="9">
        <f t="shared" si="883"/>
        <v>69981112.71</v>
      </c>
      <c r="AI2774" s="9">
        <f t="shared" si="884"/>
        <v>63567074.61</v>
      </c>
      <c r="AJ2774" s="12">
        <f t="shared" si="865"/>
        <v>139719252.19</v>
      </c>
      <c r="AK2774" s="16">
        <f t="shared" si="866"/>
        <v>0.371345957881549</v>
      </c>
      <c r="AL2774" s="9">
        <f t="shared" si="867"/>
        <v>73758828.08</v>
      </c>
      <c r="AM2774" s="16">
        <f t="shared" si="868"/>
        <v>0.00421409823858407</v>
      </c>
      <c r="AN2774" s="16">
        <f t="shared" si="869"/>
        <v>0.0193169780618156</v>
      </c>
      <c r="AO2774" s="16">
        <f t="shared" si="870"/>
        <v>0.08776028261114</v>
      </c>
      <c r="AP2774" s="16">
        <f t="shared" si="871"/>
        <v>0.0841035554194031</v>
      </c>
      <c r="AQ2774" s="12">
        <f t="shared" si="872"/>
        <v>65960424.11</v>
      </c>
      <c r="AR2774" s="12">
        <f t="shared" si="873"/>
        <v>60600389</v>
      </c>
      <c r="AS2774" s="12">
        <f>AR2774-VLOOKUP(A2774,[1]选股结果!$A$2:$BJ$3005,48,FALSE)*0.08</f>
        <v>-9041426.72319999</v>
      </c>
      <c r="AT2774" s="12">
        <f t="shared" si="874"/>
        <v>59546386.01</v>
      </c>
      <c r="AU2774" s="12">
        <f t="shared" si="875"/>
        <v>67014427.1</v>
      </c>
      <c r="AV2774" s="12">
        <f t="shared" si="876"/>
        <v>66203017.6</v>
      </c>
      <c r="AW2774" s="12">
        <f t="shared" si="877"/>
        <v>70281167.06</v>
      </c>
      <c r="AX2774" s="12">
        <f t="shared" si="878"/>
        <v>3024146.47</v>
      </c>
      <c r="AY2774" s="21">
        <f t="shared" si="879"/>
        <v>310049164.45</v>
      </c>
    </row>
    <row r="2775" spans="1:51">
      <c r="A2775" s="5" t="s">
        <v>5597</v>
      </c>
      <c r="B2775" s="5" t="s">
        <v>5598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80"/>
        <v>372496786.95</v>
      </c>
      <c r="AF2775" s="9">
        <f t="shared" si="881"/>
        <v>268628728.59</v>
      </c>
      <c r="AG2775" s="9">
        <f t="shared" si="882"/>
        <v>113296831.58</v>
      </c>
      <c r="AH2775" s="9">
        <f t="shared" si="883"/>
        <v>113361250.3</v>
      </c>
      <c r="AI2775" s="9">
        <f t="shared" si="884"/>
        <v>97444769.67</v>
      </c>
      <c r="AJ2775" s="12">
        <f t="shared" si="865"/>
        <v>173285221.68</v>
      </c>
      <c r="AK2775" s="16">
        <f t="shared" si="866"/>
        <v>0.465199238626614</v>
      </c>
      <c r="AL2775" s="9">
        <f t="shared" si="867"/>
        <v>71235424.67</v>
      </c>
      <c r="AM2775" s="16">
        <f t="shared" si="868"/>
        <v>0.00978111473076694</v>
      </c>
      <c r="AN2775" s="16">
        <f t="shared" si="869"/>
        <v>0.0717817146529886</v>
      </c>
      <c r="AO2775" s="16">
        <f t="shared" si="870"/>
        <v>0.0626506880799821</v>
      </c>
      <c r="AP2775" s="16">
        <f t="shared" si="871"/>
        <v>0.0446126464501038</v>
      </c>
      <c r="AQ2775" s="12">
        <f t="shared" si="872"/>
        <v>102049797.01</v>
      </c>
      <c r="AR2775" s="12">
        <f t="shared" si="873"/>
        <v>87053292.41</v>
      </c>
      <c r="AS2775" s="12">
        <f>AR2775-VLOOKUP(A2775,[1]选股结果!$A$2:$BJ$3005,48,FALSE)*0.08</f>
        <v>6996346.15879999</v>
      </c>
      <c r="AT2775" s="12">
        <f t="shared" si="874"/>
        <v>86133316.38</v>
      </c>
      <c r="AU2775" s="12">
        <f t="shared" si="875"/>
        <v>102969773.04</v>
      </c>
      <c r="AV2775" s="12">
        <f t="shared" si="876"/>
        <v>103402187.5</v>
      </c>
      <c r="AW2775" s="12">
        <f t="shared" si="877"/>
        <v>113296831.58</v>
      </c>
      <c r="AX2775" s="12">
        <f t="shared" si="878"/>
        <v>8972909.01</v>
      </c>
      <c r="AY2775" s="21">
        <f t="shared" si="879"/>
        <v>269548704.62</v>
      </c>
    </row>
    <row r="2776" spans="1:51">
      <c r="A2776" s="5" t="s">
        <v>5599</v>
      </c>
      <c r="B2776" s="5" t="s">
        <v>5600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80"/>
        <v>370938395.99</v>
      </c>
      <c r="AF2776" s="9">
        <f t="shared" si="881"/>
        <v>335919505.08</v>
      </c>
      <c r="AG2776" s="9">
        <f t="shared" si="882"/>
        <v>99412397.35</v>
      </c>
      <c r="AH2776" s="9">
        <f t="shared" si="883"/>
        <v>102033988.06</v>
      </c>
      <c r="AI2776" s="9">
        <f t="shared" si="884"/>
        <v>89603707.71</v>
      </c>
      <c r="AJ2776" s="12">
        <f t="shared" si="865"/>
        <v>148112704.09</v>
      </c>
      <c r="AK2776" s="16">
        <f t="shared" si="866"/>
        <v>0.399291919335287</v>
      </c>
      <c r="AL2776" s="9">
        <f t="shared" si="867"/>
        <v>86540587.7</v>
      </c>
      <c r="AM2776" s="16">
        <f t="shared" si="868"/>
        <v>0.0096471718988521</v>
      </c>
      <c r="AN2776" s="16">
        <f t="shared" si="869"/>
        <v>0.0153990286574539</v>
      </c>
      <c r="AO2776" s="16">
        <f t="shared" si="870"/>
        <v>0.142506162159134</v>
      </c>
      <c r="AP2776" s="16">
        <f t="shared" si="871"/>
        <v>0.0771159938934204</v>
      </c>
      <c r="AQ2776" s="12">
        <f t="shared" si="872"/>
        <v>61572116.39</v>
      </c>
      <c r="AR2776" s="12">
        <f t="shared" si="873"/>
        <v>26804910.61</v>
      </c>
      <c r="AS2776" s="12">
        <f>AR2776-VLOOKUP(A2776,[1]选股结果!$A$2:$BJ$3005,48,FALSE)*0.08</f>
        <v>-58761557.2668</v>
      </c>
      <c r="AT2776" s="12">
        <f t="shared" si="874"/>
        <v>49141836.04</v>
      </c>
      <c r="AU2776" s="12">
        <f t="shared" si="875"/>
        <v>39235190.96</v>
      </c>
      <c r="AV2776" s="12">
        <f t="shared" si="876"/>
        <v>40397254.63</v>
      </c>
      <c r="AW2776" s="12">
        <f t="shared" si="877"/>
        <v>99412397.35</v>
      </c>
      <c r="AX2776" s="12">
        <f t="shared" si="878"/>
        <v>6432527.26</v>
      </c>
      <c r="AY2776" s="21">
        <f t="shared" si="879"/>
        <v>313582579.65</v>
      </c>
    </row>
    <row r="2777" spans="1:51">
      <c r="A2777" s="5" t="s">
        <v>5601</v>
      </c>
      <c r="B2777" s="5" t="s">
        <v>5602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80"/>
        <v>370771384.59</v>
      </c>
      <c r="AF2777" s="9">
        <f t="shared" si="881"/>
        <v>334299886.37</v>
      </c>
      <c r="AG2777" s="9">
        <f t="shared" si="882"/>
        <v>58451652.43</v>
      </c>
      <c r="AH2777" s="9">
        <f t="shared" si="883"/>
        <v>57788830.58</v>
      </c>
      <c r="AI2777" s="9">
        <f t="shared" si="884"/>
        <v>47682348.47</v>
      </c>
      <c r="AJ2777" s="12">
        <f t="shared" si="865"/>
        <v>90810269.9899999</v>
      </c>
      <c r="AK2777" s="16">
        <f t="shared" si="866"/>
        <v>0.244922541933537</v>
      </c>
      <c r="AL2777" s="9">
        <f t="shared" si="867"/>
        <v>75696555.85</v>
      </c>
      <c r="AM2777" s="16">
        <f t="shared" si="868"/>
        <v>0.00225317363939453</v>
      </c>
      <c r="AN2777" s="16">
        <f t="shared" si="869"/>
        <v>0.00172284738399207</v>
      </c>
      <c r="AO2777" s="16">
        <f t="shared" si="870"/>
        <v>0.152010285589661</v>
      </c>
      <c r="AP2777" s="16">
        <f t="shared" si="871"/>
        <v>0.0465718456376952</v>
      </c>
      <c r="AQ2777" s="12">
        <f t="shared" si="872"/>
        <v>15113714.1399999</v>
      </c>
      <c r="AR2777" s="12">
        <f t="shared" si="873"/>
        <v>25771226.8299999</v>
      </c>
      <c r="AS2777" s="12">
        <f>AR2777-VLOOKUP(A2777,[1]选股结果!$A$2:$BJ$3005,48,FALSE)*0.08</f>
        <v>-101729817.0084</v>
      </c>
      <c r="AT2777" s="12">
        <f t="shared" si="874"/>
        <v>5007232.02999994</v>
      </c>
      <c r="AU2777" s="12">
        <f t="shared" si="875"/>
        <v>35877708.9399999</v>
      </c>
      <c r="AV2777" s="12">
        <f t="shared" si="876"/>
        <v>-8468314.98000006</v>
      </c>
      <c r="AW2777" s="12">
        <f t="shared" si="877"/>
        <v>58451652.43</v>
      </c>
      <c r="AX2777" s="12">
        <f t="shared" si="878"/>
        <v>2436548.71</v>
      </c>
      <c r="AY2777" s="21">
        <f t="shared" si="879"/>
        <v>355063881.17</v>
      </c>
    </row>
    <row r="2778" spans="1:51">
      <c r="A2778" s="5" t="s">
        <v>5603</v>
      </c>
      <c r="B2778" s="5" t="s">
        <v>5604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80"/>
        <v>365402544.39</v>
      </c>
      <c r="AF2778" s="9">
        <f t="shared" si="881"/>
        <v>367642836.32</v>
      </c>
      <c r="AG2778" s="9">
        <f t="shared" si="882"/>
        <v>4882095.54999993</v>
      </c>
      <c r="AH2778" s="9">
        <f t="shared" si="883"/>
        <v>5351013.50999993</v>
      </c>
      <c r="AI2778" s="9">
        <f t="shared" si="884"/>
        <v>1262284.80999993</v>
      </c>
      <c r="AJ2778" s="12">
        <f t="shared" si="865"/>
        <v>39087037.62</v>
      </c>
      <c r="AK2778" s="16">
        <f t="shared" si="866"/>
        <v>0.106969801442548</v>
      </c>
      <c r="AL2778" s="9">
        <f t="shared" si="867"/>
        <v>42710519.94</v>
      </c>
      <c r="AM2778" s="16">
        <f t="shared" si="868"/>
        <v>0.00869072333719335</v>
      </c>
      <c r="AN2778" s="16">
        <f t="shared" si="869"/>
        <v>0.000483848053918583</v>
      </c>
      <c r="AO2778" s="16">
        <f t="shared" si="870"/>
        <v>0.0740345998552394</v>
      </c>
      <c r="AP2778" s="16">
        <f t="shared" si="871"/>
        <v>0.0281739006420606</v>
      </c>
      <c r="AQ2778" s="12">
        <f t="shared" si="872"/>
        <v>-3623482.32</v>
      </c>
      <c r="AR2778" s="12">
        <f t="shared" si="873"/>
        <v>-8339882.7</v>
      </c>
      <c r="AS2778" s="12">
        <f>AR2778-VLOOKUP(A2778,[1]选股结果!$A$2:$BJ$3005,48,FALSE)*0.08</f>
        <v>-57495615.8096</v>
      </c>
      <c r="AT2778" s="12">
        <f t="shared" si="874"/>
        <v>-7712211.02</v>
      </c>
      <c r="AU2778" s="12">
        <f t="shared" si="875"/>
        <v>-4251154</v>
      </c>
      <c r="AV2778" s="12">
        <f t="shared" si="876"/>
        <v>3092300.75</v>
      </c>
      <c r="AW2778" s="12">
        <f t="shared" si="877"/>
        <v>4882095.54999993</v>
      </c>
      <c r="AX2778" s="12">
        <f t="shared" si="878"/>
        <v>365643.64</v>
      </c>
      <c r="AY2778" s="21">
        <f t="shared" si="879"/>
        <v>367015164.64</v>
      </c>
    </row>
    <row r="2779" spans="1:51">
      <c r="A2779" s="5" t="s">
        <v>5605</v>
      </c>
      <c r="B2779" s="5" t="s">
        <v>5606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80"/>
        <v>362852883.89</v>
      </c>
      <c r="AF2779" s="9">
        <f t="shared" si="881"/>
        <v>338661845.31</v>
      </c>
      <c r="AG2779" s="9">
        <f t="shared" si="882"/>
        <v>7615145.18999998</v>
      </c>
      <c r="AH2779" s="9">
        <f t="shared" si="883"/>
        <v>7570629.09999998</v>
      </c>
      <c r="AI2779" s="9">
        <f t="shared" si="884"/>
        <v>2849927.75999998</v>
      </c>
      <c r="AJ2779" s="12">
        <f t="shared" si="865"/>
        <v>107722092.52</v>
      </c>
      <c r="AK2779" s="16">
        <f t="shared" si="866"/>
        <v>0.296875393038508</v>
      </c>
      <c r="AL2779" s="9">
        <f t="shared" si="867"/>
        <v>77489214.36</v>
      </c>
      <c r="AM2779" s="16">
        <f t="shared" si="868"/>
        <v>0.0151107758913725</v>
      </c>
      <c r="AN2779" s="16">
        <f t="shared" si="869"/>
        <v>0.0424842442610247</v>
      </c>
      <c r="AO2779" s="16">
        <f t="shared" si="870"/>
        <v>0.0918791654143411</v>
      </c>
      <c r="AP2779" s="16">
        <f t="shared" si="871"/>
        <v>0.0639585903829703</v>
      </c>
      <c r="AQ2779" s="12">
        <f t="shared" si="872"/>
        <v>30232878.16</v>
      </c>
      <c r="AR2779" s="12">
        <f t="shared" si="873"/>
        <v>19425821.15</v>
      </c>
      <c r="AS2779" s="12">
        <f>AR2779-VLOOKUP(A2779,[1]选股结果!$A$2:$BJ$3005,48,FALSE)*0.08</f>
        <v>-143000294.9276</v>
      </c>
      <c r="AT2779" s="12">
        <f t="shared" si="874"/>
        <v>25512176.82</v>
      </c>
      <c r="AU2779" s="12">
        <f t="shared" si="875"/>
        <v>24146522.49</v>
      </c>
      <c r="AV2779" s="12">
        <f t="shared" si="876"/>
        <v>15268384.86</v>
      </c>
      <c r="AW2779" s="12">
        <f t="shared" si="877"/>
        <v>7615145.18999998</v>
      </c>
      <c r="AX2779" s="12">
        <f t="shared" si="878"/>
        <v>817153.2</v>
      </c>
      <c r="AY2779" s="21">
        <f t="shared" si="879"/>
        <v>332575489.64</v>
      </c>
    </row>
    <row r="2780" spans="1:51">
      <c r="A2780" s="5" t="s">
        <v>5607</v>
      </c>
      <c r="B2780" s="5" t="s">
        <v>5608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80"/>
        <v>362160362.27</v>
      </c>
      <c r="AF2780" s="9">
        <f t="shared" si="881"/>
        <v>300626152.85</v>
      </c>
      <c r="AG2780" s="9">
        <f t="shared" si="882"/>
        <v>48675534.48</v>
      </c>
      <c r="AH2780" s="9">
        <f t="shared" si="883"/>
        <v>48660378.47</v>
      </c>
      <c r="AI2780" s="9">
        <f t="shared" si="884"/>
        <v>42178781.06</v>
      </c>
      <c r="AJ2780" s="12">
        <f t="shared" si="865"/>
        <v>138428371.73</v>
      </c>
      <c r="AK2780" s="16">
        <f t="shared" si="866"/>
        <v>0.382229493206653</v>
      </c>
      <c r="AL2780" s="9">
        <f t="shared" si="867"/>
        <v>83072418.8</v>
      </c>
      <c r="AM2780" s="16">
        <f t="shared" si="868"/>
        <v>0.00578205308519889</v>
      </c>
      <c r="AN2780" s="16">
        <f t="shared" si="869"/>
        <v>0.0319805899723649</v>
      </c>
      <c r="AO2780" s="16">
        <f t="shared" si="870"/>
        <v>0.115967024598592</v>
      </c>
      <c r="AP2780" s="16">
        <f t="shared" si="871"/>
        <v>0.0544195158643748</v>
      </c>
      <c r="AQ2780" s="12">
        <f t="shared" si="872"/>
        <v>55355952.93</v>
      </c>
      <c r="AR2780" s="12">
        <f t="shared" si="873"/>
        <v>47363576.92</v>
      </c>
      <c r="AS2780" s="12">
        <f>AR2780-VLOOKUP(A2780,[1]选股结果!$A$2:$BJ$3005,48,FALSE)*0.08</f>
        <v>849013.402400002</v>
      </c>
      <c r="AT2780" s="12">
        <f t="shared" si="874"/>
        <v>48874355.52</v>
      </c>
      <c r="AU2780" s="12">
        <f t="shared" si="875"/>
        <v>53845174.33</v>
      </c>
      <c r="AV2780" s="12">
        <f t="shared" si="876"/>
        <v>46882058.66</v>
      </c>
      <c r="AW2780" s="12">
        <f t="shared" si="877"/>
        <v>48675534.48</v>
      </c>
      <c r="AX2780" s="12">
        <f t="shared" si="878"/>
        <v>1300935.89</v>
      </c>
      <c r="AY2780" s="21">
        <f t="shared" si="879"/>
        <v>299115374.25</v>
      </c>
    </row>
    <row r="2781" spans="1:51">
      <c r="A2781" s="5" t="s">
        <v>5609</v>
      </c>
      <c r="B2781" s="5" t="s">
        <v>5610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80"/>
        <v>361647552.99</v>
      </c>
      <c r="AF2781" s="9">
        <f t="shared" si="881"/>
        <v>278122382.59</v>
      </c>
      <c r="AG2781" s="9">
        <f t="shared" si="882"/>
        <v>76468218.52</v>
      </c>
      <c r="AH2781" s="9">
        <f t="shared" si="883"/>
        <v>76488250.45</v>
      </c>
      <c r="AI2781" s="9">
        <f t="shared" si="884"/>
        <v>65609160.66</v>
      </c>
      <c r="AJ2781" s="12">
        <f t="shared" si="865"/>
        <v>137356092.31</v>
      </c>
      <c r="AK2781" s="16">
        <f t="shared" si="866"/>
        <v>0.379806502696834</v>
      </c>
      <c r="AL2781" s="9">
        <f t="shared" si="867"/>
        <v>60190675.3</v>
      </c>
      <c r="AM2781" s="16">
        <f t="shared" si="868"/>
        <v>0.00825668384954499</v>
      </c>
      <c r="AN2781" s="16">
        <f t="shared" si="869"/>
        <v>0.0307046710483537</v>
      </c>
      <c r="AO2781" s="16">
        <f t="shared" si="870"/>
        <v>0.0612307182418909</v>
      </c>
      <c r="AP2781" s="16">
        <f t="shared" si="871"/>
        <v>0.0477597413481672</v>
      </c>
      <c r="AQ2781" s="12">
        <f t="shared" si="872"/>
        <v>77165417.01</v>
      </c>
      <c r="AR2781" s="12">
        <f t="shared" si="873"/>
        <v>65961816.98</v>
      </c>
      <c r="AS2781" s="12">
        <f>AR2781-VLOOKUP(A2781,[1]选股结果!$A$2:$BJ$3005,48,FALSE)*0.08</f>
        <v>-26321594.0184</v>
      </c>
      <c r="AT2781" s="12">
        <f t="shared" si="874"/>
        <v>66286327.22</v>
      </c>
      <c r="AU2781" s="12">
        <f t="shared" si="875"/>
        <v>76840906.77</v>
      </c>
      <c r="AV2781" s="12">
        <f t="shared" si="876"/>
        <v>71293456.41</v>
      </c>
      <c r="AW2781" s="12">
        <f t="shared" si="877"/>
        <v>76468218.52</v>
      </c>
      <c r="AX2781" s="12">
        <f t="shared" si="878"/>
        <v>0</v>
      </c>
      <c r="AY2781" s="21">
        <f t="shared" si="879"/>
        <v>277797872.35</v>
      </c>
    </row>
    <row r="2782" spans="1:51">
      <c r="A2782" s="5" t="s">
        <v>5611</v>
      </c>
      <c r="B2782" s="5" t="s">
        <v>5612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80"/>
        <v>360926061.83</v>
      </c>
      <c r="AF2782" s="9">
        <f t="shared" si="881"/>
        <v>330843425.08</v>
      </c>
      <c r="AG2782" s="9">
        <f t="shared" si="882"/>
        <v>16798885.49</v>
      </c>
      <c r="AH2782" s="9">
        <f t="shared" si="883"/>
        <v>16508071.31</v>
      </c>
      <c r="AI2782" s="9">
        <f t="shared" si="884"/>
        <v>-10775645.96</v>
      </c>
      <c r="AJ2782" s="12">
        <f t="shared" ref="AJ2782:AJ2845" si="885">C2782-G2782</f>
        <v>183283044.25</v>
      </c>
      <c r="AK2782" s="16">
        <f t="shared" ref="AK2782:AK2845" si="886">AJ2782/C2782</f>
        <v>0.50781327156233</v>
      </c>
      <c r="AL2782" s="9">
        <f t="shared" ref="AL2782:AL2845" si="887">O2782+P2782+Q2782+R2782+Y2782-AB2782+AC2782</f>
        <v>115502979.24</v>
      </c>
      <c r="AM2782" s="16">
        <f t="shared" ref="AM2782:AM2845" si="888">O2782/C2782</f>
        <v>0.00941429547307235</v>
      </c>
      <c r="AN2782" s="16">
        <f t="shared" ref="AN2782:AN2845" si="889">P2782/C2782</f>
        <v>0.039663629075206</v>
      </c>
      <c r="AO2782" s="16">
        <f t="shared" ref="AO2782:AO2845" si="890">Q2782/C2782</f>
        <v>0.270134726585422</v>
      </c>
      <c r="AP2782" s="16">
        <f t="shared" ref="AP2782:AP2845" si="891">R2782/C2782</f>
        <v>0</v>
      </c>
      <c r="AQ2782" s="12">
        <f t="shared" ref="AQ2782:AQ2845" si="892">C2782-G2782-AL2782</f>
        <v>67780065.01</v>
      </c>
      <c r="AR2782" s="12">
        <f t="shared" ref="AR2782:AR2845" si="893">AQ2782-S2782-AD2782</f>
        <v>2508105.29999998</v>
      </c>
      <c r="AS2782" s="12">
        <f>AR2782-VLOOKUP(A2782,[1]选股结果!$A$2:$BJ$3005,48,FALSE)*0.08</f>
        <v>-109093222.8696</v>
      </c>
      <c r="AT2782" s="12">
        <f t="shared" si="874"/>
        <v>40496347.74</v>
      </c>
      <c r="AU2782" s="12">
        <f t="shared" si="875"/>
        <v>29791822.57</v>
      </c>
      <c r="AV2782" s="12">
        <f t="shared" si="876"/>
        <v>57168095.97</v>
      </c>
      <c r="AW2782" s="12">
        <f t="shared" si="877"/>
        <v>16798885.49</v>
      </c>
      <c r="AX2782" s="12">
        <f t="shared" si="878"/>
        <v>619737.42</v>
      </c>
      <c r="AY2782" s="21">
        <f t="shared" si="879"/>
        <v>292855182.64</v>
      </c>
    </row>
    <row r="2783" spans="1:51">
      <c r="A2783" s="5" t="s">
        <v>5613</v>
      </c>
      <c r="B2783" s="5" t="s">
        <v>5614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80"/>
        <v>359506128.66</v>
      </c>
      <c r="AF2783" s="9">
        <f t="shared" si="881"/>
        <v>340224687.2</v>
      </c>
      <c r="AG2783" s="9">
        <f t="shared" si="882"/>
        <v>76753351.28</v>
      </c>
      <c r="AH2783" s="9">
        <f t="shared" si="883"/>
        <v>76389566.82</v>
      </c>
      <c r="AI2783" s="9">
        <f t="shared" si="884"/>
        <v>73014074.03</v>
      </c>
      <c r="AJ2783" s="12">
        <f t="shared" si="885"/>
        <v>114316933.21</v>
      </c>
      <c r="AK2783" s="16">
        <f t="shared" si="886"/>
        <v>0.317983266755695</v>
      </c>
      <c r="AL2783" s="9">
        <f t="shared" si="887"/>
        <v>93919983.82</v>
      </c>
      <c r="AM2783" s="16">
        <f t="shared" si="888"/>
        <v>0.016228167240836</v>
      </c>
      <c r="AN2783" s="16">
        <f t="shared" si="889"/>
        <v>0.048471372921935</v>
      </c>
      <c r="AO2783" s="16">
        <f t="shared" si="890"/>
        <v>0.17893105563949</v>
      </c>
      <c r="AP2783" s="16">
        <f t="shared" si="891"/>
        <v>0.0166047434636243</v>
      </c>
      <c r="AQ2783" s="12">
        <f t="shared" si="892"/>
        <v>20396949.39</v>
      </c>
      <c r="AR2783" s="12">
        <f t="shared" si="893"/>
        <v>15542164.21</v>
      </c>
      <c r="AS2783" s="12">
        <f>AR2783-VLOOKUP(A2783,[1]选股结果!$A$2:$BJ$3005,48,FALSE)*0.08</f>
        <v>-85433295.2116</v>
      </c>
      <c r="AT2783" s="12">
        <f t="shared" si="874"/>
        <v>17021456.6</v>
      </c>
      <c r="AU2783" s="12">
        <f t="shared" si="875"/>
        <v>18917657</v>
      </c>
      <c r="AV2783" s="12">
        <f t="shared" si="876"/>
        <v>12638686.88</v>
      </c>
      <c r="AW2783" s="12">
        <f t="shared" si="877"/>
        <v>76753351.28</v>
      </c>
      <c r="AX2783" s="12">
        <f t="shared" si="878"/>
        <v>5522675.66</v>
      </c>
      <c r="AY2783" s="21">
        <f t="shared" si="879"/>
        <v>338745394.81</v>
      </c>
    </row>
    <row r="2784" spans="1:51">
      <c r="A2784" s="5" t="s">
        <v>5615</v>
      </c>
      <c r="B2784" s="5" t="s">
        <v>5616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80"/>
        <v>358910562.08</v>
      </c>
      <c r="AF2784" s="9">
        <f t="shared" si="881"/>
        <v>244380492.28</v>
      </c>
      <c r="AG2784" s="9">
        <f t="shared" si="882"/>
        <v>122627114.12</v>
      </c>
      <c r="AH2784" s="9">
        <f t="shared" si="883"/>
        <v>122614461.84</v>
      </c>
      <c r="AI2784" s="9">
        <f t="shared" si="884"/>
        <v>108528878.14</v>
      </c>
      <c r="AJ2784" s="12">
        <f t="shared" si="885"/>
        <v>158642694.95</v>
      </c>
      <c r="AK2784" s="16">
        <f t="shared" si="886"/>
        <v>0.442011775943888</v>
      </c>
      <c r="AL2784" s="9">
        <f t="shared" si="887"/>
        <v>52623359.51</v>
      </c>
      <c r="AM2784" s="16">
        <f t="shared" si="888"/>
        <v>0.005290805734429</v>
      </c>
      <c r="AN2784" s="16">
        <f t="shared" si="889"/>
        <v>0.0188764406395203</v>
      </c>
      <c r="AO2784" s="16">
        <f t="shared" si="890"/>
        <v>0.0466018640216886</v>
      </c>
      <c r="AP2784" s="16">
        <f t="shared" si="891"/>
        <v>0.0739829798992691</v>
      </c>
      <c r="AQ2784" s="12">
        <f t="shared" si="892"/>
        <v>106019335.44</v>
      </c>
      <c r="AR2784" s="12">
        <f t="shared" si="893"/>
        <v>99774180.68</v>
      </c>
      <c r="AS2784" s="12">
        <f>AR2784-VLOOKUP(A2784,[1]选股结果!$A$2:$BJ$3005,48,FALSE)*0.08</f>
        <v>5394669.83680001</v>
      </c>
      <c r="AT2784" s="12">
        <f t="shared" si="874"/>
        <v>91933751.74</v>
      </c>
      <c r="AU2784" s="12">
        <f t="shared" si="875"/>
        <v>113859764.38</v>
      </c>
      <c r="AV2784" s="12">
        <f t="shared" si="876"/>
        <v>109914095.72</v>
      </c>
      <c r="AW2784" s="12">
        <f t="shared" si="877"/>
        <v>122627114.12</v>
      </c>
      <c r="AX2784" s="12">
        <f t="shared" si="878"/>
        <v>4872589.46</v>
      </c>
      <c r="AY2784" s="21">
        <f t="shared" si="879"/>
        <v>252220921.22</v>
      </c>
    </row>
    <row r="2785" spans="1:51">
      <c r="A2785" s="5" t="s">
        <v>5617</v>
      </c>
      <c r="B2785" s="5" t="s">
        <v>5618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80"/>
        <v>357185174.05</v>
      </c>
      <c r="AF2785" s="9">
        <f t="shared" si="881"/>
        <v>344380087.95</v>
      </c>
      <c r="AG2785" s="9">
        <f t="shared" si="882"/>
        <v>15277585.05</v>
      </c>
      <c r="AH2785" s="9">
        <f t="shared" si="883"/>
        <v>15459744.14</v>
      </c>
      <c r="AI2785" s="9">
        <f t="shared" si="884"/>
        <v>14370628.58</v>
      </c>
      <c r="AJ2785" s="12">
        <f t="shared" si="885"/>
        <v>48936478.01</v>
      </c>
      <c r="AK2785" s="16">
        <f t="shared" si="886"/>
        <v>0.137005904962757</v>
      </c>
      <c r="AL2785" s="9">
        <f t="shared" si="887"/>
        <v>38739973.66</v>
      </c>
      <c r="AM2785" s="16">
        <f t="shared" si="888"/>
        <v>0.00229530649523889</v>
      </c>
      <c r="AN2785" s="16">
        <f t="shared" si="889"/>
        <v>0.03142244892961</v>
      </c>
      <c r="AO2785" s="16">
        <f t="shared" si="890"/>
        <v>0.0400654773201665</v>
      </c>
      <c r="AP2785" s="16">
        <f t="shared" si="891"/>
        <v>0.0327199510760321</v>
      </c>
      <c r="AQ2785" s="12">
        <f t="shared" si="892"/>
        <v>10196504.35</v>
      </c>
      <c r="AR2785" s="12">
        <f t="shared" si="893"/>
        <v>11017355.13</v>
      </c>
      <c r="AS2785" s="12">
        <f>AR2785-VLOOKUP(A2785,[1]选股结果!$A$2:$BJ$3005,48,FALSE)*0.08</f>
        <v>-20545489.3452</v>
      </c>
      <c r="AT2785" s="12">
        <f t="shared" si="874"/>
        <v>9107388.78999999</v>
      </c>
      <c r="AU2785" s="12">
        <f t="shared" si="875"/>
        <v>12106470.69</v>
      </c>
      <c r="AV2785" s="12">
        <f t="shared" si="876"/>
        <v>13216605.63</v>
      </c>
      <c r="AW2785" s="12">
        <f t="shared" si="877"/>
        <v>15277585.05</v>
      </c>
      <c r="AX2785" s="12">
        <f t="shared" si="878"/>
        <v>204479.08</v>
      </c>
      <c r="AY2785" s="21">
        <f t="shared" si="879"/>
        <v>346290054.29</v>
      </c>
    </row>
    <row r="2786" spans="1:51">
      <c r="A2786" s="5" t="s">
        <v>5619</v>
      </c>
      <c r="B2786" s="5" t="s">
        <v>5620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80"/>
        <v>356298935.87</v>
      </c>
      <c r="AF2786" s="9">
        <f t="shared" si="881"/>
        <v>252596775.93</v>
      </c>
      <c r="AG2786" s="9">
        <f t="shared" si="882"/>
        <v>125560651.06</v>
      </c>
      <c r="AH2786" s="9">
        <f t="shared" si="883"/>
        <v>125040241.04</v>
      </c>
      <c r="AI2786" s="9">
        <f t="shared" si="884"/>
        <v>105596835.29</v>
      </c>
      <c r="AJ2786" s="12">
        <f t="shared" si="885"/>
        <v>282911279.95</v>
      </c>
      <c r="AK2786" s="16">
        <f t="shared" si="886"/>
        <v>0.794027855455689</v>
      </c>
      <c r="AL2786" s="9">
        <f t="shared" si="887"/>
        <v>191810140.64</v>
      </c>
      <c r="AM2786" s="16">
        <f t="shared" si="888"/>
        <v>0.00614294234321986</v>
      </c>
      <c r="AN2786" s="16">
        <f t="shared" si="889"/>
        <v>0.309879433348306</v>
      </c>
      <c r="AO2786" s="16">
        <f t="shared" si="890"/>
        <v>0.159809948943477</v>
      </c>
      <c r="AP2786" s="16">
        <f t="shared" si="891"/>
        <v>0.060774161750235</v>
      </c>
      <c r="AQ2786" s="12">
        <f t="shared" si="892"/>
        <v>91101139.31</v>
      </c>
      <c r="AR2786" s="12">
        <f t="shared" si="893"/>
        <v>83640933.63</v>
      </c>
      <c r="AS2786" s="12">
        <f>AR2786-VLOOKUP(A2786,[1]选股结果!$A$2:$BJ$3005,48,FALSE)*0.08</f>
        <v>2604702.66599999</v>
      </c>
      <c r="AT2786" s="12">
        <f t="shared" si="874"/>
        <v>71657733.56</v>
      </c>
      <c r="AU2786" s="12">
        <f t="shared" si="875"/>
        <v>103084339.38</v>
      </c>
      <c r="AV2786" s="12">
        <f t="shared" si="876"/>
        <v>91251789.56</v>
      </c>
      <c r="AW2786" s="12">
        <f t="shared" si="877"/>
        <v>125560651.06</v>
      </c>
      <c r="AX2786" s="12">
        <f t="shared" si="878"/>
        <v>22285551.96</v>
      </c>
      <c r="AY2786" s="21">
        <f t="shared" si="879"/>
        <v>264579976</v>
      </c>
    </row>
    <row r="2787" spans="1:51">
      <c r="A2787" s="5" t="s">
        <v>5621</v>
      </c>
      <c r="B2787" s="5" t="s">
        <v>5622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80"/>
        <v>355859237.8</v>
      </c>
      <c r="AF2787" s="9">
        <f t="shared" si="881"/>
        <v>305392329.27</v>
      </c>
      <c r="AG2787" s="9">
        <f t="shared" si="882"/>
        <v>51275514.66</v>
      </c>
      <c r="AH2787" s="9">
        <f t="shared" si="883"/>
        <v>51329877.39</v>
      </c>
      <c r="AI2787" s="9">
        <f t="shared" si="884"/>
        <v>45554713.46</v>
      </c>
      <c r="AJ2787" s="12">
        <f t="shared" si="885"/>
        <v>84148451.83</v>
      </c>
      <c r="AK2787" s="16">
        <f t="shared" si="886"/>
        <v>0.236465554049472</v>
      </c>
      <c r="AL2787" s="9">
        <f t="shared" si="887"/>
        <v>41935048.02</v>
      </c>
      <c r="AM2787" s="16">
        <f t="shared" si="888"/>
        <v>0.0074923032671094</v>
      </c>
      <c r="AN2787" s="16">
        <f t="shared" si="889"/>
        <v>0.031504552191226</v>
      </c>
      <c r="AO2787" s="16">
        <f t="shared" si="890"/>
        <v>0.0332461321873825</v>
      </c>
      <c r="AP2787" s="16">
        <f t="shared" si="891"/>
        <v>0.0457514502943725</v>
      </c>
      <c r="AQ2787" s="12">
        <f t="shared" si="892"/>
        <v>42213403.81</v>
      </c>
      <c r="AR2787" s="12">
        <f t="shared" si="893"/>
        <v>44746107.33</v>
      </c>
      <c r="AS2787" s="12">
        <f>AR2787-VLOOKUP(A2787,[1]选股结果!$A$2:$BJ$3005,48,FALSE)*0.08</f>
        <v>-27633972.462</v>
      </c>
      <c r="AT2787" s="12">
        <f t="shared" si="874"/>
        <v>36438239.88</v>
      </c>
      <c r="AU2787" s="12">
        <f t="shared" si="875"/>
        <v>50521271.26</v>
      </c>
      <c r="AV2787" s="12">
        <f t="shared" si="876"/>
        <v>42296812.99</v>
      </c>
      <c r="AW2787" s="12">
        <f t="shared" si="877"/>
        <v>51275514.66</v>
      </c>
      <c r="AX2787" s="12">
        <f t="shared" si="878"/>
        <v>669784</v>
      </c>
      <c r="AY2787" s="21">
        <f t="shared" si="879"/>
        <v>313700196.72</v>
      </c>
    </row>
    <row r="2788" spans="1:51">
      <c r="A2788" s="5" t="s">
        <v>5623</v>
      </c>
      <c r="B2788" s="5" t="s">
        <v>5624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80"/>
        <v>354706988.55</v>
      </c>
      <c r="AF2788" s="9">
        <f t="shared" si="881"/>
        <v>319131460.12</v>
      </c>
      <c r="AG2788" s="9">
        <f t="shared" si="882"/>
        <v>36279433.83</v>
      </c>
      <c r="AH2788" s="9">
        <f t="shared" si="883"/>
        <v>36439981.1</v>
      </c>
      <c r="AI2788" s="9">
        <f t="shared" si="884"/>
        <v>30779931.51</v>
      </c>
      <c r="AJ2788" s="12">
        <f t="shared" si="885"/>
        <v>95638971.1</v>
      </c>
      <c r="AK2788" s="16">
        <f t="shared" si="886"/>
        <v>0.269628099212143</v>
      </c>
      <c r="AL2788" s="9">
        <f t="shared" si="887"/>
        <v>70274830.17</v>
      </c>
      <c r="AM2788" s="16">
        <f t="shared" si="888"/>
        <v>0.00713880093073796</v>
      </c>
      <c r="AN2788" s="16">
        <f t="shared" si="889"/>
        <v>0.113866502814355</v>
      </c>
      <c r="AO2788" s="16">
        <f t="shared" si="890"/>
        <v>0.020962993625799</v>
      </c>
      <c r="AP2788" s="16">
        <f t="shared" si="891"/>
        <v>0.0451231456009045</v>
      </c>
      <c r="AQ2788" s="12">
        <f t="shared" si="892"/>
        <v>25364140.93</v>
      </c>
      <c r="AR2788" s="12">
        <f t="shared" si="893"/>
        <v>26003290.99</v>
      </c>
      <c r="AS2788" s="12">
        <f>AR2788-VLOOKUP(A2788,[1]选股结果!$A$2:$BJ$3005,48,FALSE)*0.08</f>
        <v>-61417818.5404</v>
      </c>
      <c r="AT2788" s="12">
        <f t="shared" si="874"/>
        <v>19704091.34</v>
      </c>
      <c r="AU2788" s="12">
        <f t="shared" si="875"/>
        <v>31663340.58</v>
      </c>
      <c r="AV2788" s="12">
        <f t="shared" si="876"/>
        <v>23432740.83</v>
      </c>
      <c r="AW2788" s="12">
        <f t="shared" si="877"/>
        <v>36279433.83</v>
      </c>
      <c r="AX2788" s="12">
        <f t="shared" si="878"/>
        <v>6547493.35</v>
      </c>
      <c r="AY2788" s="21">
        <f t="shared" si="879"/>
        <v>325430659.77</v>
      </c>
    </row>
    <row r="2789" spans="1:51">
      <c r="A2789" s="5" t="s">
        <v>5625</v>
      </c>
      <c r="B2789" s="5" t="s">
        <v>5626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80"/>
        <v>354126604.29</v>
      </c>
      <c r="AF2789" s="9">
        <f t="shared" si="881"/>
        <v>289836170.08</v>
      </c>
      <c r="AG2789" s="9">
        <f t="shared" si="882"/>
        <v>71112738.36</v>
      </c>
      <c r="AH2789" s="9">
        <f t="shared" si="883"/>
        <v>70754211.61</v>
      </c>
      <c r="AI2789" s="9">
        <f t="shared" si="884"/>
        <v>63823510.29</v>
      </c>
      <c r="AJ2789" s="12">
        <f t="shared" si="885"/>
        <v>232839590.15</v>
      </c>
      <c r="AK2789" s="16">
        <f t="shared" si="886"/>
        <v>0.657503806066273</v>
      </c>
      <c r="AL2789" s="9">
        <f t="shared" si="887"/>
        <v>166680272.35</v>
      </c>
      <c r="AM2789" s="16">
        <f t="shared" si="888"/>
        <v>0.0244467850060495</v>
      </c>
      <c r="AN2789" s="16">
        <f t="shared" si="889"/>
        <v>0.0492192462493623</v>
      </c>
      <c r="AO2789" s="16">
        <f t="shared" si="890"/>
        <v>0.327877460189112</v>
      </c>
      <c r="AP2789" s="16">
        <f t="shared" si="891"/>
        <v>0.0661095019306379</v>
      </c>
      <c r="AQ2789" s="12">
        <f t="shared" si="892"/>
        <v>66159317.8</v>
      </c>
      <c r="AR2789" s="12">
        <f t="shared" si="893"/>
        <v>56287827.07</v>
      </c>
      <c r="AS2789" s="12">
        <f>AR2789-VLOOKUP(A2789,[1]选股结果!$A$2:$BJ$3005,48,FALSE)*0.08</f>
        <v>-220173485.5324</v>
      </c>
      <c r="AT2789" s="12">
        <f t="shared" si="874"/>
        <v>59228616.48</v>
      </c>
      <c r="AU2789" s="12">
        <f t="shared" si="875"/>
        <v>63218528.39</v>
      </c>
      <c r="AV2789" s="12">
        <f t="shared" si="876"/>
        <v>56284408.39</v>
      </c>
      <c r="AW2789" s="12">
        <f t="shared" si="877"/>
        <v>71112738.36</v>
      </c>
      <c r="AX2789" s="12">
        <f t="shared" si="878"/>
        <v>-2132406.95</v>
      </c>
      <c r="AY2789" s="21">
        <f t="shared" si="879"/>
        <v>286895380.67</v>
      </c>
    </row>
    <row r="2790" spans="1:51">
      <c r="A2790" s="5" t="s">
        <v>5627</v>
      </c>
      <c r="B2790" s="5" t="s">
        <v>5628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80"/>
        <v>353336495.56</v>
      </c>
      <c r="AF2790" s="9">
        <f t="shared" si="881"/>
        <v>362373790.49</v>
      </c>
      <c r="AG2790" s="9">
        <f t="shared" si="882"/>
        <v>12885899.8</v>
      </c>
      <c r="AH2790" s="9">
        <f t="shared" si="883"/>
        <v>12670117.63</v>
      </c>
      <c r="AI2790" s="9">
        <f t="shared" si="884"/>
        <v>5711944.48</v>
      </c>
      <c r="AJ2790" s="12">
        <f t="shared" si="885"/>
        <v>124710960.82</v>
      </c>
      <c r="AK2790" s="16">
        <f t="shared" si="886"/>
        <v>0.352952390673221</v>
      </c>
      <c r="AL2790" s="9">
        <f t="shared" si="887"/>
        <v>132729907.15</v>
      </c>
      <c r="AM2790" s="16">
        <f t="shared" si="888"/>
        <v>0.00707590322940599</v>
      </c>
      <c r="AN2790" s="16">
        <f t="shared" si="889"/>
        <v>0.258974310833571</v>
      </c>
      <c r="AO2790" s="16">
        <f t="shared" si="890"/>
        <v>0.0807129295398732</v>
      </c>
      <c r="AP2790" s="16">
        <f t="shared" si="891"/>
        <v>0</v>
      </c>
      <c r="AQ2790" s="12">
        <f t="shared" si="892"/>
        <v>-8018946.33000001</v>
      </c>
      <c r="AR2790" s="12">
        <f t="shared" si="893"/>
        <v>-26201301.28</v>
      </c>
      <c r="AS2790" s="12">
        <f>AR2790-VLOOKUP(A2790,[1]选股结果!$A$2:$BJ$3005,48,FALSE)*0.08</f>
        <v>-85707127.8312</v>
      </c>
      <c r="AT2790" s="12">
        <f t="shared" si="874"/>
        <v>-14977119.48</v>
      </c>
      <c r="AU2790" s="12">
        <f t="shared" si="875"/>
        <v>-19243128.13</v>
      </c>
      <c r="AV2790" s="12">
        <f t="shared" si="876"/>
        <v>-22796711.53</v>
      </c>
      <c r="AW2790" s="12">
        <f t="shared" si="877"/>
        <v>12885899.8</v>
      </c>
      <c r="AX2790" s="12">
        <f t="shared" si="878"/>
        <v>5788048.32</v>
      </c>
      <c r="AY2790" s="21">
        <f t="shared" si="879"/>
        <v>351149608.69</v>
      </c>
    </row>
    <row r="2791" spans="1:51">
      <c r="A2791" s="5" t="s">
        <v>5629</v>
      </c>
      <c r="B2791" s="5" t="s">
        <v>5630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80"/>
        <v>353159727.6</v>
      </c>
      <c r="AF2791" s="9">
        <f t="shared" si="881"/>
        <v>355453080.52</v>
      </c>
      <c r="AG2791" s="9">
        <f t="shared" si="882"/>
        <v>179416.620000042</v>
      </c>
      <c r="AH2791" s="9">
        <f t="shared" si="883"/>
        <v>5892060.52000004</v>
      </c>
      <c r="AI2791" s="9">
        <f t="shared" si="884"/>
        <v>6979061.55000004</v>
      </c>
      <c r="AJ2791" s="12">
        <f t="shared" si="885"/>
        <v>158009029.08</v>
      </c>
      <c r="AK2791" s="16">
        <f t="shared" si="886"/>
        <v>0.447415196952938</v>
      </c>
      <c r="AL2791" s="9">
        <f t="shared" si="887"/>
        <v>155863336.89</v>
      </c>
      <c r="AM2791" s="16">
        <f t="shared" si="888"/>
        <v>0.0121169558292524</v>
      </c>
      <c r="AN2791" s="16">
        <f t="shared" si="889"/>
        <v>0.187932397306561</v>
      </c>
      <c r="AO2791" s="16">
        <f t="shared" si="890"/>
        <v>0.129677357186862</v>
      </c>
      <c r="AP2791" s="16">
        <f t="shared" si="891"/>
        <v>0.127208860889381</v>
      </c>
      <c r="AQ2791" s="12">
        <f t="shared" si="892"/>
        <v>2145692.19</v>
      </c>
      <c r="AR2791" s="12">
        <f t="shared" si="893"/>
        <v>4301553.08</v>
      </c>
      <c r="AS2791" s="12">
        <f>AR2791-VLOOKUP(A2791,[1]选股结果!$A$2:$BJ$3005,48,FALSE)*0.08</f>
        <v>-73799743.6376</v>
      </c>
      <c r="AT2791" s="12">
        <f t="shared" si="874"/>
        <v>3232693.22</v>
      </c>
      <c r="AU2791" s="12">
        <f t="shared" si="875"/>
        <v>3214552.05</v>
      </c>
      <c r="AV2791" s="12">
        <f t="shared" si="876"/>
        <v>-7899864.82999999</v>
      </c>
      <c r="AW2791" s="12">
        <f t="shared" si="877"/>
        <v>179416.620000042</v>
      </c>
      <c r="AX2791" s="12">
        <f t="shared" si="878"/>
        <v>6481077.23</v>
      </c>
      <c r="AY2791" s="21">
        <f t="shared" si="879"/>
        <v>356521940.38</v>
      </c>
    </row>
    <row r="2792" spans="1:51">
      <c r="A2792" s="5" t="s">
        <v>5631</v>
      </c>
      <c r="B2792" s="5" t="s">
        <v>5632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80"/>
        <v>351816815.41</v>
      </c>
      <c r="AF2792" s="9">
        <f t="shared" si="881"/>
        <v>354336890.75</v>
      </c>
      <c r="AG2792" s="9">
        <f t="shared" si="882"/>
        <v>-21127678.76</v>
      </c>
      <c r="AH2792" s="9">
        <f t="shared" si="883"/>
        <v>-21126432.55</v>
      </c>
      <c r="AI2792" s="9">
        <f t="shared" si="884"/>
        <v>-18819226.06</v>
      </c>
      <c r="AJ2792" s="12">
        <f t="shared" si="885"/>
        <v>41115593.9</v>
      </c>
      <c r="AK2792" s="16">
        <f t="shared" si="886"/>
        <v>0.11686648306473</v>
      </c>
      <c r="AL2792" s="9">
        <f t="shared" si="887"/>
        <v>61033322.28</v>
      </c>
      <c r="AM2792" s="16">
        <f t="shared" si="888"/>
        <v>0.00873806229647493</v>
      </c>
      <c r="AN2792" s="16">
        <f t="shared" si="889"/>
        <v>0.0160621996802924</v>
      </c>
      <c r="AO2792" s="16">
        <f t="shared" si="890"/>
        <v>0.0471891722135351</v>
      </c>
      <c r="AP2792" s="16">
        <f t="shared" si="891"/>
        <v>0.0536133646085635</v>
      </c>
      <c r="AQ2792" s="12">
        <f t="shared" si="892"/>
        <v>-19917728.38</v>
      </c>
      <c r="AR2792" s="12">
        <f t="shared" si="893"/>
        <v>-17057014.45</v>
      </c>
      <c r="AS2792" s="12">
        <f>AR2792-VLOOKUP(A2792,[1]选股结果!$A$2:$BJ$3005,48,FALSE)*0.08</f>
        <v>-98774991.4844</v>
      </c>
      <c r="AT2792" s="12">
        <f t="shared" si="874"/>
        <v>-17610521.89</v>
      </c>
      <c r="AU2792" s="12">
        <f t="shared" si="875"/>
        <v>-19364220.94</v>
      </c>
      <c r="AV2792" s="12">
        <f t="shared" si="876"/>
        <v>-24484954.41</v>
      </c>
      <c r="AW2792" s="12">
        <f t="shared" si="877"/>
        <v>-21127678.76</v>
      </c>
      <c r="AX2792" s="12">
        <f t="shared" si="878"/>
        <v>2449648.61</v>
      </c>
      <c r="AY2792" s="21">
        <f t="shared" si="879"/>
        <v>354890398.19</v>
      </c>
    </row>
    <row r="2793" spans="1:51">
      <c r="A2793" s="5" t="s">
        <v>5633</v>
      </c>
      <c r="B2793" s="5" t="s">
        <v>5634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80"/>
        <v>350480746.58</v>
      </c>
      <c r="AF2793" s="9">
        <f t="shared" si="881"/>
        <v>425362269.2</v>
      </c>
      <c r="AG2793" s="9">
        <f t="shared" si="882"/>
        <v>61216168.2899999</v>
      </c>
      <c r="AH2793" s="9">
        <f t="shared" si="883"/>
        <v>132661181.64</v>
      </c>
      <c r="AI2793" s="9">
        <f t="shared" si="884"/>
        <v>113306678.62</v>
      </c>
      <c r="AJ2793" s="12">
        <f t="shared" si="885"/>
        <v>50801944.6</v>
      </c>
      <c r="AK2793" s="16">
        <f t="shared" si="886"/>
        <v>0.144949316319731</v>
      </c>
      <c r="AL2793" s="9">
        <f t="shared" si="887"/>
        <v>52684979.97</v>
      </c>
      <c r="AM2793" s="16">
        <f t="shared" si="888"/>
        <v>0.0195276946502332</v>
      </c>
      <c r="AN2793" s="16">
        <f t="shared" si="889"/>
        <v>0.0105718623809033</v>
      </c>
      <c r="AO2793" s="16">
        <f t="shared" si="890"/>
        <v>0.281891276065998</v>
      </c>
      <c r="AP2793" s="16">
        <f t="shared" si="891"/>
        <v>0.0417413013204156</v>
      </c>
      <c r="AQ2793" s="12">
        <f t="shared" si="892"/>
        <v>-1883035.37000005</v>
      </c>
      <c r="AR2793" s="12">
        <f t="shared" si="893"/>
        <v>-22944703.05</v>
      </c>
      <c r="AS2793" s="12">
        <f>AR2793-VLOOKUP(A2793,[1]选股结果!$A$2:$BJ$3005,48,FALSE)*0.08</f>
        <v>-144229834.4068</v>
      </c>
      <c r="AT2793" s="12">
        <f t="shared" si="874"/>
        <v>-21237538.39</v>
      </c>
      <c r="AU2793" s="12">
        <f t="shared" si="875"/>
        <v>-3590200.03000005</v>
      </c>
      <c r="AV2793" s="12">
        <f t="shared" si="876"/>
        <v>57373255.0899999</v>
      </c>
      <c r="AW2793" s="12">
        <f t="shared" si="877"/>
        <v>61216168.2899999</v>
      </c>
      <c r="AX2793" s="12">
        <f t="shared" si="878"/>
        <v>5550077.86</v>
      </c>
      <c r="AY2793" s="21">
        <f t="shared" si="879"/>
        <v>423655104.54</v>
      </c>
    </row>
    <row r="2794" spans="1:51">
      <c r="A2794" s="5" t="s">
        <v>5635</v>
      </c>
      <c r="B2794" s="5" t="s">
        <v>5636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80"/>
        <v>347196552.19</v>
      </c>
      <c r="AF2794" s="9">
        <f t="shared" si="881"/>
        <v>356443435.69</v>
      </c>
      <c r="AG2794" s="9">
        <f t="shared" si="882"/>
        <v>-17245586.1299999</v>
      </c>
      <c r="AH2794" s="9">
        <f t="shared" si="883"/>
        <v>-18982210.4399999</v>
      </c>
      <c r="AI2794" s="9">
        <f t="shared" si="884"/>
        <v>-16725084.2899999</v>
      </c>
      <c r="AJ2794" s="12">
        <f t="shared" si="885"/>
        <v>169950564.28</v>
      </c>
      <c r="AK2794" s="16">
        <f t="shared" si="886"/>
        <v>0.489493813253641</v>
      </c>
      <c r="AL2794" s="9">
        <f t="shared" si="887"/>
        <v>176109099.45</v>
      </c>
      <c r="AM2794" s="16">
        <f t="shared" si="888"/>
        <v>0.00826181081553556</v>
      </c>
      <c r="AN2794" s="16">
        <f t="shared" si="889"/>
        <v>0.320813876368926</v>
      </c>
      <c r="AO2794" s="16">
        <f t="shared" si="890"/>
        <v>0.128271379566086</v>
      </c>
      <c r="AP2794" s="16">
        <f t="shared" si="891"/>
        <v>0.0221061246766063</v>
      </c>
      <c r="AQ2794" s="12">
        <f t="shared" si="892"/>
        <v>-6158535.16999999</v>
      </c>
      <c r="AR2794" s="12">
        <f t="shared" si="893"/>
        <v>-16634361.8</v>
      </c>
      <c r="AS2794" s="12">
        <f>AR2794-VLOOKUP(A2794,[1]选股结果!$A$2:$BJ$3005,48,FALSE)*0.08</f>
        <v>-72361446.2456</v>
      </c>
      <c r="AT2794" s="12">
        <f t="shared" si="874"/>
        <v>-3901409.01999999</v>
      </c>
      <c r="AU2794" s="12">
        <f t="shared" si="875"/>
        <v>-18891487.95</v>
      </c>
      <c r="AV2794" s="12">
        <f t="shared" si="876"/>
        <v>-12903604.89</v>
      </c>
      <c r="AW2794" s="12">
        <f t="shared" si="877"/>
        <v>-17245586.1299999</v>
      </c>
      <c r="AX2794" s="12">
        <f t="shared" si="878"/>
        <v>3287.5</v>
      </c>
      <c r="AY2794" s="21">
        <f t="shared" si="879"/>
        <v>343710482.91</v>
      </c>
    </row>
    <row r="2795" spans="1:51">
      <c r="A2795" s="5" t="s">
        <v>5637</v>
      </c>
      <c r="B2795" s="5" t="s">
        <v>5638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80"/>
        <v>346654733.26</v>
      </c>
      <c r="AF2795" s="9">
        <f t="shared" si="881"/>
        <v>289387740.92</v>
      </c>
      <c r="AG2795" s="9">
        <f t="shared" si="882"/>
        <v>55375608.16</v>
      </c>
      <c r="AH2795" s="9">
        <f t="shared" si="883"/>
        <v>55744939.85</v>
      </c>
      <c r="AI2795" s="9">
        <f t="shared" si="884"/>
        <v>45809842.02</v>
      </c>
      <c r="AJ2795" s="12">
        <f t="shared" si="885"/>
        <v>101089595.81</v>
      </c>
      <c r="AK2795" s="16">
        <f t="shared" si="886"/>
        <v>0.291614641633005</v>
      </c>
      <c r="AL2795" s="9">
        <f t="shared" si="887"/>
        <v>49087339.24</v>
      </c>
      <c r="AM2795" s="16">
        <f t="shared" si="888"/>
        <v>0.00333342276660423</v>
      </c>
      <c r="AN2795" s="16">
        <f t="shared" si="889"/>
        <v>0.0341064459117952</v>
      </c>
      <c r="AO2795" s="16">
        <f t="shared" si="890"/>
        <v>0.0724209205912402</v>
      </c>
      <c r="AP2795" s="16">
        <f t="shared" si="891"/>
        <v>0.0328075956818683</v>
      </c>
      <c r="AQ2795" s="12">
        <f t="shared" si="892"/>
        <v>52002256.57</v>
      </c>
      <c r="AR2795" s="12">
        <f t="shared" si="893"/>
        <v>47701226.2</v>
      </c>
      <c r="AS2795" s="12">
        <f>AR2795-VLOOKUP(A2795,[1]选股结果!$A$2:$BJ$3005,48,FALSE)*0.08</f>
        <v>-21150901.9352</v>
      </c>
      <c r="AT2795" s="12">
        <f t="shared" si="874"/>
        <v>42067158.74</v>
      </c>
      <c r="AU2795" s="12">
        <f t="shared" si="875"/>
        <v>57636324.03</v>
      </c>
      <c r="AV2795" s="12">
        <f t="shared" si="876"/>
        <v>49185413.72</v>
      </c>
      <c r="AW2795" s="12">
        <f t="shared" si="877"/>
        <v>55375608.16</v>
      </c>
      <c r="AX2795" s="12">
        <f t="shared" si="878"/>
        <v>556126.98</v>
      </c>
      <c r="AY2795" s="21">
        <f t="shared" si="879"/>
        <v>295021808.38</v>
      </c>
    </row>
    <row r="2796" spans="1:51">
      <c r="A2796" s="5" t="s">
        <v>5639</v>
      </c>
      <c r="B2796" s="5" t="s">
        <v>5640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80"/>
        <v>345067916.12</v>
      </c>
      <c r="AF2796" s="9">
        <f t="shared" si="881"/>
        <v>251156680.81</v>
      </c>
      <c r="AG2796" s="9">
        <f t="shared" si="882"/>
        <v>91082670.31</v>
      </c>
      <c r="AH2796" s="9">
        <f t="shared" si="883"/>
        <v>93302232.09</v>
      </c>
      <c r="AI2796" s="9">
        <f t="shared" si="884"/>
        <v>79441376.33</v>
      </c>
      <c r="AJ2796" s="12">
        <f t="shared" si="885"/>
        <v>195362277.42</v>
      </c>
      <c r="AK2796" s="16">
        <f t="shared" si="886"/>
        <v>0.566156018260652</v>
      </c>
      <c r="AL2796" s="9">
        <f t="shared" si="887"/>
        <v>47533170.37</v>
      </c>
      <c r="AM2796" s="16">
        <f t="shared" si="888"/>
        <v>0.00159132687899341</v>
      </c>
      <c r="AN2796" s="16">
        <f t="shared" si="889"/>
        <v>0.00238880145470651</v>
      </c>
      <c r="AO2796" s="16">
        <f t="shared" si="890"/>
        <v>0.118925262282944</v>
      </c>
      <c r="AP2796" s="16">
        <f t="shared" si="891"/>
        <v>0.0212770436978173</v>
      </c>
      <c r="AQ2796" s="12">
        <f t="shared" si="892"/>
        <v>147829107.05</v>
      </c>
      <c r="AR2796" s="12">
        <f t="shared" si="893"/>
        <v>82269941.33</v>
      </c>
      <c r="AS2796" s="12">
        <f>AR2796-VLOOKUP(A2796,[1]选股结果!$A$2:$BJ$3005,48,FALSE)*0.08</f>
        <v>-46469445.9724</v>
      </c>
      <c r="AT2796" s="12">
        <f t="shared" si="874"/>
        <v>133968251.29</v>
      </c>
      <c r="AU2796" s="12">
        <f t="shared" si="875"/>
        <v>96130797.09</v>
      </c>
      <c r="AV2796" s="12">
        <f t="shared" si="876"/>
        <v>88323038.48</v>
      </c>
      <c r="AW2796" s="12">
        <f t="shared" si="877"/>
        <v>91082670.31</v>
      </c>
      <c r="AX2796" s="12">
        <f t="shared" si="878"/>
        <v>2088509.63</v>
      </c>
      <c r="AY2796" s="21">
        <f t="shared" si="879"/>
        <v>199458370.85</v>
      </c>
    </row>
    <row r="2797" spans="1:51">
      <c r="A2797" s="5" t="s">
        <v>5641</v>
      </c>
      <c r="B2797" s="5" t="s">
        <v>5642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80"/>
        <v>344786489.06</v>
      </c>
      <c r="AF2797" s="9">
        <f t="shared" si="881"/>
        <v>352871135.61</v>
      </c>
      <c r="AG2797" s="9">
        <f t="shared" si="882"/>
        <v>-7950818.50000001</v>
      </c>
      <c r="AH2797" s="9">
        <f t="shared" si="883"/>
        <v>-7621283.17000001</v>
      </c>
      <c r="AI2797" s="9">
        <f t="shared" si="884"/>
        <v>-7719003.27000001</v>
      </c>
      <c r="AJ2797" s="12">
        <f t="shared" si="885"/>
        <v>74321194.57</v>
      </c>
      <c r="AK2797" s="16">
        <f t="shared" si="886"/>
        <v>0.215557154726752</v>
      </c>
      <c r="AL2797" s="9">
        <f t="shared" si="887"/>
        <v>82314080.15</v>
      </c>
      <c r="AM2797" s="16">
        <f t="shared" si="888"/>
        <v>0.00303848237457382</v>
      </c>
      <c r="AN2797" s="16">
        <f t="shared" si="889"/>
        <v>0.049307043052495</v>
      </c>
      <c r="AO2797" s="16">
        <f t="shared" si="890"/>
        <v>0.107944991207365</v>
      </c>
      <c r="AP2797" s="16">
        <f t="shared" si="891"/>
        <v>0.0794045355275964</v>
      </c>
      <c r="AQ2797" s="12">
        <f t="shared" si="892"/>
        <v>-7992885.58000001</v>
      </c>
      <c r="AR2797" s="12">
        <f t="shared" si="893"/>
        <v>-7852831.32000001</v>
      </c>
      <c r="AS2797" s="12">
        <f>AR2797-VLOOKUP(A2797,[1]选股结果!$A$2:$BJ$3005,48,FALSE)*0.08</f>
        <v>-63893564.6744</v>
      </c>
      <c r="AT2797" s="12">
        <f t="shared" si="874"/>
        <v>-8090605.68000001</v>
      </c>
      <c r="AU2797" s="12">
        <f t="shared" si="875"/>
        <v>-7755111.22000001</v>
      </c>
      <c r="AV2797" s="12">
        <f t="shared" si="876"/>
        <v>-8401731.48000002</v>
      </c>
      <c r="AW2797" s="12">
        <f t="shared" si="877"/>
        <v>-7950818.50000001</v>
      </c>
      <c r="AX2797" s="12">
        <f t="shared" si="878"/>
        <v>-203661.46</v>
      </c>
      <c r="AY2797" s="21">
        <f t="shared" si="879"/>
        <v>353108909.97</v>
      </c>
    </row>
    <row r="2798" spans="1:51">
      <c r="A2798" s="5" t="s">
        <v>5643</v>
      </c>
      <c r="B2798" s="5" t="s">
        <v>5644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80"/>
        <v>344134094.58</v>
      </c>
      <c r="AF2798" s="9">
        <f t="shared" si="881"/>
        <v>295630111.6</v>
      </c>
      <c r="AG2798" s="9">
        <f t="shared" si="882"/>
        <v>55850531.45</v>
      </c>
      <c r="AH2798" s="9">
        <f t="shared" si="883"/>
        <v>56230493.77</v>
      </c>
      <c r="AI2798" s="9">
        <f t="shared" si="884"/>
        <v>49001209.83</v>
      </c>
      <c r="AJ2798" s="12">
        <f t="shared" si="885"/>
        <v>87896137.06</v>
      </c>
      <c r="AK2798" s="16">
        <f t="shared" si="886"/>
        <v>0.255412464049147</v>
      </c>
      <c r="AL2798" s="9">
        <f t="shared" si="887"/>
        <v>39457780.01</v>
      </c>
      <c r="AM2798" s="16">
        <f t="shared" si="888"/>
        <v>0.00625533471952914</v>
      </c>
      <c r="AN2798" s="16">
        <f t="shared" si="889"/>
        <v>0.0153157408202538</v>
      </c>
      <c r="AO2798" s="16">
        <f t="shared" si="890"/>
        <v>0.0642325359740297</v>
      </c>
      <c r="AP2798" s="16">
        <f t="shared" si="891"/>
        <v>0.0297521099514882</v>
      </c>
      <c r="AQ2798" s="12">
        <f t="shared" si="892"/>
        <v>48438357.05</v>
      </c>
      <c r="AR2798" s="12">
        <f t="shared" si="893"/>
        <v>41583582.61</v>
      </c>
      <c r="AS2798" s="12">
        <f>AR2798-VLOOKUP(A2798,[1]选股结果!$A$2:$BJ$3005,48,FALSE)*0.08</f>
        <v>-32664291.11</v>
      </c>
      <c r="AT2798" s="12">
        <f t="shared" si="874"/>
        <v>41209073.11</v>
      </c>
      <c r="AU2798" s="12">
        <f t="shared" si="875"/>
        <v>48812866.55</v>
      </c>
      <c r="AV2798" s="12">
        <f t="shared" si="876"/>
        <v>48108748.99</v>
      </c>
      <c r="AW2798" s="12">
        <f t="shared" si="877"/>
        <v>55850531.45</v>
      </c>
      <c r="AX2798" s="12">
        <f t="shared" si="878"/>
        <v>7367272.96</v>
      </c>
      <c r="AY2798" s="21">
        <f t="shared" si="879"/>
        <v>296004621.1</v>
      </c>
    </row>
    <row r="2799" spans="1:51">
      <c r="A2799" s="5" t="s">
        <v>5645</v>
      </c>
      <c r="B2799" s="5" t="s">
        <v>5646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80"/>
        <v>340273696.05</v>
      </c>
      <c r="AF2799" s="9">
        <f t="shared" si="881"/>
        <v>374577803.27</v>
      </c>
      <c r="AG2799" s="9">
        <f t="shared" si="882"/>
        <v>-45722366.09</v>
      </c>
      <c r="AH2799" s="9">
        <f t="shared" si="883"/>
        <v>-45983554.5</v>
      </c>
      <c r="AI2799" s="9">
        <f t="shared" si="884"/>
        <v>-47303122.48</v>
      </c>
      <c r="AJ2799" s="12">
        <f t="shared" si="885"/>
        <v>69492753.61</v>
      </c>
      <c r="AK2799" s="16">
        <f t="shared" si="886"/>
        <v>0.204226052194727</v>
      </c>
      <c r="AL2799" s="9">
        <f t="shared" si="887"/>
        <v>94946792.71</v>
      </c>
      <c r="AM2799" s="16">
        <f t="shared" si="888"/>
        <v>0.00140920910304374</v>
      </c>
      <c r="AN2799" s="16">
        <f t="shared" si="889"/>
        <v>0.0993752096401576</v>
      </c>
      <c r="AO2799" s="16">
        <f t="shared" si="890"/>
        <v>0.117443683081891</v>
      </c>
      <c r="AP2799" s="16">
        <f t="shared" si="891"/>
        <v>0.0601617431427668</v>
      </c>
      <c r="AQ2799" s="12">
        <f t="shared" si="892"/>
        <v>-25454039.1</v>
      </c>
      <c r="AR2799" s="12">
        <f t="shared" si="893"/>
        <v>-35841726.42</v>
      </c>
      <c r="AS2799" s="12">
        <f>AR2799-VLOOKUP(A2799,[1]选股结果!$A$2:$BJ$3005,48,FALSE)*0.08</f>
        <v>-93711015.828</v>
      </c>
      <c r="AT2799" s="12">
        <f t="shared" si="874"/>
        <v>-26773607.08</v>
      </c>
      <c r="AU2799" s="12">
        <f t="shared" si="875"/>
        <v>-34522158.44</v>
      </c>
      <c r="AV2799" s="12">
        <f t="shared" si="876"/>
        <v>-45375521.26</v>
      </c>
      <c r="AW2799" s="12">
        <f t="shared" si="877"/>
        <v>-45722366.09</v>
      </c>
      <c r="AX2799" s="12">
        <f t="shared" si="878"/>
        <v>101264.42</v>
      </c>
      <c r="AY2799" s="21">
        <f t="shared" si="879"/>
        <v>365509683.93</v>
      </c>
    </row>
    <row r="2800" spans="1:51">
      <c r="A2800" s="5" t="s">
        <v>5647</v>
      </c>
      <c r="B2800" s="5" t="s">
        <v>5648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80"/>
        <v>339712892.63</v>
      </c>
      <c r="AF2800" s="9">
        <f t="shared" si="881"/>
        <v>240747808.85</v>
      </c>
      <c r="AG2800" s="9">
        <f t="shared" si="882"/>
        <v>104935141.32</v>
      </c>
      <c r="AH2800" s="9">
        <f t="shared" si="883"/>
        <v>103171828.58</v>
      </c>
      <c r="AI2800" s="9">
        <f t="shared" si="884"/>
        <v>85979726.68</v>
      </c>
      <c r="AJ2800" s="12">
        <f t="shared" si="885"/>
        <v>136264667.37</v>
      </c>
      <c r="AK2800" s="16">
        <f t="shared" si="886"/>
        <v>0.401117150176615</v>
      </c>
      <c r="AL2800" s="9">
        <f t="shared" si="887"/>
        <v>42555698.15</v>
      </c>
      <c r="AM2800" s="16">
        <f t="shared" si="888"/>
        <v>0.0069291255382638</v>
      </c>
      <c r="AN2800" s="16">
        <f t="shared" si="889"/>
        <v>0.0390778672461478</v>
      </c>
      <c r="AO2800" s="16">
        <f t="shared" si="890"/>
        <v>0.0370093412194793</v>
      </c>
      <c r="AP2800" s="16">
        <f t="shared" si="891"/>
        <v>0.0370626688687768</v>
      </c>
      <c r="AQ2800" s="12">
        <f t="shared" si="892"/>
        <v>93708969.22</v>
      </c>
      <c r="AR2800" s="12">
        <f t="shared" si="893"/>
        <v>80009669.14</v>
      </c>
      <c r="AS2800" s="12">
        <f>AR2800-VLOOKUP(A2800,[1]选股结果!$A$2:$BJ$3005,48,FALSE)*0.08</f>
        <v>9516719.8688</v>
      </c>
      <c r="AT2800" s="12">
        <f t="shared" si="874"/>
        <v>76516867.32</v>
      </c>
      <c r="AU2800" s="12">
        <f t="shared" si="875"/>
        <v>97201771.04</v>
      </c>
      <c r="AV2800" s="12">
        <f t="shared" si="876"/>
        <v>96438118.58</v>
      </c>
      <c r="AW2800" s="12">
        <f t="shared" si="877"/>
        <v>104935141.32</v>
      </c>
      <c r="AX2800" s="12">
        <f t="shared" si="878"/>
        <v>5004220.92</v>
      </c>
      <c r="AY2800" s="21">
        <f t="shared" si="879"/>
        <v>244240610.67</v>
      </c>
    </row>
    <row r="2801" spans="1:51">
      <c r="A2801" s="5" t="s">
        <v>5649</v>
      </c>
      <c r="B2801" s="5" t="s">
        <v>5650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80"/>
        <v>338197999.33</v>
      </c>
      <c r="AF2801" s="9">
        <f t="shared" si="881"/>
        <v>336992078.65</v>
      </c>
      <c r="AG2801" s="9">
        <f t="shared" si="882"/>
        <v>4486818.17999995</v>
      </c>
      <c r="AH2801" s="9">
        <f t="shared" si="883"/>
        <v>2850757.31999995</v>
      </c>
      <c r="AI2801" s="9">
        <f t="shared" si="884"/>
        <v>8087541.51999995</v>
      </c>
      <c r="AJ2801" s="12">
        <f t="shared" si="885"/>
        <v>113294844.87</v>
      </c>
      <c r="AK2801" s="16">
        <f t="shared" si="886"/>
        <v>0.334995609360336</v>
      </c>
      <c r="AL2801" s="9">
        <f t="shared" si="887"/>
        <v>80247576.23</v>
      </c>
      <c r="AM2801" s="16">
        <f t="shared" si="888"/>
        <v>0.0052938098792626</v>
      </c>
      <c r="AN2801" s="16">
        <f t="shared" si="889"/>
        <v>0.00948406337812265</v>
      </c>
      <c r="AO2801" s="16">
        <f t="shared" si="890"/>
        <v>0.197795690993214</v>
      </c>
      <c r="AP2801" s="16">
        <f t="shared" si="891"/>
        <v>0.0198687196355746</v>
      </c>
      <c r="AQ2801" s="12">
        <f t="shared" si="892"/>
        <v>33047268.64</v>
      </c>
      <c r="AR2801" s="12">
        <f t="shared" si="893"/>
        <v>4806644.01999997</v>
      </c>
      <c r="AS2801" s="12">
        <f>AR2801-VLOOKUP(A2801,[1]选股结果!$A$2:$BJ$3005,48,FALSE)*0.08</f>
        <v>-92132050.0168</v>
      </c>
      <c r="AT2801" s="12">
        <f t="shared" si="874"/>
        <v>38284052.84</v>
      </c>
      <c r="AU2801" s="12">
        <f t="shared" si="875"/>
        <v>-430140.18000003</v>
      </c>
      <c r="AV2801" s="12">
        <f t="shared" si="876"/>
        <v>14262545.94</v>
      </c>
      <c r="AW2801" s="12">
        <f t="shared" si="877"/>
        <v>4486818.17999995</v>
      </c>
      <c r="AX2801" s="12">
        <f t="shared" si="878"/>
        <v>-706584.73</v>
      </c>
      <c r="AY2801" s="21">
        <f t="shared" si="879"/>
        <v>303514669.83</v>
      </c>
    </row>
    <row r="2802" spans="1:51">
      <c r="A2802" s="5" t="s">
        <v>5651</v>
      </c>
      <c r="B2802" s="5" t="s">
        <v>5652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80"/>
        <v>336599241.34</v>
      </c>
      <c r="AF2802" s="9">
        <f t="shared" si="881"/>
        <v>331940259.39</v>
      </c>
      <c r="AG2802" s="9">
        <f t="shared" si="882"/>
        <v>835845.009999988</v>
      </c>
      <c r="AH2802" s="9">
        <f t="shared" si="883"/>
        <v>320222.249999988</v>
      </c>
      <c r="AI2802" s="9">
        <f t="shared" si="884"/>
        <v>-1943425.15000001</v>
      </c>
      <c r="AJ2802" s="12">
        <f t="shared" si="885"/>
        <v>87562502.89</v>
      </c>
      <c r="AK2802" s="16">
        <f t="shared" si="886"/>
        <v>0.260138741078007</v>
      </c>
      <c r="AL2802" s="9">
        <f t="shared" si="887"/>
        <v>75631254.85</v>
      </c>
      <c r="AM2802" s="16">
        <f t="shared" si="888"/>
        <v>0.00961505865882472</v>
      </c>
      <c r="AN2802" s="16">
        <f t="shared" si="889"/>
        <v>0.0680391759019643</v>
      </c>
      <c r="AO2802" s="16">
        <f t="shared" si="890"/>
        <v>0.0991569428294898</v>
      </c>
      <c r="AP2802" s="16">
        <f t="shared" si="891"/>
        <v>0.0347161255428871</v>
      </c>
      <c r="AQ2802" s="12">
        <f t="shared" si="892"/>
        <v>11931248.04</v>
      </c>
      <c r="AR2802" s="12">
        <f t="shared" si="893"/>
        <v>-2035990.61000002</v>
      </c>
      <c r="AS2802" s="12">
        <f>AR2802-VLOOKUP(A2802,[1]选股结果!$A$2:$BJ$3005,48,FALSE)*0.08</f>
        <v>-42648275.2556</v>
      </c>
      <c r="AT2802" s="12">
        <f t="shared" si="874"/>
        <v>9667600.63999998</v>
      </c>
      <c r="AU2802" s="12">
        <f t="shared" si="875"/>
        <v>227656.789999977</v>
      </c>
      <c r="AV2802" s="12">
        <f t="shared" si="876"/>
        <v>1655660.28999999</v>
      </c>
      <c r="AW2802" s="12">
        <f t="shared" si="877"/>
        <v>835845.009999988</v>
      </c>
      <c r="AX2802" s="12">
        <f t="shared" si="878"/>
        <v>0</v>
      </c>
      <c r="AY2802" s="21">
        <f t="shared" si="879"/>
        <v>320236668.14</v>
      </c>
    </row>
    <row r="2803" spans="1:51">
      <c r="A2803" s="5" t="s">
        <v>5653</v>
      </c>
      <c r="B2803" s="5" t="s">
        <v>5654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80"/>
        <v>335893293.43</v>
      </c>
      <c r="AF2803" s="9">
        <f t="shared" si="881"/>
        <v>424519903.08</v>
      </c>
      <c r="AG2803" s="9">
        <f t="shared" si="882"/>
        <v>-88951551.86</v>
      </c>
      <c r="AH2803" s="9">
        <f t="shared" si="883"/>
        <v>-86120120.51</v>
      </c>
      <c r="AI2803" s="9">
        <f t="shared" si="884"/>
        <v>-86125282.67</v>
      </c>
      <c r="AJ2803" s="12">
        <f t="shared" si="885"/>
        <v>-27369104.12</v>
      </c>
      <c r="AK2803" s="16">
        <f t="shared" si="886"/>
        <v>-0.0814815438573313</v>
      </c>
      <c r="AL2803" s="9">
        <f t="shared" si="887"/>
        <v>47869676</v>
      </c>
      <c r="AM2803" s="16">
        <f t="shared" si="888"/>
        <v>0.00154722511632494</v>
      </c>
      <c r="AN2803" s="16">
        <f t="shared" si="889"/>
        <v>0.0253091740331864</v>
      </c>
      <c r="AO2803" s="16">
        <f t="shared" si="890"/>
        <v>0.120586288122603</v>
      </c>
      <c r="AP2803" s="16">
        <f t="shared" si="891"/>
        <v>0.000585454856784694</v>
      </c>
      <c r="AQ2803" s="12">
        <f t="shared" si="892"/>
        <v>-75238780.12</v>
      </c>
      <c r="AR2803" s="12">
        <f t="shared" si="893"/>
        <v>-86779787.63</v>
      </c>
      <c r="AS2803" s="12">
        <f>AR2803-VLOOKUP(A2803,[1]选股结果!$A$2:$BJ$3005,48,FALSE)*0.08</f>
        <v>-133258829.5756</v>
      </c>
      <c r="AT2803" s="12">
        <f t="shared" si="874"/>
        <v>-75243942.28</v>
      </c>
      <c r="AU2803" s="12">
        <f t="shared" si="875"/>
        <v>-86774625.47</v>
      </c>
      <c r="AV2803" s="12">
        <f t="shared" si="876"/>
        <v>-87262088.41</v>
      </c>
      <c r="AW2803" s="12">
        <f t="shared" si="877"/>
        <v>-88951551.86</v>
      </c>
      <c r="AX2803" s="12">
        <f t="shared" si="878"/>
        <v>0</v>
      </c>
      <c r="AY2803" s="21">
        <f t="shared" si="879"/>
        <v>412984057.73</v>
      </c>
    </row>
    <row r="2804" spans="1:51">
      <c r="A2804" s="5" t="s">
        <v>5655</v>
      </c>
      <c r="B2804" s="5" t="s">
        <v>5656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80"/>
        <v>335661430.28</v>
      </c>
      <c r="AF2804" s="9">
        <f t="shared" si="881"/>
        <v>259604176.46</v>
      </c>
      <c r="AG2804" s="9">
        <f t="shared" si="882"/>
        <v>54440211.21</v>
      </c>
      <c r="AH2804" s="9">
        <f t="shared" si="883"/>
        <v>54410469.3</v>
      </c>
      <c r="AI2804" s="9">
        <f t="shared" si="884"/>
        <v>29810110.43</v>
      </c>
      <c r="AJ2804" s="12">
        <f t="shared" si="885"/>
        <v>258689063.44</v>
      </c>
      <c r="AK2804" s="16">
        <f t="shared" si="886"/>
        <v>0.770684505587098</v>
      </c>
      <c r="AL2804" s="9">
        <f t="shared" si="887"/>
        <v>123469634.71</v>
      </c>
      <c r="AM2804" s="16">
        <f t="shared" si="888"/>
        <v>0.164460853735715</v>
      </c>
      <c r="AN2804" s="16">
        <f t="shared" si="889"/>
        <v>0.0472022266507754</v>
      </c>
      <c r="AO2804" s="16">
        <f t="shared" si="890"/>
        <v>0.156088116696325</v>
      </c>
      <c r="AP2804" s="16">
        <f t="shared" si="891"/>
        <v>0</v>
      </c>
      <c r="AQ2804" s="12">
        <f t="shared" si="892"/>
        <v>135219428.73</v>
      </c>
      <c r="AR2804" s="12">
        <f t="shared" si="893"/>
        <v>51427153.04</v>
      </c>
      <c r="AS2804" s="12">
        <f>AR2804-VLOOKUP(A2804,[1]选股结果!$A$2:$BJ$3005,48,FALSE)*0.08</f>
        <v>-200641588.3048</v>
      </c>
      <c r="AT2804" s="12">
        <f t="shared" si="874"/>
        <v>110619069.86</v>
      </c>
      <c r="AU2804" s="12">
        <f t="shared" si="875"/>
        <v>76027511.91</v>
      </c>
      <c r="AV2804" s="12">
        <f t="shared" si="876"/>
        <v>76577243.59</v>
      </c>
      <c r="AW2804" s="12">
        <f t="shared" si="877"/>
        <v>54440211.21</v>
      </c>
      <c r="AX2804" s="12">
        <f t="shared" si="878"/>
        <v>-30000000</v>
      </c>
      <c r="AY2804" s="21">
        <f t="shared" si="879"/>
        <v>200412259.64</v>
      </c>
    </row>
    <row r="2805" spans="1:51">
      <c r="A2805" s="5" t="s">
        <v>5657</v>
      </c>
      <c r="B2805" s="5" t="s">
        <v>5658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80"/>
        <v>335605561.89</v>
      </c>
      <c r="AF2805" s="9">
        <f t="shared" si="881"/>
        <v>263477433.32</v>
      </c>
      <c r="AG2805" s="9">
        <f t="shared" si="882"/>
        <v>77208348.92</v>
      </c>
      <c r="AH2805" s="9">
        <f t="shared" si="883"/>
        <v>76596212.92</v>
      </c>
      <c r="AI2805" s="9">
        <f t="shared" si="884"/>
        <v>66255761.14</v>
      </c>
      <c r="AJ2805" s="12">
        <f t="shared" si="885"/>
        <v>125134194.5</v>
      </c>
      <c r="AK2805" s="16">
        <f t="shared" si="886"/>
        <v>0.372860907892268</v>
      </c>
      <c r="AL2805" s="9">
        <f t="shared" si="887"/>
        <v>56091767.74</v>
      </c>
      <c r="AM2805" s="16">
        <f t="shared" si="888"/>
        <v>0.00514580536232602</v>
      </c>
      <c r="AN2805" s="16">
        <f t="shared" si="889"/>
        <v>0.0529887357046507</v>
      </c>
      <c r="AO2805" s="16">
        <f t="shared" si="890"/>
        <v>0.0628887731214591</v>
      </c>
      <c r="AP2805" s="16">
        <f t="shared" si="891"/>
        <v>0.0392506580517208</v>
      </c>
      <c r="AQ2805" s="12">
        <f t="shared" si="892"/>
        <v>69042426.76</v>
      </c>
      <c r="AR2805" s="12">
        <f t="shared" si="893"/>
        <v>59484745.56</v>
      </c>
      <c r="AS2805" s="12">
        <f>AR2805-VLOOKUP(A2805,[1]选股结果!$A$2:$BJ$3005,48,FALSE)*0.08</f>
        <v>-25294446.308</v>
      </c>
      <c r="AT2805" s="12">
        <f t="shared" si="874"/>
        <v>58701974.98</v>
      </c>
      <c r="AU2805" s="12">
        <f t="shared" si="875"/>
        <v>69825197.34</v>
      </c>
      <c r="AV2805" s="12">
        <f t="shared" si="876"/>
        <v>67131242.28</v>
      </c>
      <c r="AW2805" s="12">
        <f t="shared" si="877"/>
        <v>77208348.92</v>
      </c>
      <c r="AX2805" s="12">
        <f t="shared" si="878"/>
        <v>9294336.06</v>
      </c>
      <c r="AY2805" s="21">
        <f t="shared" si="879"/>
        <v>264260203.9</v>
      </c>
    </row>
    <row r="2806" spans="1:51">
      <c r="A2806" s="5" t="s">
        <v>5659</v>
      </c>
      <c r="B2806" s="5" t="s">
        <v>5660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80"/>
        <v>335095860.67</v>
      </c>
      <c r="AF2806" s="9">
        <f t="shared" si="881"/>
        <v>318161562.53</v>
      </c>
      <c r="AG2806" s="9">
        <f t="shared" si="882"/>
        <v>24563418.59</v>
      </c>
      <c r="AH2806" s="9">
        <f t="shared" si="883"/>
        <v>24391114.78</v>
      </c>
      <c r="AI2806" s="9">
        <f t="shared" si="884"/>
        <v>19321945.27</v>
      </c>
      <c r="AJ2806" s="12">
        <f t="shared" si="885"/>
        <v>153235478.69</v>
      </c>
      <c r="AK2806" s="16">
        <f t="shared" si="886"/>
        <v>0.457288485699635</v>
      </c>
      <c r="AL2806" s="9">
        <f t="shared" si="887"/>
        <v>133908819.63</v>
      </c>
      <c r="AM2806" s="16">
        <f t="shared" si="888"/>
        <v>0.00773015391721281</v>
      </c>
      <c r="AN2806" s="16">
        <f t="shared" si="889"/>
        <v>0.30606801216504</v>
      </c>
      <c r="AO2806" s="16">
        <f t="shared" si="890"/>
        <v>0.0671571131466821</v>
      </c>
      <c r="AP2806" s="16">
        <f t="shared" si="891"/>
        <v>0.0181439980722039</v>
      </c>
      <c r="AQ2806" s="12">
        <f t="shared" si="892"/>
        <v>19326659.06</v>
      </c>
      <c r="AR2806" s="12">
        <f t="shared" si="893"/>
        <v>11692824.82</v>
      </c>
      <c r="AS2806" s="12">
        <f>AR2806-VLOOKUP(A2806,[1]选股结果!$A$2:$BJ$3005,48,FALSE)*0.08</f>
        <v>-70096637.8056</v>
      </c>
      <c r="AT2806" s="12">
        <f t="shared" si="874"/>
        <v>14257489.55</v>
      </c>
      <c r="AU2806" s="12">
        <f t="shared" si="875"/>
        <v>16761994.33</v>
      </c>
      <c r="AV2806" s="12">
        <f t="shared" si="876"/>
        <v>12405536.81</v>
      </c>
      <c r="AW2806" s="12">
        <f t="shared" si="877"/>
        <v>24563418.59</v>
      </c>
      <c r="AX2806" s="12">
        <f t="shared" si="878"/>
        <v>10012433.53</v>
      </c>
      <c r="AY2806" s="21">
        <f t="shared" si="879"/>
        <v>315596897.8</v>
      </c>
    </row>
    <row r="2807" spans="1:51">
      <c r="A2807" s="5" t="s">
        <v>5661</v>
      </c>
      <c r="B2807" s="5" t="s">
        <v>5662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80"/>
        <v>333315468.3</v>
      </c>
      <c r="AF2807" s="9">
        <f t="shared" si="881"/>
        <v>347490844.29</v>
      </c>
      <c r="AG2807" s="9">
        <f t="shared" si="882"/>
        <v>-4111517.54000001</v>
      </c>
      <c r="AH2807" s="9">
        <f t="shared" si="883"/>
        <v>-2460964.94000001</v>
      </c>
      <c r="AI2807" s="9">
        <f t="shared" si="884"/>
        <v>2093057.75999999</v>
      </c>
      <c r="AJ2807" s="12">
        <f t="shared" si="885"/>
        <v>95536628.45</v>
      </c>
      <c r="AK2807" s="16">
        <f t="shared" si="886"/>
        <v>0.286625247058779</v>
      </c>
      <c r="AL2807" s="9">
        <f t="shared" si="887"/>
        <v>109236555.29</v>
      </c>
      <c r="AM2807" s="16">
        <f t="shared" si="888"/>
        <v>0.0105456206335924</v>
      </c>
      <c r="AN2807" s="16">
        <f t="shared" si="889"/>
        <v>0.0769875828171998</v>
      </c>
      <c r="AO2807" s="16">
        <f t="shared" si="890"/>
        <v>0.0948595787386085</v>
      </c>
      <c r="AP2807" s="16">
        <f t="shared" si="891"/>
        <v>0.149895834522241</v>
      </c>
      <c r="AQ2807" s="12">
        <f t="shared" si="892"/>
        <v>-13699926.84</v>
      </c>
      <c r="AR2807" s="12">
        <f t="shared" si="893"/>
        <v>-8100972.68999999</v>
      </c>
      <c r="AS2807" s="12">
        <f>AR2807-VLOOKUP(A2807,[1]选股结果!$A$2:$BJ$3005,48,FALSE)*0.08</f>
        <v>-143408927.2084</v>
      </c>
      <c r="AT2807" s="12">
        <f t="shared" si="874"/>
        <v>-9145904.13999999</v>
      </c>
      <c r="AU2807" s="12">
        <f t="shared" si="875"/>
        <v>-12654995.39</v>
      </c>
      <c r="AV2807" s="12">
        <f t="shared" si="876"/>
        <v>-13889253.89</v>
      </c>
      <c r="AW2807" s="12">
        <f t="shared" si="877"/>
        <v>-4111517.54000001</v>
      </c>
      <c r="AX2807" s="12">
        <f t="shared" si="878"/>
        <v>3638931.05</v>
      </c>
      <c r="AY2807" s="21">
        <f t="shared" si="879"/>
        <v>348535775.74</v>
      </c>
    </row>
    <row r="2808" spans="1:51">
      <c r="A2808" s="5" t="s">
        <v>5663</v>
      </c>
      <c r="B2808" s="5" t="s">
        <v>5664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80"/>
        <v>332959561.24</v>
      </c>
      <c r="AF2808" s="9">
        <f t="shared" si="881"/>
        <v>330585779.02</v>
      </c>
      <c r="AG2808" s="9">
        <f t="shared" si="882"/>
        <v>8323474.27000003</v>
      </c>
      <c r="AH2808" s="9">
        <f t="shared" si="883"/>
        <v>8396352.38000003</v>
      </c>
      <c r="AI2808" s="9">
        <f t="shared" si="884"/>
        <v>-967413.08999997</v>
      </c>
      <c r="AJ2808" s="12">
        <f t="shared" si="885"/>
        <v>166008088.57</v>
      </c>
      <c r="AK2808" s="16">
        <f t="shared" si="886"/>
        <v>0.498583335320832</v>
      </c>
      <c r="AL2808" s="9">
        <f t="shared" si="887"/>
        <v>145448330.74</v>
      </c>
      <c r="AM2808" s="16">
        <f t="shared" si="888"/>
        <v>0.0680330031540139</v>
      </c>
      <c r="AN2808" s="16">
        <f t="shared" si="889"/>
        <v>0.251825848183293</v>
      </c>
      <c r="AO2808" s="16">
        <f t="shared" si="890"/>
        <v>0.108399475857022</v>
      </c>
      <c r="AP2808" s="16">
        <f t="shared" si="891"/>
        <v>0.00879537478693729</v>
      </c>
      <c r="AQ2808" s="12">
        <f t="shared" si="892"/>
        <v>20559757.83</v>
      </c>
      <c r="AR2808" s="12">
        <f t="shared" si="893"/>
        <v>-6917105.13999999</v>
      </c>
      <c r="AS2808" s="12">
        <f>AR2808-VLOOKUP(A2808,[1]选股结果!$A$2:$BJ$3005,48,FALSE)*0.08</f>
        <v>-95677045.96</v>
      </c>
      <c r="AT2808" s="12">
        <f t="shared" si="874"/>
        <v>11195992.36</v>
      </c>
      <c r="AU2808" s="12">
        <f t="shared" si="875"/>
        <v>2446660.33000001</v>
      </c>
      <c r="AV2808" s="12">
        <f t="shared" si="876"/>
        <v>10482735.42</v>
      </c>
      <c r="AW2808" s="12">
        <f t="shared" si="877"/>
        <v>8323474.27000003</v>
      </c>
      <c r="AX2808" s="12">
        <f t="shared" si="878"/>
        <v>0</v>
      </c>
      <c r="AY2808" s="21">
        <f t="shared" si="879"/>
        <v>312472681.52</v>
      </c>
    </row>
    <row r="2809" spans="1:51">
      <c r="A2809" s="5" t="s">
        <v>5665</v>
      </c>
      <c r="B2809" s="5" t="s">
        <v>5666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80"/>
        <v>331606950.2</v>
      </c>
      <c r="AF2809" s="9">
        <f t="shared" si="881"/>
        <v>312581259.65</v>
      </c>
      <c r="AG2809" s="9">
        <f t="shared" si="882"/>
        <v>22628122.4599999</v>
      </c>
      <c r="AH2809" s="9">
        <f t="shared" si="883"/>
        <v>16839931.6799999</v>
      </c>
      <c r="AI2809" s="9">
        <f t="shared" si="884"/>
        <v>13021796.1799999</v>
      </c>
      <c r="AJ2809" s="12">
        <f t="shared" si="885"/>
        <v>79407102.14</v>
      </c>
      <c r="AK2809" s="16">
        <f t="shared" si="886"/>
        <v>0.23946151337331</v>
      </c>
      <c r="AL2809" s="9">
        <f t="shared" si="887"/>
        <v>51722174.83</v>
      </c>
      <c r="AM2809" s="16">
        <f t="shared" si="888"/>
        <v>0.0117717673216609</v>
      </c>
      <c r="AN2809" s="16">
        <f t="shared" si="889"/>
        <v>0.0144898572756151</v>
      </c>
      <c r="AO2809" s="16">
        <f t="shared" si="890"/>
        <v>0.0791801982261348</v>
      </c>
      <c r="AP2809" s="16">
        <f t="shared" si="891"/>
        <v>0.033077541810823</v>
      </c>
      <c r="AQ2809" s="12">
        <f t="shared" si="892"/>
        <v>27684927.31</v>
      </c>
      <c r="AR2809" s="12">
        <f t="shared" si="893"/>
        <v>9419364.26999999</v>
      </c>
      <c r="AS2809" s="12">
        <f>AR2809-VLOOKUP(A2809,[1]选股结果!$A$2:$BJ$3005,48,FALSE)*0.08</f>
        <v>-30836204.6276</v>
      </c>
      <c r="AT2809" s="12">
        <f t="shared" si="874"/>
        <v>23866791.81</v>
      </c>
      <c r="AU2809" s="12">
        <f t="shared" si="875"/>
        <v>13237499.77</v>
      </c>
      <c r="AV2809" s="12">
        <f t="shared" si="876"/>
        <v>22050914.75</v>
      </c>
      <c r="AW2809" s="12">
        <f t="shared" si="877"/>
        <v>22628122.4599999</v>
      </c>
      <c r="AX2809" s="12">
        <f t="shared" si="878"/>
        <v>0</v>
      </c>
      <c r="AY2809" s="21">
        <f t="shared" si="879"/>
        <v>298133832.11</v>
      </c>
    </row>
    <row r="2810" spans="1:51">
      <c r="A2810" s="5" t="s">
        <v>5667</v>
      </c>
      <c r="B2810" s="5" t="s">
        <v>5668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80"/>
        <v>331398987.25</v>
      </c>
      <c r="AF2810" s="9">
        <f t="shared" si="881"/>
        <v>281871713.91</v>
      </c>
      <c r="AG2810" s="9">
        <f t="shared" si="882"/>
        <v>48974505.3</v>
      </c>
      <c r="AH2810" s="9">
        <f t="shared" si="883"/>
        <v>48805478.56</v>
      </c>
      <c r="AI2810" s="9">
        <f t="shared" si="884"/>
        <v>42283722.42</v>
      </c>
      <c r="AJ2810" s="12">
        <f t="shared" si="885"/>
        <v>81609778.88</v>
      </c>
      <c r="AK2810" s="16">
        <f t="shared" si="886"/>
        <v>0.246258383458593</v>
      </c>
      <c r="AL2810" s="9">
        <f t="shared" si="887"/>
        <v>31431909.95</v>
      </c>
      <c r="AM2810" s="16">
        <f t="shared" si="888"/>
        <v>0.00654551251951661</v>
      </c>
      <c r="AN2810" s="16">
        <f t="shared" si="889"/>
        <v>0.0241032729649659</v>
      </c>
      <c r="AO2810" s="16">
        <f t="shared" si="890"/>
        <v>0.0277243971873363</v>
      </c>
      <c r="AP2810" s="16">
        <f t="shared" si="891"/>
        <v>0.0359629028709411</v>
      </c>
      <c r="AQ2810" s="12">
        <f t="shared" si="892"/>
        <v>50177868.93</v>
      </c>
      <c r="AR2810" s="12">
        <f t="shared" si="893"/>
        <v>42836490.46</v>
      </c>
      <c r="AS2810" s="12">
        <f>AR2810-VLOOKUP(A2810,[1]选股结果!$A$2:$BJ$3005,48,FALSE)*0.08</f>
        <v>6188566.94</v>
      </c>
      <c r="AT2810" s="12">
        <f t="shared" si="874"/>
        <v>43656112.79</v>
      </c>
      <c r="AU2810" s="12">
        <f t="shared" si="875"/>
        <v>49358246.6</v>
      </c>
      <c r="AV2810" s="12">
        <f t="shared" si="876"/>
        <v>49794127.63</v>
      </c>
      <c r="AW2810" s="12">
        <f t="shared" si="877"/>
        <v>48974505.3</v>
      </c>
      <c r="AX2810" s="12">
        <f t="shared" si="878"/>
        <v>0</v>
      </c>
      <c r="AY2810" s="21">
        <f t="shared" si="879"/>
        <v>281052091.58</v>
      </c>
    </row>
    <row r="2811" spans="1:51">
      <c r="A2811" s="5" t="s">
        <v>5669</v>
      </c>
      <c r="B2811" s="5" t="s">
        <v>5670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80"/>
        <v>330157621.57</v>
      </c>
      <c r="AF2811" s="9">
        <f t="shared" si="881"/>
        <v>279399742.18</v>
      </c>
      <c r="AG2811" s="9">
        <f t="shared" si="882"/>
        <v>53172884.3</v>
      </c>
      <c r="AH2811" s="9">
        <f t="shared" si="883"/>
        <v>53121811.26</v>
      </c>
      <c r="AI2811" s="9">
        <f t="shared" si="884"/>
        <v>40439678.6</v>
      </c>
      <c r="AJ2811" s="12">
        <f t="shared" si="885"/>
        <v>198757816.01</v>
      </c>
      <c r="AK2811" s="16">
        <f t="shared" si="886"/>
        <v>0.602008867960843</v>
      </c>
      <c r="AL2811" s="9">
        <f t="shared" si="887"/>
        <v>137353884.41</v>
      </c>
      <c r="AM2811" s="16">
        <f t="shared" si="888"/>
        <v>0.0151109665022294</v>
      </c>
      <c r="AN2811" s="16">
        <f t="shared" si="889"/>
        <v>0.147362394963475</v>
      </c>
      <c r="AO2811" s="16">
        <f t="shared" si="890"/>
        <v>0.111096079277465</v>
      </c>
      <c r="AP2811" s="16">
        <f t="shared" si="891"/>
        <v>0.142301047774052</v>
      </c>
      <c r="AQ2811" s="12">
        <f t="shared" si="892"/>
        <v>61403931.6</v>
      </c>
      <c r="AR2811" s="12">
        <f t="shared" si="893"/>
        <v>38024673.69</v>
      </c>
      <c r="AS2811" s="12">
        <f>AR2811-VLOOKUP(A2811,[1]选股结果!$A$2:$BJ$3005,48,FALSE)*0.08</f>
        <v>-45633738.5012</v>
      </c>
      <c r="AT2811" s="12">
        <f t="shared" si="874"/>
        <v>48721798.94</v>
      </c>
      <c r="AU2811" s="12">
        <f t="shared" si="875"/>
        <v>50706806.35</v>
      </c>
      <c r="AV2811" s="12">
        <f t="shared" si="876"/>
        <v>42381288.85</v>
      </c>
      <c r="AW2811" s="12">
        <f t="shared" si="877"/>
        <v>53172884.3</v>
      </c>
      <c r="AX2811" s="12">
        <f t="shared" si="878"/>
        <v>9594884.93</v>
      </c>
      <c r="AY2811" s="21">
        <f t="shared" si="879"/>
        <v>268702616.93</v>
      </c>
    </row>
    <row r="2812" spans="1:51">
      <c r="A2812" s="5" t="s">
        <v>5671</v>
      </c>
      <c r="B2812" s="5" t="s">
        <v>5672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80"/>
        <v>329174255.61</v>
      </c>
      <c r="AF2812" s="9">
        <f t="shared" si="881"/>
        <v>297867006.19</v>
      </c>
      <c r="AG2812" s="9">
        <f t="shared" si="882"/>
        <v>35393671.05</v>
      </c>
      <c r="AH2812" s="9">
        <f t="shared" si="883"/>
        <v>36076359.92</v>
      </c>
      <c r="AI2812" s="9">
        <f t="shared" si="884"/>
        <v>28541727.56</v>
      </c>
      <c r="AJ2812" s="12">
        <f t="shared" si="885"/>
        <v>144694809.28</v>
      </c>
      <c r="AK2812" s="16">
        <f t="shared" si="886"/>
        <v>0.439569033161062</v>
      </c>
      <c r="AL2812" s="9">
        <f t="shared" si="887"/>
        <v>116836021.75</v>
      </c>
      <c r="AM2812" s="16">
        <f t="shared" si="888"/>
        <v>0.011128676218046</v>
      </c>
      <c r="AN2812" s="16">
        <f t="shared" si="889"/>
        <v>0.26767457961352</v>
      </c>
      <c r="AO2812" s="16">
        <f t="shared" si="890"/>
        <v>0.06708836813218</v>
      </c>
      <c r="AP2812" s="16">
        <f t="shared" si="891"/>
        <v>0.0111190128560248</v>
      </c>
      <c r="AQ2812" s="12">
        <f t="shared" si="892"/>
        <v>27858787.53</v>
      </c>
      <c r="AR2812" s="12">
        <f t="shared" si="893"/>
        <v>24455305.93</v>
      </c>
      <c r="AS2812" s="12">
        <f>AR2812-VLOOKUP(A2812,[1]选股结果!$A$2:$BJ$3005,48,FALSE)*0.08</f>
        <v>-60428976.8524</v>
      </c>
      <c r="AT2812" s="12">
        <f t="shared" si="874"/>
        <v>20324155.17</v>
      </c>
      <c r="AU2812" s="12">
        <f t="shared" si="875"/>
        <v>31989938.29</v>
      </c>
      <c r="AV2812" s="12">
        <f t="shared" si="876"/>
        <v>24721203.91</v>
      </c>
      <c r="AW2812" s="12">
        <f t="shared" si="877"/>
        <v>35393671.05</v>
      </c>
      <c r="AX2812" s="12">
        <f t="shared" si="878"/>
        <v>4317394.68</v>
      </c>
      <c r="AY2812" s="21">
        <f t="shared" si="879"/>
        <v>301998156.95</v>
      </c>
    </row>
    <row r="2813" spans="1:51">
      <c r="A2813" s="5" t="s">
        <v>5673</v>
      </c>
      <c r="B2813" s="5" t="s">
        <v>5674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80"/>
        <v>327938122.48</v>
      </c>
      <c r="AF2813" s="9">
        <f t="shared" si="881"/>
        <v>298474227.74</v>
      </c>
      <c r="AG2813" s="9">
        <f t="shared" si="882"/>
        <v>24466534.99</v>
      </c>
      <c r="AH2813" s="9">
        <f t="shared" si="883"/>
        <v>24432553.85</v>
      </c>
      <c r="AI2813" s="9">
        <f t="shared" si="884"/>
        <v>21354919.04</v>
      </c>
      <c r="AJ2813" s="12">
        <f t="shared" si="885"/>
        <v>131161551.77</v>
      </c>
      <c r="AK2813" s="16">
        <f t="shared" si="886"/>
        <v>0.399958232297311</v>
      </c>
      <c r="AL2813" s="9">
        <f t="shared" si="887"/>
        <v>100843102.44</v>
      </c>
      <c r="AM2813" s="16">
        <f t="shared" si="888"/>
        <v>0.00726541501787523</v>
      </c>
      <c r="AN2813" s="16">
        <f t="shared" si="889"/>
        <v>0.181533299116911</v>
      </c>
      <c r="AO2813" s="16">
        <f t="shared" si="890"/>
        <v>0.0669741986503551</v>
      </c>
      <c r="AP2813" s="16">
        <f t="shared" si="891"/>
        <v>0.0511526663723674</v>
      </c>
      <c r="AQ2813" s="12">
        <f t="shared" si="892"/>
        <v>30318449.33</v>
      </c>
      <c r="AR2813" s="12">
        <f t="shared" si="893"/>
        <v>26195755.66</v>
      </c>
      <c r="AS2813" s="12">
        <f>AR2813-VLOOKUP(A2813,[1]选股结果!$A$2:$BJ$3005,48,FALSE)*0.08</f>
        <v>2867405.4184</v>
      </c>
      <c r="AT2813" s="12">
        <f t="shared" si="874"/>
        <v>27240814.52</v>
      </c>
      <c r="AU2813" s="12">
        <f t="shared" si="875"/>
        <v>29273390.47</v>
      </c>
      <c r="AV2813" s="12">
        <f t="shared" si="876"/>
        <v>24368665.3</v>
      </c>
      <c r="AW2813" s="12">
        <f t="shared" si="877"/>
        <v>24466534.99</v>
      </c>
      <c r="AX2813" s="12">
        <f t="shared" si="878"/>
        <v>176495.21</v>
      </c>
      <c r="AY2813" s="21">
        <f t="shared" si="879"/>
        <v>297429168.88</v>
      </c>
    </row>
    <row r="2814" spans="1:51">
      <c r="A2814" s="5" t="s">
        <v>5675</v>
      </c>
      <c r="B2814" s="5" t="s">
        <v>5676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80"/>
        <v>325805388.88</v>
      </c>
      <c r="AF2814" s="9">
        <f t="shared" si="881"/>
        <v>310726891.41</v>
      </c>
      <c r="AG2814" s="9">
        <f t="shared" si="882"/>
        <v>4229810.32999997</v>
      </c>
      <c r="AH2814" s="9">
        <f t="shared" si="883"/>
        <v>4919881.54999997</v>
      </c>
      <c r="AI2814" s="9">
        <f t="shared" si="884"/>
        <v>-1052915.07000003</v>
      </c>
      <c r="AJ2814" s="12">
        <f t="shared" si="885"/>
        <v>26801686.9</v>
      </c>
      <c r="AK2814" s="16">
        <f t="shared" si="886"/>
        <v>0.0822628716858687</v>
      </c>
      <c r="AL2814" s="9">
        <f t="shared" si="887"/>
        <v>11280822.3</v>
      </c>
      <c r="AM2814" s="16">
        <f t="shared" si="888"/>
        <v>0.000821265574887565</v>
      </c>
      <c r="AN2814" s="16">
        <f t="shared" si="889"/>
        <v>0.00163070102009787</v>
      </c>
      <c r="AO2814" s="16">
        <f t="shared" si="890"/>
        <v>0.0342904997010803</v>
      </c>
      <c r="AP2814" s="16">
        <f t="shared" si="891"/>
        <v>0</v>
      </c>
      <c r="AQ2814" s="12">
        <f t="shared" si="892"/>
        <v>15520864.6</v>
      </c>
      <c r="AR2814" s="12">
        <f t="shared" si="893"/>
        <v>9795772.06999998</v>
      </c>
      <c r="AS2814" s="12">
        <f>AR2814-VLOOKUP(A2814,[1]选股结果!$A$2:$BJ$3005,48,FALSE)*0.08</f>
        <v>-7779979.37640002</v>
      </c>
      <c r="AT2814" s="12">
        <f t="shared" si="874"/>
        <v>9548067.97999998</v>
      </c>
      <c r="AU2814" s="12">
        <f t="shared" si="875"/>
        <v>15768568.69</v>
      </c>
      <c r="AV2814" s="12">
        <f t="shared" si="876"/>
        <v>15646559</v>
      </c>
      <c r="AW2814" s="12">
        <f t="shared" si="877"/>
        <v>4229810.32999997</v>
      </c>
      <c r="AX2814" s="12">
        <f t="shared" si="878"/>
        <v>-12111752.98</v>
      </c>
      <c r="AY2814" s="21">
        <f t="shared" si="879"/>
        <v>310974595.5</v>
      </c>
    </row>
    <row r="2815" spans="1:51">
      <c r="A2815" s="5" t="s">
        <v>5677</v>
      </c>
      <c r="B2815" s="5" t="s">
        <v>5678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80"/>
        <v>325755471.9</v>
      </c>
      <c r="AF2815" s="9">
        <f t="shared" si="881"/>
        <v>265591193.51</v>
      </c>
      <c r="AG2815" s="9">
        <f t="shared" si="882"/>
        <v>65606429.13</v>
      </c>
      <c r="AH2815" s="9">
        <f t="shared" si="883"/>
        <v>65302199.67</v>
      </c>
      <c r="AI2815" s="9">
        <f t="shared" si="884"/>
        <v>45528408.34</v>
      </c>
      <c r="AJ2815" s="12">
        <f t="shared" si="885"/>
        <v>142198895.56</v>
      </c>
      <c r="AK2815" s="16">
        <f t="shared" si="886"/>
        <v>0.436520359061388</v>
      </c>
      <c r="AL2815" s="9">
        <f t="shared" si="887"/>
        <v>82754886.76</v>
      </c>
      <c r="AM2815" s="16">
        <f t="shared" si="888"/>
        <v>0.0244703543535472</v>
      </c>
      <c r="AN2815" s="16">
        <f t="shared" si="889"/>
        <v>0.058722982482616</v>
      </c>
      <c r="AO2815" s="16">
        <f t="shared" si="890"/>
        <v>0.169912641151248</v>
      </c>
      <c r="AP2815" s="16">
        <f t="shared" si="891"/>
        <v>0</v>
      </c>
      <c r="AQ2815" s="12">
        <f t="shared" si="892"/>
        <v>59444008.8</v>
      </c>
      <c r="AR2815" s="12">
        <f t="shared" si="893"/>
        <v>40086257.6</v>
      </c>
      <c r="AS2815" s="12">
        <f>AR2815-VLOOKUP(A2815,[1]选股结果!$A$2:$BJ$3005,48,FALSE)*0.08</f>
        <v>-61029573.3592</v>
      </c>
      <c r="AT2815" s="12">
        <f t="shared" si="874"/>
        <v>39670217.47</v>
      </c>
      <c r="AU2815" s="12">
        <f t="shared" si="875"/>
        <v>59860048.93</v>
      </c>
      <c r="AV2815" s="12">
        <f t="shared" si="876"/>
        <v>58287508.23</v>
      </c>
      <c r="AW2815" s="12">
        <f t="shared" si="877"/>
        <v>65606429.13</v>
      </c>
      <c r="AX2815" s="12">
        <f t="shared" si="878"/>
        <v>8872763.84</v>
      </c>
      <c r="AY2815" s="21">
        <f t="shared" si="879"/>
        <v>266007233.64</v>
      </c>
    </row>
    <row r="2816" spans="1:51">
      <c r="A2816" s="5" t="s">
        <v>5679</v>
      </c>
      <c r="B2816" s="5" t="s">
        <v>5680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80"/>
        <v>325350469.54</v>
      </c>
      <c r="AF2816" s="9">
        <f t="shared" si="881"/>
        <v>252811350.51</v>
      </c>
      <c r="AG2816" s="9">
        <f t="shared" si="882"/>
        <v>122427170.21</v>
      </c>
      <c r="AH2816" s="9">
        <f t="shared" si="883"/>
        <v>122286229</v>
      </c>
      <c r="AI2816" s="9">
        <f t="shared" si="884"/>
        <v>98584553.93</v>
      </c>
      <c r="AJ2816" s="12">
        <f t="shared" si="885"/>
        <v>101474533.08</v>
      </c>
      <c r="AK2816" s="16">
        <f t="shared" si="886"/>
        <v>0.311892997183839</v>
      </c>
      <c r="AL2816" s="9">
        <f t="shared" si="887"/>
        <v>36653776.89</v>
      </c>
      <c r="AM2816" s="16">
        <f t="shared" si="888"/>
        <v>0.0137110504752216</v>
      </c>
      <c r="AN2816" s="16">
        <f t="shared" si="889"/>
        <v>0.00114580221914869</v>
      </c>
      <c r="AO2816" s="16">
        <f t="shared" si="890"/>
        <v>0.0795619638619194</v>
      </c>
      <c r="AP2816" s="16">
        <f t="shared" si="891"/>
        <v>0.0178073490663511</v>
      </c>
      <c r="AQ2816" s="12">
        <f t="shared" si="892"/>
        <v>64820756.19</v>
      </c>
      <c r="AR2816" s="12">
        <f t="shared" si="893"/>
        <v>48696502.75</v>
      </c>
      <c r="AS2816" s="12">
        <f>AR2816-VLOOKUP(A2816,[1]选股结果!$A$2:$BJ$3005,48,FALSE)*0.08</f>
        <v>-199266786.0644</v>
      </c>
      <c r="AT2816" s="12">
        <f t="shared" si="874"/>
        <v>41119081.12</v>
      </c>
      <c r="AU2816" s="12">
        <f t="shared" si="875"/>
        <v>72398177.82</v>
      </c>
      <c r="AV2816" s="12">
        <f t="shared" si="876"/>
        <v>58529939.83</v>
      </c>
      <c r="AW2816" s="12">
        <f t="shared" si="877"/>
        <v>122427170.21</v>
      </c>
      <c r="AX2816" s="12">
        <f t="shared" si="878"/>
        <v>35414489.47</v>
      </c>
      <c r="AY2816" s="21">
        <f t="shared" si="879"/>
        <v>260388772.14</v>
      </c>
    </row>
    <row r="2817" spans="1:51">
      <c r="A2817" s="5" t="s">
        <v>5681</v>
      </c>
      <c r="B2817" s="5" t="s">
        <v>5682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80"/>
        <v>320881391.68</v>
      </c>
      <c r="AF2817" s="9">
        <f t="shared" si="881"/>
        <v>316523665.63</v>
      </c>
      <c r="AG2817" s="9">
        <f t="shared" si="882"/>
        <v>-1411693.45999993</v>
      </c>
      <c r="AH2817" s="9">
        <f t="shared" si="883"/>
        <v>-1800337.07999993</v>
      </c>
      <c r="AI2817" s="9">
        <f t="shared" si="884"/>
        <v>-4067152.17999993</v>
      </c>
      <c r="AJ2817" s="12">
        <f t="shared" si="885"/>
        <v>77027215.18</v>
      </c>
      <c r="AK2817" s="16">
        <f t="shared" si="886"/>
        <v>0.240048869075012</v>
      </c>
      <c r="AL2817" s="9">
        <f t="shared" si="887"/>
        <v>70891029.92</v>
      </c>
      <c r="AM2817" s="16">
        <f t="shared" si="888"/>
        <v>0.0208746820902594</v>
      </c>
      <c r="AN2817" s="16">
        <f t="shared" si="889"/>
        <v>0.0418346683480702</v>
      </c>
      <c r="AO2817" s="16">
        <f t="shared" si="890"/>
        <v>0.127725715428435</v>
      </c>
      <c r="AP2817" s="16">
        <f t="shared" si="891"/>
        <v>0.0292797201196681</v>
      </c>
      <c r="AQ2817" s="12">
        <f t="shared" si="892"/>
        <v>6136185.26000001</v>
      </c>
      <c r="AR2817" s="12">
        <f t="shared" si="893"/>
        <v>1702267.33000001</v>
      </c>
      <c r="AS2817" s="12">
        <f>AR2817-VLOOKUP(A2817,[1]选股结果!$A$2:$BJ$3005,48,FALSE)*0.08</f>
        <v>-28278248.5684</v>
      </c>
      <c r="AT2817" s="12">
        <f t="shared" si="874"/>
        <v>3869370.16000001</v>
      </c>
      <c r="AU2817" s="12">
        <f t="shared" si="875"/>
        <v>3969082.43000001</v>
      </c>
      <c r="AV2817" s="12">
        <f t="shared" si="876"/>
        <v>5047042.5</v>
      </c>
      <c r="AW2817" s="12">
        <f t="shared" si="877"/>
        <v>-1411693.45999993</v>
      </c>
      <c r="AX2817" s="12">
        <f t="shared" si="878"/>
        <v>-4291633.13</v>
      </c>
      <c r="AY2817" s="21">
        <f t="shared" si="879"/>
        <v>314356562.8</v>
      </c>
    </row>
    <row r="2818" spans="1:51">
      <c r="A2818" s="5" t="s">
        <v>5683</v>
      </c>
      <c r="B2818" s="5" t="s">
        <v>5684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80"/>
        <v>319695523.83</v>
      </c>
      <c r="AF2818" s="9">
        <f t="shared" si="881"/>
        <v>309340975.92</v>
      </c>
      <c r="AG2818" s="9">
        <f t="shared" si="882"/>
        <v>418839069.88</v>
      </c>
      <c r="AH2818" s="9">
        <f t="shared" si="883"/>
        <v>371712094.92</v>
      </c>
      <c r="AI2818" s="9">
        <f t="shared" si="884"/>
        <v>371705902.89</v>
      </c>
      <c r="AJ2818" s="12">
        <f t="shared" si="885"/>
        <v>63493268.18</v>
      </c>
      <c r="AK2818" s="16">
        <f t="shared" si="886"/>
        <v>0.19860543375566</v>
      </c>
      <c r="AL2818" s="9">
        <f t="shared" si="887"/>
        <v>107366219.1</v>
      </c>
      <c r="AM2818" s="16">
        <f t="shared" si="888"/>
        <v>0.0201899544687785</v>
      </c>
      <c r="AN2818" s="16">
        <f t="shared" si="889"/>
        <v>0.0384528567767404</v>
      </c>
      <c r="AO2818" s="16">
        <f t="shared" si="890"/>
        <v>0.0817445319750444</v>
      </c>
      <c r="AP2818" s="16">
        <f t="shared" si="891"/>
        <v>0.0277648514238192</v>
      </c>
      <c r="AQ2818" s="12">
        <f t="shared" si="892"/>
        <v>-43872950.92</v>
      </c>
      <c r="AR2818" s="12">
        <f t="shared" si="893"/>
        <v>-43260359.27</v>
      </c>
      <c r="AS2818" s="12">
        <f>AR2818-VLOOKUP(A2818,[1]选股结果!$A$2:$BJ$3005,48,FALSE)*0.08</f>
        <v>-208203959.5916</v>
      </c>
      <c r="AT2818" s="12">
        <f t="shared" si="874"/>
        <v>-43879142.95</v>
      </c>
      <c r="AU2818" s="12">
        <f t="shared" si="875"/>
        <v>-43254167.24</v>
      </c>
      <c r="AV2818" s="12">
        <f t="shared" si="876"/>
        <v>-723835.80000002</v>
      </c>
      <c r="AW2818" s="12">
        <f t="shared" si="877"/>
        <v>418839069.88</v>
      </c>
      <c r="AX2818" s="12">
        <f t="shared" si="878"/>
        <v>419848789.5</v>
      </c>
      <c r="AY2818" s="21">
        <f t="shared" si="879"/>
        <v>309959759.6</v>
      </c>
    </row>
    <row r="2819" spans="1:51">
      <c r="A2819" s="5" t="s">
        <v>5685</v>
      </c>
      <c r="B2819" s="5" t="s">
        <v>5686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80"/>
        <v>319234260.93</v>
      </c>
      <c r="AF2819" s="9">
        <f t="shared" si="881"/>
        <v>205504582.92</v>
      </c>
      <c r="AG2819" s="9">
        <f t="shared" si="882"/>
        <v>122730508.17</v>
      </c>
      <c r="AH2819" s="9">
        <f t="shared" si="883"/>
        <v>122420532.5</v>
      </c>
      <c r="AI2819" s="9">
        <f t="shared" si="884"/>
        <v>100340092.66</v>
      </c>
      <c r="AJ2819" s="12">
        <f t="shared" si="885"/>
        <v>162411810.97</v>
      </c>
      <c r="AK2819" s="16">
        <f t="shared" si="886"/>
        <v>0.508754325105515</v>
      </c>
      <c r="AL2819" s="9">
        <f t="shared" si="887"/>
        <v>42975517.71</v>
      </c>
      <c r="AM2819" s="16">
        <f t="shared" si="888"/>
        <v>0.00867355362151166</v>
      </c>
      <c r="AN2819" s="16">
        <f t="shared" si="889"/>
        <v>0</v>
      </c>
      <c r="AO2819" s="16">
        <f t="shared" si="890"/>
        <v>0.0844256311383501</v>
      </c>
      <c r="AP2819" s="16">
        <f t="shared" si="891"/>
        <v>0.0405504489470776</v>
      </c>
      <c r="AQ2819" s="12">
        <f t="shared" si="892"/>
        <v>119436293.26</v>
      </c>
      <c r="AR2819" s="12">
        <f t="shared" si="893"/>
        <v>91339262.5</v>
      </c>
      <c r="AS2819" s="12">
        <f>AR2819-VLOOKUP(A2819,[1]选股结果!$A$2:$BJ$3005,48,FALSE)*0.08</f>
        <v>-25216698.2416</v>
      </c>
      <c r="AT2819" s="12">
        <f t="shared" ref="AT2819:AT2882" si="894">AQ2819-AD2819</f>
        <v>97355853.42</v>
      </c>
      <c r="AU2819" s="12">
        <f t="shared" ref="AU2819:AU2882" si="895">AQ2819-S2819</f>
        <v>113419702.34</v>
      </c>
      <c r="AV2819" s="12">
        <f t="shared" ref="AV2819:AV2882" si="896">AJ2819-O2819-P2819-Q2819-R2819-X2819-Y2819+Z2819-H2819</f>
        <v>116783968.23</v>
      </c>
      <c r="AW2819" s="12">
        <f t="shared" ref="AW2819:AW2882" si="897">AG2819</f>
        <v>122730508.17</v>
      </c>
      <c r="AX2819" s="12">
        <f t="shared" ref="AX2819:AX2882" si="898">T2819-U2819+V2819+W2819+AA2819</f>
        <v>5077486.3</v>
      </c>
      <c r="AY2819" s="21">
        <f t="shared" ref="AY2819:AY2882" si="899">AF2819-S2819</f>
        <v>199487992</v>
      </c>
    </row>
    <row r="2820" spans="1:51">
      <c r="A2820" s="5" t="s">
        <v>5687</v>
      </c>
      <c r="B2820" s="5" t="s">
        <v>5688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80"/>
        <v>318844915.36</v>
      </c>
      <c r="AF2820" s="9">
        <f t="shared" si="881"/>
        <v>196520810.23</v>
      </c>
      <c r="AG2820" s="9">
        <f t="shared" si="882"/>
        <v>126394957.77</v>
      </c>
      <c r="AH2820" s="9">
        <f t="shared" si="883"/>
        <v>126355925.58</v>
      </c>
      <c r="AI2820" s="9">
        <f t="shared" si="884"/>
        <v>105648938.28</v>
      </c>
      <c r="AJ2820" s="12">
        <f t="shared" si="885"/>
        <v>190409187.61</v>
      </c>
      <c r="AK2820" s="16">
        <f t="shared" si="886"/>
        <v>0.597184331432771</v>
      </c>
      <c r="AL2820" s="9">
        <f t="shared" si="887"/>
        <v>67113654.72</v>
      </c>
      <c r="AM2820" s="16">
        <f t="shared" si="888"/>
        <v>0.00962805995050571</v>
      </c>
      <c r="AN2820" s="16">
        <f t="shared" si="889"/>
        <v>0.0181542688973555</v>
      </c>
      <c r="AO2820" s="16">
        <f t="shared" si="890"/>
        <v>0.113626812988673</v>
      </c>
      <c r="AP2820" s="16">
        <f t="shared" si="891"/>
        <v>0.0662589721907491</v>
      </c>
      <c r="AQ2820" s="12">
        <f t="shared" si="892"/>
        <v>123295532.89</v>
      </c>
      <c r="AR2820" s="12">
        <f t="shared" si="893"/>
        <v>100717385.35</v>
      </c>
      <c r="AS2820" s="12">
        <f>AR2820-VLOOKUP(A2820,[1]选股结果!$A$2:$BJ$3005,48,FALSE)*0.08</f>
        <v>26526240.1316</v>
      </c>
      <c r="AT2820" s="12">
        <f t="shared" si="894"/>
        <v>102588545.59</v>
      </c>
      <c r="AU2820" s="12">
        <f t="shared" si="895"/>
        <v>121424372.65</v>
      </c>
      <c r="AV2820" s="12">
        <f t="shared" si="896"/>
        <v>123119094.99</v>
      </c>
      <c r="AW2820" s="12">
        <f t="shared" si="897"/>
        <v>126394957.77</v>
      </c>
      <c r="AX2820" s="12">
        <f t="shared" si="898"/>
        <v>5115791.72</v>
      </c>
      <c r="AY2820" s="21">
        <f t="shared" si="899"/>
        <v>194649649.99</v>
      </c>
    </row>
    <row r="2821" spans="1:51">
      <c r="A2821" s="5" t="s">
        <v>5689</v>
      </c>
      <c r="B2821" s="5" t="s">
        <v>5690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80"/>
        <v>317693427.53</v>
      </c>
      <c r="AF2821" s="9">
        <f t="shared" si="881"/>
        <v>250672366.99</v>
      </c>
      <c r="AG2821" s="9">
        <f t="shared" si="882"/>
        <v>68508751.23</v>
      </c>
      <c r="AH2821" s="9">
        <f t="shared" si="883"/>
        <v>68517826.38</v>
      </c>
      <c r="AI2821" s="9">
        <f t="shared" si="884"/>
        <v>47404992.72</v>
      </c>
      <c r="AJ2821" s="12">
        <f t="shared" si="885"/>
        <v>159217436.86</v>
      </c>
      <c r="AK2821" s="16">
        <f t="shared" si="886"/>
        <v>0.501166920883074</v>
      </c>
      <c r="AL2821" s="9">
        <f t="shared" si="887"/>
        <v>91259778.86</v>
      </c>
      <c r="AM2821" s="16">
        <f t="shared" si="888"/>
        <v>0.00854641463976653</v>
      </c>
      <c r="AN2821" s="16">
        <f t="shared" si="889"/>
        <v>0.113149098171398</v>
      </c>
      <c r="AO2821" s="16">
        <f t="shared" si="890"/>
        <v>0.16559042419923</v>
      </c>
      <c r="AP2821" s="16">
        <f t="shared" si="891"/>
        <v>0</v>
      </c>
      <c r="AQ2821" s="12">
        <f t="shared" si="892"/>
        <v>67957658</v>
      </c>
      <c r="AR2821" s="12">
        <f t="shared" si="893"/>
        <v>45917302.03</v>
      </c>
      <c r="AS2821" s="12">
        <f>AR2821-VLOOKUP(A2821,[1]选股结果!$A$2:$BJ$3005,48,FALSE)*0.08</f>
        <v>-46422254.3276</v>
      </c>
      <c r="AT2821" s="12">
        <f t="shared" si="894"/>
        <v>46844824.34</v>
      </c>
      <c r="AU2821" s="12">
        <f t="shared" si="895"/>
        <v>67030135.69</v>
      </c>
      <c r="AV2821" s="12">
        <f t="shared" si="896"/>
        <v>59197071.61</v>
      </c>
      <c r="AW2821" s="12">
        <f t="shared" si="897"/>
        <v>68508751.23</v>
      </c>
      <c r="AX2821" s="12">
        <f t="shared" si="898"/>
        <v>1328197.24</v>
      </c>
      <c r="AY2821" s="21">
        <f t="shared" si="899"/>
        <v>249744844.68</v>
      </c>
    </row>
    <row r="2822" spans="1:51">
      <c r="A2822" s="5" t="s">
        <v>5691</v>
      </c>
      <c r="B2822" s="5" t="s">
        <v>5692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80"/>
        <v>317486411.83</v>
      </c>
      <c r="AF2822" s="9">
        <f t="shared" si="881"/>
        <v>260288995.44</v>
      </c>
      <c r="AG2822" s="9">
        <f t="shared" si="882"/>
        <v>64357908.87</v>
      </c>
      <c r="AH2822" s="9">
        <f t="shared" si="883"/>
        <v>64240437.35</v>
      </c>
      <c r="AI2822" s="9">
        <f t="shared" si="884"/>
        <v>60343556</v>
      </c>
      <c r="AJ2822" s="12">
        <f t="shared" si="885"/>
        <v>220971960.42</v>
      </c>
      <c r="AK2822" s="16">
        <f t="shared" si="886"/>
        <v>0.696004465659843</v>
      </c>
      <c r="AL2822" s="9">
        <f t="shared" si="887"/>
        <v>173923001.98</v>
      </c>
      <c r="AM2822" s="16">
        <f t="shared" si="888"/>
        <v>0.0103467150328277</v>
      </c>
      <c r="AN2822" s="16">
        <f t="shared" si="889"/>
        <v>0.103450305134906</v>
      </c>
      <c r="AO2822" s="16">
        <f t="shared" si="890"/>
        <v>0.162467871121425</v>
      </c>
      <c r="AP2822" s="16">
        <f t="shared" si="891"/>
        <v>0.271177531390226</v>
      </c>
      <c r="AQ2822" s="12">
        <f t="shared" si="892"/>
        <v>47048958.44</v>
      </c>
      <c r="AR2822" s="12">
        <f t="shared" si="893"/>
        <v>53183063.52</v>
      </c>
      <c r="AS2822" s="12">
        <f>AR2822-VLOOKUP(A2822,[1]选股结果!$A$2:$BJ$3005,48,FALSE)*0.08</f>
        <v>-41698346.6736</v>
      </c>
      <c r="AT2822" s="12">
        <f t="shared" si="894"/>
        <v>43152077.09</v>
      </c>
      <c r="AU2822" s="12">
        <f t="shared" si="895"/>
        <v>57079944.87</v>
      </c>
      <c r="AV2822" s="12">
        <f t="shared" si="896"/>
        <v>44092982.39</v>
      </c>
      <c r="AW2822" s="12">
        <f t="shared" si="897"/>
        <v>64357908.87</v>
      </c>
      <c r="AX2822" s="12">
        <f t="shared" si="898"/>
        <v>11757645.05</v>
      </c>
      <c r="AY2822" s="21">
        <f t="shared" si="899"/>
        <v>270319981.87</v>
      </c>
    </row>
    <row r="2823" spans="1:51">
      <c r="A2823" s="5" t="s">
        <v>5693</v>
      </c>
      <c r="B2823" s="5" t="s">
        <v>5694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80"/>
        <v>315791607.47</v>
      </c>
      <c r="AF2823" s="9">
        <f t="shared" si="881"/>
        <v>450224699.16</v>
      </c>
      <c r="AG2823" s="9">
        <f t="shared" si="882"/>
        <v>345562171.4</v>
      </c>
      <c r="AH2823" s="9">
        <f t="shared" si="883"/>
        <v>344778713.5</v>
      </c>
      <c r="AI2823" s="9">
        <f t="shared" si="884"/>
        <v>342268973.92</v>
      </c>
      <c r="AJ2823" s="12">
        <f t="shared" si="885"/>
        <v>253158082.62</v>
      </c>
      <c r="AK2823" s="16">
        <f t="shared" si="886"/>
        <v>0.801661844810267</v>
      </c>
      <c r="AL2823" s="9">
        <f t="shared" si="887"/>
        <v>384483251.32</v>
      </c>
      <c r="AM2823" s="16">
        <f t="shared" si="888"/>
        <v>0.0149296432472414</v>
      </c>
      <c r="AN2823" s="16">
        <f t="shared" si="889"/>
        <v>0.886466217271445</v>
      </c>
      <c r="AO2823" s="16">
        <f t="shared" si="890"/>
        <v>0.248035939199053</v>
      </c>
      <c r="AP2823" s="16">
        <f t="shared" si="891"/>
        <v>0.0656093360934814</v>
      </c>
      <c r="AQ2823" s="12">
        <f t="shared" si="892"/>
        <v>-131325168.7</v>
      </c>
      <c r="AR2823" s="12">
        <f t="shared" si="893"/>
        <v>-137726289.17</v>
      </c>
      <c r="AS2823" s="12">
        <f>AR2823-VLOOKUP(A2823,[1]选股结果!$A$2:$BJ$3005,48,FALSE)*0.08</f>
        <v>-334899238.0156</v>
      </c>
      <c r="AT2823" s="12">
        <f t="shared" si="894"/>
        <v>-133834908.28</v>
      </c>
      <c r="AU2823" s="12">
        <f t="shared" si="895"/>
        <v>-135216549.59</v>
      </c>
      <c r="AV2823" s="12">
        <f t="shared" si="896"/>
        <v>-130704051.29</v>
      </c>
      <c r="AW2823" s="12">
        <f t="shared" si="897"/>
        <v>345562171.4</v>
      </c>
      <c r="AX2823" s="12">
        <f t="shared" si="898"/>
        <v>0</v>
      </c>
      <c r="AY2823" s="21">
        <f t="shared" si="899"/>
        <v>446333318.27</v>
      </c>
    </row>
    <row r="2824" spans="1:51">
      <c r="A2824" s="5" t="s">
        <v>5695</v>
      </c>
      <c r="B2824" s="5" t="s">
        <v>5696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80"/>
        <v>314906506.38</v>
      </c>
      <c r="AF2824" s="9">
        <f t="shared" si="881"/>
        <v>317972737.33</v>
      </c>
      <c r="AG2824" s="9">
        <f t="shared" si="882"/>
        <v>-8816306.38999999</v>
      </c>
      <c r="AH2824" s="9">
        <f t="shared" si="883"/>
        <v>-8795799.40999999</v>
      </c>
      <c r="AI2824" s="9">
        <f t="shared" si="884"/>
        <v>-7490190.01999999</v>
      </c>
      <c r="AJ2824" s="12">
        <f t="shared" si="885"/>
        <v>13372947.39</v>
      </c>
      <c r="AK2824" s="16">
        <f t="shared" si="886"/>
        <v>0.042466405485642</v>
      </c>
      <c r="AL2824" s="9">
        <f t="shared" si="887"/>
        <v>16278453.2</v>
      </c>
      <c r="AM2824" s="16">
        <f t="shared" si="888"/>
        <v>0.00286855286155933</v>
      </c>
      <c r="AN2824" s="16">
        <f t="shared" si="889"/>
        <v>0.00666621120068837</v>
      </c>
      <c r="AO2824" s="16">
        <f t="shared" si="890"/>
        <v>0.0388872070341502</v>
      </c>
      <c r="AP2824" s="16">
        <f t="shared" si="891"/>
        <v>0.00333612170188784</v>
      </c>
      <c r="AQ2824" s="12">
        <f t="shared" si="892"/>
        <v>-2905505.81000002</v>
      </c>
      <c r="AR2824" s="12">
        <f t="shared" si="893"/>
        <v>-1740114.58000002</v>
      </c>
      <c r="AS2824" s="12">
        <f>AR2824-VLOOKUP(A2824,[1]选股结果!$A$2:$BJ$3005,48,FALSE)*0.08</f>
        <v>-17615989.22</v>
      </c>
      <c r="AT2824" s="12">
        <f t="shared" si="894"/>
        <v>-1599896.42000002</v>
      </c>
      <c r="AU2824" s="12">
        <f t="shared" si="895"/>
        <v>-3045723.97000002</v>
      </c>
      <c r="AV2824" s="12">
        <f t="shared" si="896"/>
        <v>-9277283.53000001</v>
      </c>
      <c r="AW2824" s="12">
        <f t="shared" si="897"/>
        <v>-8816306.38999999</v>
      </c>
      <c r="AX2824" s="12">
        <f t="shared" si="898"/>
        <v>242457.3</v>
      </c>
      <c r="AY2824" s="21">
        <f t="shared" si="899"/>
        <v>317832519.17</v>
      </c>
    </row>
    <row r="2825" spans="1:51">
      <c r="A2825" s="5" t="s">
        <v>5697</v>
      </c>
      <c r="B2825" s="5" t="s">
        <v>5698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80"/>
        <v>313992698.32</v>
      </c>
      <c r="AF2825" s="9">
        <f t="shared" si="881"/>
        <v>345912504.12</v>
      </c>
      <c r="AG2825" s="9">
        <f t="shared" si="882"/>
        <v>-51470471.09</v>
      </c>
      <c r="AH2825" s="9">
        <f t="shared" si="883"/>
        <v>-50769505.96</v>
      </c>
      <c r="AI2825" s="9">
        <f t="shared" si="884"/>
        <v>-47433811.76</v>
      </c>
      <c r="AJ2825" s="12">
        <f t="shared" si="885"/>
        <v>40854828.75</v>
      </c>
      <c r="AK2825" s="16">
        <f t="shared" si="886"/>
        <v>0.130113945224177</v>
      </c>
      <c r="AL2825" s="9">
        <f t="shared" si="887"/>
        <v>61991537.6</v>
      </c>
      <c r="AM2825" s="16">
        <f t="shared" si="888"/>
        <v>0.00745540330244964</v>
      </c>
      <c r="AN2825" s="16">
        <f t="shared" si="889"/>
        <v>0.0218692604214695</v>
      </c>
      <c r="AO2825" s="16">
        <f t="shared" si="890"/>
        <v>0.151613472525669</v>
      </c>
      <c r="AP2825" s="16">
        <f t="shared" si="891"/>
        <v>0.0133306205284245</v>
      </c>
      <c r="AQ2825" s="12">
        <f t="shared" si="892"/>
        <v>-21136708.85</v>
      </c>
      <c r="AR2825" s="12">
        <f t="shared" si="893"/>
        <v>-29576678.06</v>
      </c>
      <c r="AS2825" s="12">
        <f>AR2825-VLOOKUP(A2825,[1]选股结果!$A$2:$BJ$3005,48,FALSE)*0.08</f>
        <v>-96164719.8264</v>
      </c>
      <c r="AT2825" s="12">
        <f t="shared" si="894"/>
        <v>-17801014.65</v>
      </c>
      <c r="AU2825" s="12">
        <f t="shared" si="895"/>
        <v>-32912372.26</v>
      </c>
      <c r="AV2825" s="12">
        <f t="shared" si="896"/>
        <v>-52129869.8</v>
      </c>
      <c r="AW2825" s="12">
        <f t="shared" si="897"/>
        <v>-51470471.09</v>
      </c>
      <c r="AX2825" s="12">
        <f t="shared" si="898"/>
        <v>-73654.29</v>
      </c>
      <c r="AY2825" s="21">
        <f t="shared" si="899"/>
        <v>334136840.71</v>
      </c>
    </row>
    <row r="2826" spans="1:51">
      <c r="A2826" s="5" t="s">
        <v>5699</v>
      </c>
      <c r="B2826" s="5" t="s">
        <v>5700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80"/>
        <v>313460113</v>
      </c>
      <c r="AF2826" s="9">
        <f t="shared" si="881"/>
        <v>182146372.46</v>
      </c>
      <c r="AG2826" s="9">
        <f t="shared" si="882"/>
        <v>128837523.98</v>
      </c>
      <c r="AH2826" s="9">
        <f t="shared" si="883"/>
        <v>133744844.11</v>
      </c>
      <c r="AI2826" s="9">
        <f t="shared" si="884"/>
        <v>114868133.42</v>
      </c>
      <c r="AJ2826" s="12">
        <f t="shared" si="885"/>
        <v>162836757.95</v>
      </c>
      <c r="AK2826" s="16">
        <f t="shared" si="886"/>
        <v>0.519481590150515</v>
      </c>
      <c r="AL2826" s="9">
        <f t="shared" si="887"/>
        <v>35264321.37</v>
      </c>
      <c r="AM2826" s="16">
        <f t="shared" si="888"/>
        <v>0.0100208763722356</v>
      </c>
      <c r="AN2826" s="16">
        <f t="shared" si="889"/>
        <v>0.00706001321450426</v>
      </c>
      <c r="AO2826" s="16">
        <f t="shared" si="890"/>
        <v>0.069236738870186</v>
      </c>
      <c r="AP2826" s="16">
        <f t="shared" si="891"/>
        <v>0.0334961447870084</v>
      </c>
      <c r="AQ2826" s="12">
        <f t="shared" si="892"/>
        <v>127572436.58</v>
      </c>
      <c r="AR2826" s="12">
        <f t="shared" si="893"/>
        <v>114729547.38</v>
      </c>
      <c r="AS2826" s="12">
        <f>AR2826-VLOOKUP(A2826,[1]选股结果!$A$2:$BJ$3005,48,FALSE)*0.08</f>
        <v>53825971.1496</v>
      </c>
      <c r="AT2826" s="12">
        <f t="shared" si="894"/>
        <v>108695725.89</v>
      </c>
      <c r="AU2826" s="12">
        <f t="shared" si="895"/>
        <v>133606258.07</v>
      </c>
      <c r="AV2826" s="12">
        <f t="shared" si="896"/>
        <v>122426871</v>
      </c>
      <c r="AW2826" s="12">
        <f t="shared" si="897"/>
        <v>128837523.98</v>
      </c>
      <c r="AX2826" s="12">
        <f t="shared" si="898"/>
        <v>0</v>
      </c>
      <c r="AY2826" s="21">
        <f t="shared" si="899"/>
        <v>188180193.95</v>
      </c>
    </row>
    <row r="2827" spans="1:51">
      <c r="A2827" s="5" t="s">
        <v>5701</v>
      </c>
      <c r="B2827" s="5" t="s">
        <v>5702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900">C2827</f>
        <v>312673698.65</v>
      </c>
      <c r="AF2827" s="9">
        <f t="shared" ref="AF2827:AF2890" si="901">(G2827+O2827+P2827+Q2827+R2827)+S2827</f>
        <v>308914555.31</v>
      </c>
      <c r="AG2827" s="9">
        <f t="shared" ref="AG2827:AG2890" si="902">AE2827-AF2827+T2827+V2827+W2827-X2827-Y2827+Z2827+AA2827</f>
        <v>8212037.97999997</v>
      </c>
      <c r="AH2827" s="9">
        <f t="shared" ref="AH2827:AH2890" si="903">AG2827+AB2827-AC2827</f>
        <v>8214899.75999997</v>
      </c>
      <c r="AI2827" s="9">
        <f t="shared" ref="AI2827:AI2890" si="904">AH2827-AD2827</f>
        <v>8720926.81999997</v>
      </c>
      <c r="AJ2827" s="12">
        <f t="shared" si="885"/>
        <v>88898259.71</v>
      </c>
      <c r="AK2827" s="16">
        <f t="shared" si="886"/>
        <v>0.284316397873653</v>
      </c>
      <c r="AL2827" s="9">
        <f t="shared" si="887"/>
        <v>85977190.42</v>
      </c>
      <c r="AM2827" s="16">
        <f t="shared" si="888"/>
        <v>0.00437733146698746</v>
      </c>
      <c r="AN2827" s="16">
        <f t="shared" si="889"/>
        <v>0.108528573162737</v>
      </c>
      <c r="AO2827" s="16">
        <f t="shared" si="890"/>
        <v>0.103560996718967</v>
      </c>
      <c r="AP2827" s="16">
        <f t="shared" si="891"/>
        <v>0.0585164201498149</v>
      </c>
      <c r="AQ2827" s="12">
        <f t="shared" si="892"/>
        <v>2921069.28999998</v>
      </c>
      <c r="AR2827" s="12">
        <f t="shared" si="893"/>
        <v>4268032.17999998</v>
      </c>
      <c r="AS2827" s="12">
        <f>AR2827-VLOOKUP(A2827,[1]选股结果!$A$2:$BJ$3005,48,FALSE)*0.08</f>
        <v>-56761453.2456</v>
      </c>
      <c r="AT2827" s="12">
        <f t="shared" si="894"/>
        <v>3427096.34999998</v>
      </c>
      <c r="AU2827" s="12">
        <f t="shared" si="895"/>
        <v>3762005.11999998</v>
      </c>
      <c r="AV2827" s="12">
        <f t="shared" si="896"/>
        <v>513600.359999975</v>
      </c>
      <c r="AW2827" s="12">
        <f t="shared" si="897"/>
        <v>8212037.97999997</v>
      </c>
      <c r="AX2827" s="12">
        <f t="shared" si="898"/>
        <v>7192497.9</v>
      </c>
      <c r="AY2827" s="21">
        <f t="shared" si="899"/>
        <v>309755491.14</v>
      </c>
    </row>
    <row r="2828" spans="1:51">
      <c r="A2828" s="5" t="s">
        <v>5703</v>
      </c>
      <c r="B2828" s="5" t="s">
        <v>5704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900"/>
        <v>312663611.21</v>
      </c>
      <c r="AF2828" s="9">
        <f t="shared" si="901"/>
        <v>304533387.36</v>
      </c>
      <c r="AG2828" s="9">
        <f t="shared" si="902"/>
        <v>41288256.54</v>
      </c>
      <c r="AH2828" s="9">
        <f t="shared" si="903"/>
        <v>40826853.07</v>
      </c>
      <c r="AI2828" s="9">
        <f t="shared" si="904"/>
        <v>37205969.74</v>
      </c>
      <c r="AJ2828" s="12">
        <f t="shared" si="885"/>
        <v>69557776.35</v>
      </c>
      <c r="AK2828" s="16">
        <f t="shared" si="886"/>
        <v>0.222468409677779</v>
      </c>
      <c r="AL2828" s="9">
        <f t="shared" si="887"/>
        <v>57434828.14</v>
      </c>
      <c r="AM2828" s="16">
        <f t="shared" si="888"/>
        <v>0.0182154741255603</v>
      </c>
      <c r="AN2828" s="16">
        <f t="shared" si="889"/>
        <v>0.0384590674733927</v>
      </c>
      <c r="AO2828" s="16">
        <f t="shared" si="890"/>
        <v>0.0853149970883048</v>
      </c>
      <c r="AP2828" s="16">
        <f t="shared" si="891"/>
        <v>0.04199948190063</v>
      </c>
      <c r="AQ2828" s="12">
        <f t="shared" si="892"/>
        <v>12122948.21</v>
      </c>
      <c r="AR2828" s="12">
        <f t="shared" si="893"/>
        <v>4601183.97999996</v>
      </c>
      <c r="AS2828" s="12">
        <f>AR2828-VLOOKUP(A2828,[1]选股结果!$A$2:$BJ$3005,48,FALSE)*0.08</f>
        <v>-83160761.1544001</v>
      </c>
      <c r="AT2828" s="12">
        <f t="shared" si="894"/>
        <v>8502064.87999996</v>
      </c>
      <c r="AU2828" s="12">
        <f t="shared" si="895"/>
        <v>8222067.30999996</v>
      </c>
      <c r="AV2828" s="12">
        <f t="shared" si="896"/>
        <v>6229324.70999996</v>
      </c>
      <c r="AW2828" s="12">
        <f t="shared" si="897"/>
        <v>41288256.54</v>
      </c>
      <c r="AX2828" s="12">
        <f t="shared" si="898"/>
        <v>34286981.27</v>
      </c>
      <c r="AY2828" s="21">
        <f t="shared" si="899"/>
        <v>300632506.46</v>
      </c>
    </row>
    <row r="2829" spans="1:51">
      <c r="A2829" s="5" t="s">
        <v>5705</v>
      </c>
      <c r="B2829" s="5" t="s">
        <v>5706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900"/>
        <v>312456231.34</v>
      </c>
      <c r="AF2829" s="9">
        <f t="shared" si="901"/>
        <v>307483961.86</v>
      </c>
      <c r="AG2829" s="9">
        <f t="shared" si="902"/>
        <v>5326131.93999996</v>
      </c>
      <c r="AH2829" s="9">
        <f t="shared" si="903"/>
        <v>5255462.92999996</v>
      </c>
      <c r="AI2829" s="9">
        <f t="shared" si="904"/>
        <v>4990767.86999996</v>
      </c>
      <c r="AJ2829" s="12">
        <f t="shared" si="885"/>
        <v>36377548.9899999</v>
      </c>
      <c r="AK2829" s="16">
        <f t="shared" si="886"/>
        <v>0.116424463144778</v>
      </c>
      <c r="AL2829" s="9">
        <f t="shared" si="887"/>
        <v>32460037</v>
      </c>
      <c r="AM2829" s="16">
        <f t="shared" si="888"/>
        <v>0.0040053325377217</v>
      </c>
      <c r="AN2829" s="16">
        <f t="shared" si="889"/>
        <v>0.0247307607432272</v>
      </c>
      <c r="AO2829" s="16">
        <f t="shared" si="890"/>
        <v>0.0426780862804732</v>
      </c>
      <c r="AP2829" s="16">
        <f t="shared" si="891"/>
        <v>0.0322463166658253</v>
      </c>
      <c r="AQ2829" s="12">
        <f t="shared" si="892"/>
        <v>3917511.98999995</v>
      </c>
      <c r="AR2829" s="12">
        <f t="shared" si="893"/>
        <v>4636905.40999995</v>
      </c>
      <c r="AS2829" s="12">
        <f>AR2829-VLOOKUP(A2829,[1]选股结果!$A$2:$BJ$3005,48,FALSE)*0.08</f>
        <v>-37885314.8036001</v>
      </c>
      <c r="AT2829" s="12">
        <f t="shared" si="894"/>
        <v>3652816.92999995</v>
      </c>
      <c r="AU2829" s="12">
        <f t="shared" si="895"/>
        <v>4901600.46999995</v>
      </c>
      <c r="AV2829" s="12">
        <f t="shared" si="896"/>
        <v>1672540.16999995</v>
      </c>
      <c r="AW2829" s="12">
        <f t="shared" si="897"/>
        <v>5326131.93999996</v>
      </c>
      <c r="AX2829" s="12">
        <f t="shared" si="898"/>
        <v>2490699.31</v>
      </c>
      <c r="AY2829" s="21">
        <f t="shared" si="899"/>
        <v>308468050.34</v>
      </c>
    </row>
    <row r="2830" spans="1:51">
      <c r="A2830" s="5" t="s">
        <v>5707</v>
      </c>
      <c r="B2830" s="5" t="s">
        <v>5708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900"/>
        <v>311829171.38</v>
      </c>
      <c r="AF2830" s="9">
        <f t="shared" si="901"/>
        <v>249446211.76</v>
      </c>
      <c r="AG2830" s="9">
        <f t="shared" si="902"/>
        <v>70256536.79</v>
      </c>
      <c r="AH2830" s="9">
        <f t="shared" si="903"/>
        <v>70249780.89</v>
      </c>
      <c r="AI2830" s="9">
        <f t="shared" si="904"/>
        <v>52202838.37</v>
      </c>
      <c r="AJ2830" s="12">
        <f t="shared" si="885"/>
        <v>104121283.37</v>
      </c>
      <c r="AK2830" s="16">
        <f t="shared" si="886"/>
        <v>0.333904884232643</v>
      </c>
      <c r="AL2830" s="9">
        <f t="shared" si="887"/>
        <v>42610268.79</v>
      </c>
      <c r="AM2830" s="16">
        <f t="shared" si="888"/>
        <v>0.0127209333316864</v>
      </c>
      <c r="AN2830" s="16">
        <f t="shared" si="889"/>
        <v>0.0393041504929134</v>
      </c>
      <c r="AO2830" s="16">
        <f t="shared" si="890"/>
        <v>0.0799108227422183</v>
      </c>
      <c r="AP2830" s="16">
        <f t="shared" si="891"/>
        <v>0.00468861993741543</v>
      </c>
      <c r="AQ2830" s="12">
        <f t="shared" si="892"/>
        <v>61511014.58</v>
      </c>
      <c r="AR2830" s="12">
        <f t="shared" si="893"/>
        <v>44329261.2</v>
      </c>
      <c r="AS2830" s="12">
        <f>AR2830-VLOOKUP(A2830,[1]选股结果!$A$2:$BJ$3005,48,FALSE)*0.08</f>
        <v>5388777.2192</v>
      </c>
      <c r="AT2830" s="12">
        <f t="shared" si="894"/>
        <v>43464072.06</v>
      </c>
      <c r="AU2830" s="12">
        <f t="shared" si="895"/>
        <v>62376203.72</v>
      </c>
      <c r="AV2830" s="12">
        <f t="shared" si="896"/>
        <v>61808865.03</v>
      </c>
      <c r="AW2830" s="12">
        <f t="shared" si="897"/>
        <v>70256536.79</v>
      </c>
      <c r="AX2830" s="12">
        <f t="shared" si="898"/>
        <v>7582482.62</v>
      </c>
      <c r="AY2830" s="21">
        <f t="shared" si="899"/>
        <v>250311400.9</v>
      </c>
    </row>
    <row r="2831" spans="1:51">
      <c r="A2831" s="5" t="s">
        <v>5709</v>
      </c>
      <c r="B2831" s="5" t="s">
        <v>5710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900"/>
        <v>310974882.5</v>
      </c>
      <c r="AF2831" s="9">
        <f t="shared" si="901"/>
        <v>253719580.46</v>
      </c>
      <c r="AG2831" s="9">
        <f t="shared" si="902"/>
        <v>45786011.35</v>
      </c>
      <c r="AH2831" s="9">
        <f t="shared" si="903"/>
        <v>46541674.42</v>
      </c>
      <c r="AI2831" s="9">
        <f t="shared" si="904"/>
        <v>36641297.71</v>
      </c>
      <c r="AJ2831" s="12">
        <f t="shared" si="885"/>
        <v>141491146.52</v>
      </c>
      <c r="AK2831" s="16">
        <f t="shared" si="886"/>
        <v>0.454992201886273</v>
      </c>
      <c r="AL2831" s="9">
        <f t="shared" si="887"/>
        <v>103429259.26</v>
      </c>
      <c r="AM2831" s="16">
        <f t="shared" si="888"/>
        <v>0.0118984859492631</v>
      </c>
      <c r="AN2831" s="16">
        <f t="shared" si="889"/>
        <v>0.115238712663554</v>
      </c>
      <c r="AO2831" s="16">
        <f t="shared" si="890"/>
        <v>0.0944103120289787</v>
      </c>
      <c r="AP2831" s="16">
        <f t="shared" si="891"/>
        <v>0.0672597570319847</v>
      </c>
      <c r="AQ2831" s="12">
        <f t="shared" si="892"/>
        <v>38061887.26</v>
      </c>
      <c r="AR2831" s="12">
        <f t="shared" si="893"/>
        <v>33737472.2</v>
      </c>
      <c r="AS2831" s="12">
        <f>AR2831-VLOOKUP(A2831,[1]选股结果!$A$2:$BJ$3005,48,FALSE)*0.08</f>
        <v>-22141925.4192</v>
      </c>
      <c r="AT2831" s="12">
        <f t="shared" si="894"/>
        <v>28161510.55</v>
      </c>
      <c r="AU2831" s="12">
        <f t="shared" si="895"/>
        <v>43637848.91</v>
      </c>
      <c r="AV2831" s="12">
        <f t="shared" si="896"/>
        <v>37519131.45</v>
      </c>
      <c r="AW2831" s="12">
        <f t="shared" si="897"/>
        <v>45786011.35</v>
      </c>
      <c r="AX2831" s="12">
        <f t="shared" si="898"/>
        <v>2690918.25</v>
      </c>
      <c r="AY2831" s="21">
        <f t="shared" si="899"/>
        <v>259295542.11</v>
      </c>
    </row>
    <row r="2832" spans="1:51">
      <c r="A2832" s="5" t="s">
        <v>5711</v>
      </c>
      <c r="B2832" s="5" t="s">
        <v>5712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900"/>
        <v>304979732.47</v>
      </c>
      <c r="AF2832" s="9">
        <f t="shared" si="901"/>
        <v>229418934.77</v>
      </c>
      <c r="AG2832" s="9">
        <f t="shared" si="902"/>
        <v>62098285.96</v>
      </c>
      <c r="AH2832" s="9">
        <f t="shared" si="903"/>
        <v>62096443.84</v>
      </c>
      <c r="AI2832" s="9">
        <f t="shared" si="904"/>
        <v>53217955.11</v>
      </c>
      <c r="AJ2832" s="12">
        <f t="shared" si="885"/>
        <v>106812267.78</v>
      </c>
      <c r="AK2832" s="16">
        <f t="shared" si="886"/>
        <v>0.350227429589954</v>
      </c>
      <c r="AL2832" s="9">
        <f t="shared" si="887"/>
        <v>57877822.88</v>
      </c>
      <c r="AM2832" s="16">
        <f t="shared" si="888"/>
        <v>0.0142836078473789</v>
      </c>
      <c r="AN2832" s="16">
        <f t="shared" si="889"/>
        <v>0.00692243662521959</v>
      </c>
      <c r="AO2832" s="16">
        <f t="shared" si="890"/>
        <v>0.0649097040963117</v>
      </c>
      <c r="AP2832" s="16">
        <f t="shared" si="891"/>
        <v>0.0282003192157892</v>
      </c>
      <c r="AQ2832" s="12">
        <f t="shared" si="892"/>
        <v>48934444.9</v>
      </c>
      <c r="AR2832" s="12">
        <f t="shared" si="893"/>
        <v>43668569.86</v>
      </c>
      <c r="AS2832" s="12">
        <f>AR2832-VLOOKUP(A2832,[1]选股结果!$A$2:$BJ$3005,48,FALSE)*0.08</f>
        <v>-79708919.8032</v>
      </c>
      <c r="AT2832" s="12">
        <f t="shared" si="894"/>
        <v>40055956.17</v>
      </c>
      <c r="AU2832" s="12">
        <f t="shared" si="895"/>
        <v>52547058.59</v>
      </c>
      <c r="AV2832" s="12">
        <f t="shared" si="896"/>
        <v>54792332.89</v>
      </c>
      <c r="AW2832" s="12">
        <f t="shared" si="897"/>
        <v>62098285.96</v>
      </c>
      <c r="AX2832" s="12">
        <f t="shared" si="898"/>
        <v>3693339.38</v>
      </c>
      <c r="AY2832" s="21">
        <f t="shared" si="899"/>
        <v>233031548.46</v>
      </c>
    </row>
    <row r="2833" spans="1:51">
      <c r="A2833" s="5" t="s">
        <v>5713</v>
      </c>
      <c r="B2833" s="5" t="s">
        <v>5714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900"/>
        <v>304942428.28</v>
      </c>
      <c r="AF2833" s="9">
        <f t="shared" si="901"/>
        <v>198468772.11</v>
      </c>
      <c r="AG2833" s="9">
        <f t="shared" si="902"/>
        <v>112257871.52</v>
      </c>
      <c r="AH2833" s="9">
        <f t="shared" si="903"/>
        <v>114526307.31</v>
      </c>
      <c r="AI2833" s="9">
        <f t="shared" si="904"/>
        <v>62505966.73</v>
      </c>
      <c r="AJ2833" s="12">
        <f t="shared" si="885"/>
        <v>252929666.98</v>
      </c>
      <c r="AK2833" s="16">
        <f t="shared" si="886"/>
        <v>0.829434160430304</v>
      </c>
      <c r="AL2833" s="9">
        <f t="shared" si="887"/>
        <v>83132491.27</v>
      </c>
      <c r="AM2833" s="16">
        <f t="shared" si="888"/>
        <v>0.0147778759597933</v>
      </c>
      <c r="AN2833" s="16">
        <f t="shared" si="889"/>
        <v>0.00162828787978326</v>
      </c>
      <c r="AO2833" s="16">
        <f t="shared" si="890"/>
        <v>0.255114587460975</v>
      </c>
      <c r="AP2833" s="16">
        <f t="shared" si="891"/>
        <v>0.01301322640599</v>
      </c>
      <c r="AQ2833" s="12">
        <f t="shared" si="892"/>
        <v>169797175.71</v>
      </c>
      <c r="AR2833" s="12">
        <f t="shared" si="893"/>
        <v>58087306.41</v>
      </c>
      <c r="AS2833" s="12">
        <f>AR2833-VLOOKUP(A2833,[1]选股结果!$A$2:$BJ$3005,48,FALSE)*0.08</f>
        <v>-56904657.5308</v>
      </c>
      <c r="AT2833" s="12">
        <f t="shared" si="894"/>
        <v>117776835.13</v>
      </c>
      <c r="AU2833" s="12">
        <f t="shared" si="895"/>
        <v>110107646.99</v>
      </c>
      <c r="AV2833" s="12">
        <f t="shared" si="896"/>
        <v>108147144.32</v>
      </c>
      <c r="AW2833" s="12">
        <f t="shared" si="897"/>
        <v>112257871.52</v>
      </c>
      <c r="AX2833" s="12">
        <f t="shared" si="898"/>
        <v>-3697880.39</v>
      </c>
      <c r="AY2833" s="21">
        <f t="shared" si="899"/>
        <v>138779243.39</v>
      </c>
    </row>
    <row r="2834" spans="1:51">
      <c r="A2834" s="5" t="s">
        <v>5715</v>
      </c>
      <c r="B2834" s="5" t="s">
        <v>5716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900"/>
        <v>304631870.81</v>
      </c>
      <c r="AF2834" s="9">
        <f t="shared" si="901"/>
        <v>288453341.73</v>
      </c>
      <c r="AG2834" s="9">
        <f t="shared" si="902"/>
        <v>12242051.1899999</v>
      </c>
      <c r="AH2834" s="9">
        <f t="shared" si="903"/>
        <v>12557078.7099999</v>
      </c>
      <c r="AI2834" s="9">
        <f t="shared" si="904"/>
        <v>8071435.5899999</v>
      </c>
      <c r="AJ2834" s="12">
        <f t="shared" si="885"/>
        <v>78077390.56</v>
      </c>
      <c r="AK2834" s="16">
        <f t="shared" si="886"/>
        <v>0.256300794635822</v>
      </c>
      <c r="AL2834" s="9">
        <f t="shared" si="887"/>
        <v>64186412.01</v>
      </c>
      <c r="AM2834" s="16">
        <f t="shared" si="888"/>
        <v>0.0077358127819456</v>
      </c>
      <c r="AN2834" s="16">
        <f t="shared" si="889"/>
        <v>0.0880533169713228</v>
      </c>
      <c r="AO2834" s="16">
        <f t="shared" si="890"/>
        <v>0.0986097126020535</v>
      </c>
      <c r="AP2834" s="16">
        <f t="shared" si="891"/>
        <v>0.0167764253832375</v>
      </c>
      <c r="AQ2834" s="12">
        <f t="shared" si="892"/>
        <v>13890978.55</v>
      </c>
      <c r="AR2834" s="12">
        <f t="shared" si="893"/>
        <v>11837190.83</v>
      </c>
      <c r="AS2834" s="12">
        <f>AR2834-VLOOKUP(A2834,[1]选股结果!$A$2:$BJ$3005,48,FALSE)*0.08</f>
        <v>-61327212.742</v>
      </c>
      <c r="AT2834" s="12">
        <f t="shared" si="894"/>
        <v>9405335.43</v>
      </c>
      <c r="AU2834" s="12">
        <f t="shared" si="895"/>
        <v>16322833.95</v>
      </c>
      <c r="AV2834" s="12">
        <f t="shared" si="896"/>
        <v>10310673.73</v>
      </c>
      <c r="AW2834" s="12">
        <f t="shared" si="897"/>
        <v>12242051.1899999</v>
      </c>
      <c r="AX2834" s="12">
        <f t="shared" si="898"/>
        <v>314426.12</v>
      </c>
      <c r="AY2834" s="21">
        <f t="shared" si="899"/>
        <v>290885197.13</v>
      </c>
    </row>
    <row r="2835" spans="1:51">
      <c r="A2835" s="5" t="s">
        <v>5717</v>
      </c>
      <c r="B2835" s="5" t="s">
        <v>5718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900"/>
        <v>303535820.67</v>
      </c>
      <c r="AF2835" s="9">
        <f t="shared" si="901"/>
        <v>286224741.85</v>
      </c>
      <c r="AG2835" s="9">
        <f t="shared" si="902"/>
        <v>17218211.3700001</v>
      </c>
      <c r="AH2835" s="9">
        <f t="shared" si="903"/>
        <v>16779404.8100001</v>
      </c>
      <c r="AI2835" s="9">
        <f t="shared" si="904"/>
        <v>15538118.1300001</v>
      </c>
      <c r="AJ2835" s="12">
        <f t="shared" si="885"/>
        <v>54267907.11</v>
      </c>
      <c r="AK2835" s="16">
        <f t="shared" si="886"/>
        <v>0.178785841454275</v>
      </c>
      <c r="AL2835" s="9">
        <f t="shared" si="887"/>
        <v>38429904.77</v>
      </c>
      <c r="AM2835" s="16">
        <f t="shared" si="888"/>
        <v>0.00702091797698204</v>
      </c>
      <c r="AN2835" s="16">
        <f t="shared" si="889"/>
        <v>0.0347693055360141</v>
      </c>
      <c r="AO2835" s="16">
        <f t="shared" si="890"/>
        <v>0.043528162049659</v>
      </c>
      <c r="AP2835" s="16">
        <f t="shared" si="891"/>
        <v>0.0365515935994323</v>
      </c>
      <c r="AQ2835" s="12">
        <f t="shared" si="892"/>
        <v>15838002.34</v>
      </c>
      <c r="AR2835" s="12">
        <f t="shared" si="893"/>
        <v>14631791.51</v>
      </c>
      <c r="AS2835" s="12">
        <f>AR2835-VLOOKUP(A2835,[1]选股结果!$A$2:$BJ$3005,48,FALSE)*0.08</f>
        <v>-30126797.1596</v>
      </c>
      <c r="AT2835" s="12">
        <f t="shared" si="894"/>
        <v>14596715.66</v>
      </c>
      <c r="AU2835" s="12">
        <f t="shared" si="895"/>
        <v>15873078.19</v>
      </c>
      <c r="AV2835" s="12">
        <f t="shared" si="896"/>
        <v>15583155.06</v>
      </c>
      <c r="AW2835" s="12">
        <f t="shared" si="897"/>
        <v>17218211.3700001</v>
      </c>
      <c r="AX2835" s="12">
        <f t="shared" si="898"/>
        <v>1599980.46</v>
      </c>
      <c r="AY2835" s="21">
        <f t="shared" si="899"/>
        <v>286259817.7</v>
      </c>
    </row>
    <row r="2836" spans="1:51">
      <c r="A2836" s="5" t="s">
        <v>5719</v>
      </c>
      <c r="B2836" s="5" t="s">
        <v>5720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900"/>
        <v>300384432.46</v>
      </c>
      <c r="AF2836" s="9">
        <f t="shared" si="901"/>
        <v>320345045.4</v>
      </c>
      <c r="AG2836" s="9">
        <f t="shared" si="902"/>
        <v>61904820.57</v>
      </c>
      <c r="AH2836" s="9">
        <f t="shared" si="903"/>
        <v>61988021.06</v>
      </c>
      <c r="AI2836" s="9">
        <f t="shared" si="904"/>
        <v>35239171.15</v>
      </c>
      <c r="AJ2836" s="12">
        <f t="shared" si="885"/>
        <v>111201229.39</v>
      </c>
      <c r="AK2836" s="16">
        <f t="shared" si="886"/>
        <v>0.370196379617002</v>
      </c>
      <c r="AL2836" s="9">
        <f t="shared" si="887"/>
        <v>124072169.15</v>
      </c>
      <c r="AM2836" s="16">
        <f t="shared" si="888"/>
        <v>0.0105172513240036</v>
      </c>
      <c r="AN2836" s="16">
        <f t="shared" si="889"/>
        <v>0.0527352068490081</v>
      </c>
      <c r="AO2836" s="16">
        <f t="shared" si="890"/>
        <v>0.309075237720127</v>
      </c>
      <c r="AP2836" s="16">
        <f t="shared" si="891"/>
        <v>0.0394082868844288</v>
      </c>
      <c r="AQ2836" s="12">
        <f t="shared" si="892"/>
        <v>-12870939.76</v>
      </c>
      <c r="AR2836" s="12">
        <f t="shared" si="893"/>
        <v>-47102552.49</v>
      </c>
      <c r="AS2836" s="12">
        <f>AR2836-VLOOKUP(A2836,[1]选股结果!$A$2:$BJ$3005,48,FALSE)*0.08</f>
        <v>-339344743.7044</v>
      </c>
      <c r="AT2836" s="12">
        <f t="shared" si="894"/>
        <v>-39619789.67</v>
      </c>
      <c r="AU2836" s="12">
        <f t="shared" si="895"/>
        <v>-20353702.58</v>
      </c>
      <c r="AV2836" s="12">
        <f t="shared" si="896"/>
        <v>-23225191.71</v>
      </c>
      <c r="AW2836" s="12">
        <f t="shared" si="897"/>
        <v>61904820.57</v>
      </c>
      <c r="AX2836" s="12">
        <f t="shared" si="898"/>
        <v>90569669.38</v>
      </c>
      <c r="AY2836" s="21">
        <f t="shared" si="899"/>
        <v>312862282.58</v>
      </c>
    </row>
    <row r="2837" spans="1:51">
      <c r="A2837" s="5" t="s">
        <v>5721</v>
      </c>
      <c r="B2837" s="5" t="s">
        <v>5722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900"/>
        <v>299672559.61</v>
      </c>
      <c r="AF2837" s="9">
        <f t="shared" si="901"/>
        <v>270966673.28</v>
      </c>
      <c r="AG2837" s="9">
        <f t="shared" si="902"/>
        <v>28155766.56</v>
      </c>
      <c r="AH2837" s="9">
        <f t="shared" si="903"/>
        <v>29924235.54</v>
      </c>
      <c r="AI2837" s="9">
        <f t="shared" si="904"/>
        <v>23406793.45</v>
      </c>
      <c r="AJ2837" s="12">
        <f t="shared" si="885"/>
        <v>95882509.48</v>
      </c>
      <c r="AK2837" s="16">
        <f t="shared" si="886"/>
        <v>0.319957588391755</v>
      </c>
      <c r="AL2837" s="9">
        <f t="shared" si="887"/>
        <v>72584292.86</v>
      </c>
      <c r="AM2837" s="16">
        <f t="shared" si="888"/>
        <v>0.00425204824111456</v>
      </c>
      <c r="AN2837" s="16">
        <f t="shared" si="889"/>
        <v>0.17315971768497</v>
      </c>
      <c r="AO2837" s="16">
        <f t="shared" si="890"/>
        <v>0.0708118265069602</v>
      </c>
      <c r="AP2837" s="16">
        <f t="shared" si="891"/>
        <v>0</v>
      </c>
      <c r="AQ2837" s="12">
        <f t="shared" si="892"/>
        <v>23298216.62</v>
      </c>
      <c r="AR2837" s="12">
        <f t="shared" si="893"/>
        <v>23989950.68</v>
      </c>
      <c r="AS2837" s="12">
        <f>AR2837-VLOOKUP(A2837,[1]选股结果!$A$2:$BJ$3005,48,FALSE)*0.08</f>
        <v>-10501913.9184</v>
      </c>
      <c r="AT2837" s="12">
        <f t="shared" si="894"/>
        <v>16780774.53</v>
      </c>
      <c r="AU2837" s="12">
        <f t="shared" si="895"/>
        <v>30507392.77</v>
      </c>
      <c r="AV2837" s="12">
        <f t="shared" si="896"/>
        <v>21434941.72</v>
      </c>
      <c r="AW2837" s="12">
        <f t="shared" si="897"/>
        <v>28155766.56</v>
      </c>
      <c r="AX2837" s="12">
        <f t="shared" si="898"/>
        <v>-488351.31</v>
      </c>
      <c r="AY2837" s="21">
        <f t="shared" si="899"/>
        <v>278175849.43</v>
      </c>
    </row>
    <row r="2838" spans="1:51">
      <c r="A2838" s="5" t="s">
        <v>5723</v>
      </c>
      <c r="B2838" s="5" t="s">
        <v>5724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900"/>
        <v>296325034.55</v>
      </c>
      <c r="AF2838" s="9">
        <f t="shared" si="901"/>
        <v>269252109.53</v>
      </c>
      <c r="AG2838" s="9">
        <f t="shared" si="902"/>
        <v>42619387.66</v>
      </c>
      <c r="AH2838" s="9">
        <f t="shared" si="903"/>
        <v>42786687.37</v>
      </c>
      <c r="AI2838" s="9">
        <f t="shared" si="904"/>
        <v>39348520.65</v>
      </c>
      <c r="AJ2838" s="12">
        <f t="shared" si="885"/>
        <v>48081080.16</v>
      </c>
      <c r="AK2838" s="16">
        <f t="shared" si="886"/>
        <v>0.162257907884888</v>
      </c>
      <c r="AL2838" s="9">
        <f t="shared" si="887"/>
        <v>23349964.37</v>
      </c>
      <c r="AM2838" s="16">
        <f t="shared" si="888"/>
        <v>0.00200418665571704</v>
      </c>
      <c r="AN2838" s="16">
        <f t="shared" si="889"/>
        <v>0.00853324527183456</v>
      </c>
      <c r="AO2838" s="16">
        <f t="shared" si="890"/>
        <v>0.0678038826875081</v>
      </c>
      <c r="AP2838" s="16">
        <f t="shared" si="891"/>
        <v>0.00102175410342832</v>
      </c>
      <c r="AQ2838" s="12">
        <f t="shared" si="892"/>
        <v>24731115.79</v>
      </c>
      <c r="AR2838" s="12">
        <f t="shared" si="893"/>
        <v>23802058.01</v>
      </c>
      <c r="AS2838" s="12">
        <f>AR2838-VLOOKUP(A2838,[1]选股结果!$A$2:$BJ$3005,48,FALSE)*0.08</f>
        <v>-65504293.9908</v>
      </c>
      <c r="AT2838" s="12">
        <f t="shared" si="894"/>
        <v>21292949.07</v>
      </c>
      <c r="AU2838" s="12">
        <f t="shared" si="895"/>
        <v>27240224.73</v>
      </c>
      <c r="AV2838" s="12">
        <f t="shared" si="896"/>
        <v>23314450.94</v>
      </c>
      <c r="AW2838" s="12">
        <f t="shared" si="897"/>
        <v>42619387.66</v>
      </c>
      <c r="AX2838" s="12">
        <f t="shared" si="898"/>
        <v>16348488.68</v>
      </c>
      <c r="AY2838" s="21">
        <f t="shared" si="899"/>
        <v>271761218.47</v>
      </c>
    </row>
    <row r="2839" spans="1:51">
      <c r="A2839" s="5" t="s">
        <v>5725</v>
      </c>
      <c r="B2839" s="5" t="s">
        <v>5726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900"/>
        <v>293560994.27</v>
      </c>
      <c r="AF2839" s="9">
        <f t="shared" si="901"/>
        <v>290285681.51</v>
      </c>
      <c r="AG2839" s="9">
        <f t="shared" si="902"/>
        <v>5633224.19999993</v>
      </c>
      <c r="AH2839" s="9">
        <f t="shared" si="903"/>
        <v>5679172.65999993</v>
      </c>
      <c r="AI2839" s="9">
        <f t="shared" si="904"/>
        <v>3727873.57999993</v>
      </c>
      <c r="AJ2839" s="12">
        <f t="shared" si="885"/>
        <v>105226280.56</v>
      </c>
      <c r="AK2839" s="16">
        <f t="shared" si="886"/>
        <v>0.358447759116182</v>
      </c>
      <c r="AL2839" s="9">
        <f t="shared" si="887"/>
        <v>106627065.06</v>
      </c>
      <c r="AM2839" s="16">
        <f t="shared" si="888"/>
        <v>0.00373460562336036</v>
      </c>
      <c r="AN2839" s="16">
        <f t="shared" si="889"/>
        <v>0.113367322463116</v>
      </c>
      <c r="AO2839" s="16">
        <f t="shared" si="890"/>
        <v>0.0663547621796246</v>
      </c>
      <c r="AP2839" s="16">
        <f t="shared" si="891"/>
        <v>0.179820395796345</v>
      </c>
      <c r="AQ2839" s="12">
        <f t="shared" si="892"/>
        <v>-1400784.50000003</v>
      </c>
      <c r="AR2839" s="12">
        <f t="shared" si="893"/>
        <v>1340931.19999997</v>
      </c>
      <c r="AS2839" s="12">
        <f>AR2839-VLOOKUP(A2839,[1]选股结果!$A$2:$BJ$3005,48,FALSE)*0.08</f>
        <v>-40988242.1264</v>
      </c>
      <c r="AT2839" s="12">
        <f t="shared" si="894"/>
        <v>-3352083.58000003</v>
      </c>
      <c r="AU2839" s="12">
        <f t="shared" si="895"/>
        <v>3292230.27999997</v>
      </c>
      <c r="AV2839" s="12">
        <f t="shared" si="896"/>
        <v>-1513826.77000003</v>
      </c>
      <c r="AW2839" s="12">
        <f t="shared" si="897"/>
        <v>5633224.19999993</v>
      </c>
      <c r="AX2839" s="12">
        <f t="shared" si="898"/>
        <v>2454036.19</v>
      </c>
      <c r="AY2839" s="21">
        <f t="shared" si="899"/>
        <v>294978696.29</v>
      </c>
    </row>
    <row r="2840" spans="1:51">
      <c r="A2840" s="5" t="s">
        <v>5727</v>
      </c>
      <c r="B2840" s="5" t="s">
        <v>5728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900"/>
        <v>293543605.51</v>
      </c>
      <c r="AF2840" s="9">
        <f t="shared" si="901"/>
        <v>475977661.01</v>
      </c>
      <c r="AG2840" s="9">
        <f t="shared" si="902"/>
        <v>-179856038.65</v>
      </c>
      <c r="AH2840" s="9">
        <f t="shared" si="903"/>
        <v>-177063216.96</v>
      </c>
      <c r="AI2840" s="9">
        <f t="shared" si="904"/>
        <v>-177063216.96</v>
      </c>
      <c r="AJ2840" s="12">
        <f t="shared" si="885"/>
        <v>-98188508.34</v>
      </c>
      <c r="AK2840" s="16">
        <f t="shared" si="886"/>
        <v>-0.334493773657267</v>
      </c>
      <c r="AL2840" s="9">
        <f t="shared" si="887"/>
        <v>52256756.9</v>
      </c>
      <c r="AM2840" s="16">
        <f t="shared" si="888"/>
        <v>0.0188469689891151</v>
      </c>
      <c r="AN2840" s="16">
        <f t="shared" si="889"/>
        <v>0.0127703809915638</v>
      </c>
      <c r="AO2840" s="16">
        <f t="shared" si="890"/>
        <v>0.0900991107063956</v>
      </c>
      <c r="AP2840" s="16">
        <f t="shared" si="891"/>
        <v>0.0638173759821923</v>
      </c>
      <c r="AQ2840" s="12">
        <f t="shared" si="892"/>
        <v>-150445265.24</v>
      </c>
      <c r="AR2840" s="12">
        <f t="shared" si="893"/>
        <v>-180228541.04</v>
      </c>
      <c r="AS2840" s="12">
        <f>AR2840-VLOOKUP(A2840,[1]选股结果!$A$2:$BJ$3005,48,FALSE)*0.08</f>
        <v>-232770386.3584</v>
      </c>
      <c r="AT2840" s="12">
        <f t="shared" si="894"/>
        <v>-150445265.24</v>
      </c>
      <c r="AU2840" s="12">
        <f t="shared" si="895"/>
        <v>-180228541.04</v>
      </c>
      <c r="AV2840" s="12">
        <f t="shared" si="896"/>
        <v>-181793914.31</v>
      </c>
      <c r="AW2840" s="12">
        <f t="shared" si="897"/>
        <v>-179856038.65</v>
      </c>
      <c r="AX2840" s="12">
        <f t="shared" si="898"/>
        <v>1040832.85</v>
      </c>
      <c r="AY2840" s="21">
        <f t="shared" si="899"/>
        <v>446194385.21</v>
      </c>
    </row>
    <row r="2841" spans="1:51">
      <c r="A2841" s="5" t="s">
        <v>5729</v>
      </c>
      <c r="B2841" s="5" t="s">
        <v>5730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900"/>
        <v>291411563.77</v>
      </c>
      <c r="AF2841" s="9">
        <f t="shared" si="901"/>
        <v>277503118.32</v>
      </c>
      <c r="AG2841" s="9">
        <f t="shared" si="902"/>
        <v>11834494.43</v>
      </c>
      <c r="AH2841" s="9">
        <f t="shared" si="903"/>
        <v>32378565.78</v>
      </c>
      <c r="AI2841" s="9">
        <f t="shared" si="904"/>
        <v>25022488.54</v>
      </c>
      <c r="AJ2841" s="12">
        <f t="shared" si="885"/>
        <v>82289514.09</v>
      </c>
      <c r="AK2841" s="16">
        <f t="shared" si="886"/>
        <v>0.282382459451568</v>
      </c>
      <c r="AL2841" s="9">
        <f t="shared" si="887"/>
        <v>45374880.65</v>
      </c>
      <c r="AM2841" s="16">
        <f t="shared" si="888"/>
        <v>0.00897571697622959</v>
      </c>
      <c r="AN2841" s="16">
        <f t="shared" si="889"/>
        <v>0.0758189638192888</v>
      </c>
      <c r="AO2841" s="16">
        <f t="shared" si="890"/>
        <v>0.0950249708067719</v>
      </c>
      <c r="AP2841" s="16">
        <f t="shared" si="891"/>
        <v>0.0463860320267482</v>
      </c>
      <c r="AQ2841" s="12">
        <f t="shared" si="892"/>
        <v>36914633.44</v>
      </c>
      <c r="AR2841" s="12">
        <f t="shared" si="893"/>
        <v>27096439.56</v>
      </c>
      <c r="AS2841" s="12">
        <f>AR2841-VLOOKUP(A2841,[1]选股结果!$A$2:$BJ$3005,48,FALSE)*0.08</f>
        <v>-62150515.5496</v>
      </c>
      <c r="AT2841" s="12">
        <f t="shared" si="894"/>
        <v>29558556.2</v>
      </c>
      <c r="AU2841" s="12">
        <f t="shared" si="895"/>
        <v>34452516.8</v>
      </c>
      <c r="AV2841" s="12">
        <f t="shared" si="896"/>
        <v>11043563.93</v>
      </c>
      <c r="AW2841" s="12">
        <f t="shared" si="897"/>
        <v>11834494.43</v>
      </c>
      <c r="AX2841" s="12">
        <f t="shared" si="898"/>
        <v>0</v>
      </c>
      <c r="AY2841" s="21">
        <f t="shared" si="899"/>
        <v>275041001.68</v>
      </c>
    </row>
    <row r="2842" spans="1:51">
      <c r="A2842" s="5" t="s">
        <v>5731</v>
      </c>
      <c r="B2842" s="5" t="s">
        <v>5732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900"/>
        <v>291126350.62</v>
      </c>
      <c r="AF2842" s="9">
        <f t="shared" si="901"/>
        <v>300239542.12</v>
      </c>
      <c r="AG2842" s="9">
        <f t="shared" si="902"/>
        <v>-10800138.22</v>
      </c>
      <c r="AH2842" s="9">
        <f t="shared" si="903"/>
        <v>-10431710.03</v>
      </c>
      <c r="AI2842" s="9">
        <f t="shared" si="904"/>
        <v>-13102058.87</v>
      </c>
      <c r="AJ2842" s="12">
        <f t="shared" si="885"/>
        <v>53100990.46</v>
      </c>
      <c r="AK2842" s="16">
        <f t="shared" si="886"/>
        <v>0.182398434037019</v>
      </c>
      <c r="AL2842" s="9">
        <f t="shared" si="887"/>
        <v>49554210.4</v>
      </c>
      <c r="AM2842" s="16">
        <f t="shared" si="888"/>
        <v>0.0126447157811729</v>
      </c>
      <c r="AN2842" s="16">
        <f t="shared" si="889"/>
        <v>0.0225753066185981</v>
      </c>
      <c r="AO2842" s="16">
        <f t="shared" si="890"/>
        <v>0.109841769087196</v>
      </c>
      <c r="AP2842" s="16">
        <f t="shared" si="891"/>
        <v>0.0264192114647818</v>
      </c>
      <c r="AQ2842" s="12">
        <f t="shared" si="892"/>
        <v>3546780.06000001</v>
      </c>
      <c r="AR2842" s="12">
        <f t="shared" si="893"/>
        <v>-11415112.15</v>
      </c>
      <c r="AS2842" s="12">
        <f>AR2842-VLOOKUP(A2842,[1]选股结果!$A$2:$BJ$3005,48,FALSE)*0.08</f>
        <v>-21931989.0452</v>
      </c>
      <c r="AT2842" s="12">
        <f t="shared" si="894"/>
        <v>876431.22000001</v>
      </c>
      <c r="AU2842" s="12">
        <f t="shared" si="895"/>
        <v>-8744763.30999999</v>
      </c>
      <c r="AV2842" s="12">
        <f t="shared" si="896"/>
        <v>-11086347.88</v>
      </c>
      <c r="AW2842" s="12">
        <f t="shared" si="897"/>
        <v>-10800138.22</v>
      </c>
      <c r="AX2842" s="12">
        <f t="shared" si="898"/>
        <v>0</v>
      </c>
      <c r="AY2842" s="21">
        <f t="shared" si="899"/>
        <v>287947998.75</v>
      </c>
    </row>
    <row r="2843" spans="1:51">
      <c r="A2843" s="5" t="s">
        <v>5733</v>
      </c>
      <c r="B2843" s="5" t="s">
        <v>5734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900"/>
        <v>290948804.84</v>
      </c>
      <c r="AF2843" s="9">
        <f t="shared" si="901"/>
        <v>254400507.56</v>
      </c>
      <c r="AG2843" s="9">
        <f t="shared" si="902"/>
        <v>44362781.92</v>
      </c>
      <c r="AH2843" s="9">
        <f t="shared" si="903"/>
        <v>45430797.79</v>
      </c>
      <c r="AI2843" s="9">
        <f t="shared" si="904"/>
        <v>40898968.84</v>
      </c>
      <c r="AJ2843" s="12">
        <f t="shared" si="885"/>
        <v>93197438.54</v>
      </c>
      <c r="AK2843" s="16">
        <f t="shared" si="886"/>
        <v>0.320322465635326</v>
      </c>
      <c r="AL2843" s="9">
        <f t="shared" si="887"/>
        <v>54948081.47</v>
      </c>
      <c r="AM2843" s="16">
        <f t="shared" si="888"/>
        <v>0.0098384198607523</v>
      </c>
      <c r="AN2843" s="16">
        <f t="shared" si="889"/>
        <v>0.0665789747122441</v>
      </c>
      <c r="AO2843" s="16">
        <f t="shared" si="890"/>
        <v>0.0516942635604607</v>
      </c>
      <c r="AP2843" s="16">
        <f t="shared" si="891"/>
        <v>0.0628117273760581</v>
      </c>
      <c r="AQ2843" s="12">
        <f t="shared" si="892"/>
        <v>38249357.07</v>
      </c>
      <c r="AR2843" s="12">
        <f t="shared" si="893"/>
        <v>32617317.69</v>
      </c>
      <c r="AS2843" s="12">
        <f>AR2843-VLOOKUP(A2843,[1]选股结果!$A$2:$BJ$3005,48,FALSE)*0.08</f>
        <v>-17417724.03</v>
      </c>
      <c r="AT2843" s="12">
        <f t="shared" si="894"/>
        <v>33717528.12</v>
      </c>
      <c r="AU2843" s="12">
        <f t="shared" si="895"/>
        <v>37149146.64</v>
      </c>
      <c r="AV2843" s="12">
        <f t="shared" si="896"/>
        <v>34739654.66</v>
      </c>
      <c r="AW2843" s="12">
        <f t="shared" si="897"/>
        <v>44362781.92</v>
      </c>
      <c r="AX2843" s="12">
        <f t="shared" si="898"/>
        <v>9969550.31</v>
      </c>
      <c r="AY2843" s="21">
        <f t="shared" si="899"/>
        <v>253300297.13</v>
      </c>
    </row>
    <row r="2844" spans="1:51">
      <c r="A2844" s="5" t="s">
        <v>5735</v>
      </c>
      <c r="B2844" s="5" t="s">
        <v>5736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900"/>
        <v>290258180.51</v>
      </c>
      <c r="AF2844" s="9">
        <f t="shared" si="901"/>
        <v>255575239.63</v>
      </c>
      <c r="AG2844" s="9">
        <f t="shared" si="902"/>
        <v>32577081.91</v>
      </c>
      <c r="AH2844" s="9">
        <f t="shared" si="903"/>
        <v>29072774.3</v>
      </c>
      <c r="AI2844" s="9">
        <f t="shared" si="904"/>
        <v>14243202.08</v>
      </c>
      <c r="AJ2844" s="12">
        <f t="shared" si="885"/>
        <v>167565540.15</v>
      </c>
      <c r="AK2844" s="16">
        <f t="shared" si="886"/>
        <v>0.577298251699841</v>
      </c>
      <c r="AL2844" s="9">
        <f t="shared" si="887"/>
        <v>142810107.54</v>
      </c>
      <c r="AM2844" s="16">
        <f t="shared" si="888"/>
        <v>0.0375219705465796</v>
      </c>
      <c r="AN2844" s="16">
        <f t="shared" si="889"/>
        <v>0.0611314946191109</v>
      </c>
      <c r="AO2844" s="16">
        <f t="shared" si="890"/>
        <v>0.381284084519324</v>
      </c>
      <c r="AP2844" s="16">
        <f t="shared" si="891"/>
        <v>0</v>
      </c>
      <c r="AQ2844" s="12">
        <f t="shared" si="892"/>
        <v>24755432.61</v>
      </c>
      <c r="AR2844" s="12">
        <f t="shared" si="893"/>
        <v>16349061.05</v>
      </c>
      <c r="AS2844" s="12">
        <f>AR2844-VLOOKUP(A2844,[1]选股结果!$A$2:$BJ$3005,48,FALSE)*0.08</f>
        <v>-180515607.4316</v>
      </c>
      <c r="AT2844" s="12">
        <f t="shared" si="894"/>
        <v>9925860.38999998</v>
      </c>
      <c r="AU2844" s="12">
        <f t="shared" si="895"/>
        <v>31178633.27</v>
      </c>
      <c r="AV2844" s="12">
        <f t="shared" si="896"/>
        <v>25417293.57</v>
      </c>
      <c r="AW2844" s="12">
        <f t="shared" si="897"/>
        <v>32577081.91</v>
      </c>
      <c r="AX2844" s="12">
        <f t="shared" si="898"/>
        <v>2164383.56</v>
      </c>
      <c r="AY2844" s="21">
        <f t="shared" si="899"/>
        <v>261998440.29</v>
      </c>
    </row>
    <row r="2845" spans="1:51">
      <c r="A2845" s="5" t="s">
        <v>5737</v>
      </c>
      <c r="B2845" s="5" t="s">
        <v>5738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900"/>
        <v>289168095.99</v>
      </c>
      <c r="AF2845" s="9">
        <f t="shared" si="901"/>
        <v>287900097.37</v>
      </c>
      <c r="AG2845" s="9">
        <f t="shared" si="902"/>
        <v>-82906.4699999942</v>
      </c>
      <c r="AH2845" s="9">
        <f t="shared" si="903"/>
        <v>3939952.77000001</v>
      </c>
      <c r="AI2845" s="9">
        <f t="shared" si="904"/>
        <v>4004274.25000001</v>
      </c>
      <c r="AJ2845" s="12">
        <f t="shared" si="885"/>
        <v>46365181.09</v>
      </c>
      <c r="AK2845" s="16">
        <f t="shared" si="886"/>
        <v>0.160339891339892</v>
      </c>
      <c r="AL2845" s="9">
        <f t="shared" si="887"/>
        <v>40840548.22</v>
      </c>
      <c r="AM2845" s="16">
        <f t="shared" si="888"/>
        <v>0.0061814224832805</v>
      </c>
      <c r="AN2845" s="16">
        <f t="shared" si="889"/>
        <v>0.0410257129140908</v>
      </c>
      <c r="AO2845" s="16">
        <f t="shared" si="890"/>
        <v>0.0635311468822456</v>
      </c>
      <c r="AP2845" s="16">
        <f t="shared" si="891"/>
        <v>0.0298850739754459</v>
      </c>
      <c r="AQ2845" s="12">
        <f t="shared" si="892"/>
        <v>5524632.87</v>
      </c>
      <c r="AR2845" s="12">
        <f t="shared" si="893"/>
        <v>1155560.06</v>
      </c>
      <c r="AS2845" s="12">
        <f>AR2845-VLOOKUP(A2845,[1]选股结果!$A$2:$BJ$3005,48,FALSE)*0.08</f>
        <v>-41229352.0408</v>
      </c>
      <c r="AT2845" s="12">
        <f t="shared" si="894"/>
        <v>5588954.35000001</v>
      </c>
      <c r="AU2845" s="12">
        <f t="shared" si="895"/>
        <v>1091238.58</v>
      </c>
      <c r="AV2845" s="12">
        <f t="shared" si="896"/>
        <v>-7220122.95</v>
      </c>
      <c r="AW2845" s="12">
        <f t="shared" si="897"/>
        <v>-82906.4699999942</v>
      </c>
      <c r="AX2845" s="12">
        <f t="shared" si="898"/>
        <v>5745177.06</v>
      </c>
      <c r="AY2845" s="21">
        <f t="shared" si="899"/>
        <v>283466703.08</v>
      </c>
    </row>
    <row r="2846" spans="1:51">
      <c r="A2846" s="5" t="s">
        <v>5739</v>
      </c>
      <c r="B2846" s="5" t="s">
        <v>5740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900"/>
        <v>287848285.66</v>
      </c>
      <c r="AF2846" s="9">
        <f t="shared" si="901"/>
        <v>343278099.88</v>
      </c>
      <c r="AG2846" s="9">
        <f t="shared" si="902"/>
        <v>-32083191.38</v>
      </c>
      <c r="AH2846" s="9">
        <f t="shared" si="903"/>
        <v>-28869363.1</v>
      </c>
      <c r="AI2846" s="9">
        <f t="shared" si="904"/>
        <v>-31785516.96</v>
      </c>
      <c r="AJ2846" s="12">
        <f t="shared" ref="AJ2846:AJ2909" si="905">C2846-G2846</f>
        <v>165583288.83</v>
      </c>
      <c r="AK2846" s="16">
        <f t="shared" ref="AK2846:AK2909" si="906">AJ2846/C2846</f>
        <v>0.575245006064005</v>
      </c>
      <c r="AL2846" s="9">
        <f t="shared" ref="AL2846:AL2909" si="907">O2846+P2846+Q2846+R2846+Y2846-AB2846+AC2846</f>
        <v>219846038.82</v>
      </c>
      <c r="AM2846" s="16">
        <f t="shared" ref="AM2846:AM2909" si="908">O2846/C2846</f>
        <v>0.0107071470755272</v>
      </c>
      <c r="AN2846" s="16">
        <f t="shared" ref="AN2846:AN2909" si="909">P2846/C2846</f>
        <v>0.17108804791761</v>
      </c>
      <c r="AO2846" s="16">
        <f t="shared" ref="AO2846:AO2909" si="910">Q2846/C2846</f>
        <v>0.359499649972659</v>
      </c>
      <c r="AP2846" s="16">
        <f t="shared" ref="AP2846:AP2909" si="911">R2846/C2846</f>
        <v>0.233626800263223</v>
      </c>
      <c r="AQ2846" s="12">
        <f t="shared" ref="AQ2846:AQ2909" si="912">C2846-G2846-AL2846</f>
        <v>-54262749.9899999</v>
      </c>
      <c r="AR2846" s="12">
        <f t="shared" ref="AR2846:AR2909" si="913">AQ2846-S2846-AD2846</f>
        <v>-55132139.8</v>
      </c>
      <c r="AS2846" s="12">
        <f>AR2846-VLOOKUP(A2846,[1]选股结果!$A$2:$BJ$3005,48,FALSE)*0.08</f>
        <v>-157492227.4704</v>
      </c>
      <c r="AT2846" s="12">
        <f t="shared" si="894"/>
        <v>-57178903.8499999</v>
      </c>
      <c r="AU2846" s="12">
        <f t="shared" si="895"/>
        <v>-52215985.94</v>
      </c>
      <c r="AV2846" s="12">
        <f t="shared" si="896"/>
        <v>-57712682.32</v>
      </c>
      <c r="AW2846" s="12">
        <f t="shared" si="897"/>
        <v>-32083191.38</v>
      </c>
      <c r="AX2846" s="12">
        <f t="shared" si="898"/>
        <v>21592948.42</v>
      </c>
      <c r="AY2846" s="21">
        <f t="shared" si="899"/>
        <v>345324863.93</v>
      </c>
    </row>
    <row r="2847" spans="1:51">
      <c r="A2847" s="5" t="s">
        <v>5741</v>
      </c>
      <c r="B2847" s="5" t="s">
        <v>5742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900"/>
        <v>285213499.3</v>
      </c>
      <c r="AF2847" s="9">
        <f t="shared" si="901"/>
        <v>266765902.2</v>
      </c>
      <c r="AG2847" s="9">
        <f t="shared" si="902"/>
        <v>21750530.69</v>
      </c>
      <c r="AH2847" s="9">
        <f t="shared" si="903"/>
        <v>69144937.09</v>
      </c>
      <c r="AI2847" s="9">
        <f t="shared" si="904"/>
        <v>59571434.24</v>
      </c>
      <c r="AJ2847" s="12">
        <f t="shared" si="905"/>
        <v>89073486.64</v>
      </c>
      <c r="AK2847" s="16">
        <f t="shared" si="906"/>
        <v>0.312304595885585</v>
      </c>
      <c r="AL2847" s="9">
        <f t="shared" si="907"/>
        <v>27081150.11</v>
      </c>
      <c r="AM2847" s="16">
        <f t="shared" si="908"/>
        <v>0.00766771970950675</v>
      </c>
      <c r="AN2847" s="16">
        <f t="shared" si="909"/>
        <v>0.0919443383092351</v>
      </c>
      <c r="AO2847" s="16">
        <f t="shared" si="910"/>
        <v>0.117545288432286</v>
      </c>
      <c r="AP2847" s="16">
        <f t="shared" si="911"/>
        <v>0.0439647837874973</v>
      </c>
      <c r="AQ2847" s="12">
        <f t="shared" si="912"/>
        <v>61992336.53</v>
      </c>
      <c r="AR2847" s="12">
        <f t="shared" si="913"/>
        <v>56268500.65</v>
      </c>
      <c r="AS2847" s="12">
        <f>AR2847-VLOOKUP(A2847,[1]选股结果!$A$2:$BJ$3005,48,FALSE)*0.08</f>
        <v>1212512.07479999</v>
      </c>
      <c r="AT2847" s="12">
        <f t="shared" si="894"/>
        <v>52418833.68</v>
      </c>
      <c r="AU2847" s="12">
        <f t="shared" si="895"/>
        <v>65842003.5</v>
      </c>
      <c r="AV2847" s="12">
        <f t="shared" si="896"/>
        <v>15967867.35</v>
      </c>
      <c r="AW2847" s="12">
        <f t="shared" si="897"/>
        <v>21750530.69</v>
      </c>
      <c r="AX2847" s="12">
        <f t="shared" si="898"/>
        <v>1932996.37</v>
      </c>
      <c r="AY2847" s="21">
        <f t="shared" si="899"/>
        <v>270615569.17</v>
      </c>
    </row>
    <row r="2848" spans="1:51">
      <c r="A2848" s="5" t="s">
        <v>5743</v>
      </c>
      <c r="B2848" s="5" t="s">
        <v>5744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900"/>
        <v>285036667.4</v>
      </c>
      <c r="AF2848" s="9">
        <f t="shared" si="901"/>
        <v>197350041.84</v>
      </c>
      <c r="AG2848" s="9">
        <f t="shared" si="902"/>
        <v>83002322.6099999</v>
      </c>
      <c r="AH2848" s="9">
        <f t="shared" si="903"/>
        <v>83001156.9099999</v>
      </c>
      <c r="AI2848" s="9">
        <f t="shared" si="904"/>
        <v>72252504.9799999</v>
      </c>
      <c r="AJ2848" s="12">
        <f t="shared" si="905"/>
        <v>128650628.35</v>
      </c>
      <c r="AK2848" s="16">
        <f t="shared" si="906"/>
        <v>0.451347644229438</v>
      </c>
      <c r="AL2848" s="9">
        <f t="shared" si="907"/>
        <v>46816885.28</v>
      </c>
      <c r="AM2848" s="16">
        <f t="shared" si="908"/>
        <v>0.00182405332177975</v>
      </c>
      <c r="AN2848" s="16">
        <f t="shared" si="909"/>
        <v>0.0492321011468576</v>
      </c>
      <c r="AO2848" s="16">
        <f t="shared" si="910"/>
        <v>0.0567641800880808</v>
      </c>
      <c r="AP2848" s="16">
        <f t="shared" si="911"/>
        <v>0.0564242168795438</v>
      </c>
      <c r="AQ2848" s="12">
        <f t="shared" si="912"/>
        <v>81833743.07</v>
      </c>
      <c r="AR2848" s="12">
        <f t="shared" si="913"/>
        <v>76936807.93</v>
      </c>
      <c r="AS2848" s="12">
        <f>AR2848-VLOOKUP(A2848,[1]选股结果!$A$2:$BJ$3005,48,FALSE)*0.08</f>
        <v>7999330.10520001</v>
      </c>
      <c r="AT2848" s="12">
        <f t="shared" si="894"/>
        <v>71085091.14</v>
      </c>
      <c r="AU2848" s="12">
        <f t="shared" si="895"/>
        <v>87685459.86</v>
      </c>
      <c r="AV2848" s="12">
        <f t="shared" si="896"/>
        <v>76649252.88</v>
      </c>
      <c r="AW2848" s="12">
        <f t="shared" si="897"/>
        <v>83002322.6099999</v>
      </c>
      <c r="AX2848" s="12">
        <f t="shared" si="898"/>
        <v>501352.94</v>
      </c>
      <c r="AY2848" s="21">
        <f t="shared" si="899"/>
        <v>203201758.63</v>
      </c>
    </row>
    <row r="2849" spans="1:51">
      <c r="A2849" s="5" t="s">
        <v>5745</v>
      </c>
      <c r="B2849" s="5" t="s">
        <v>5746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900"/>
        <v>283893905.09</v>
      </c>
      <c r="AF2849" s="9">
        <f t="shared" si="901"/>
        <v>320341519.48</v>
      </c>
      <c r="AG2849" s="9">
        <f t="shared" si="902"/>
        <v>-29865694.3</v>
      </c>
      <c r="AH2849" s="9">
        <f t="shared" si="903"/>
        <v>-30374450.51</v>
      </c>
      <c r="AI2849" s="9">
        <f t="shared" si="904"/>
        <v>-30540878.94</v>
      </c>
      <c r="AJ2849" s="12">
        <f t="shared" si="905"/>
        <v>55579350.17</v>
      </c>
      <c r="AK2849" s="16">
        <f t="shared" si="906"/>
        <v>0.195775073622592</v>
      </c>
      <c r="AL2849" s="9">
        <f t="shared" si="907"/>
        <v>80090942.48</v>
      </c>
      <c r="AM2849" s="16">
        <f t="shared" si="908"/>
        <v>0.0158111261267726</v>
      </c>
      <c r="AN2849" s="16">
        <f t="shared" si="909"/>
        <v>0.0734329047092118</v>
      </c>
      <c r="AO2849" s="16">
        <f t="shared" si="910"/>
        <v>0.139744789087399</v>
      </c>
      <c r="AP2849" s="16">
        <f t="shared" si="911"/>
        <v>0.0513348673525762</v>
      </c>
      <c r="AQ2849" s="12">
        <f t="shared" si="912"/>
        <v>-24511592.31</v>
      </c>
      <c r="AR2849" s="12">
        <f t="shared" si="913"/>
        <v>-37122799.03</v>
      </c>
      <c r="AS2849" s="12">
        <f>AR2849-VLOOKUP(A2849,[1]选股结果!$A$2:$BJ$3005,48,FALSE)*0.08</f>
        <v>-89003585.7844</v>
      </c>
      <c r="AT2849" s="12">
        <f t="shared" si="894"/>
        <v>-24678020.74</v>
      </c>
      <c r="AU2849" s="12">
        <f t="shared" si="895"/>
        <v>-36956370.6</v>
      </c>
      <c r="AV2849" s="12">
        <f t="shared" si="896"/>
        <v>-30372232.1</v>
      </c>
      <c r="AW2849" s="12">
        <f t="shared" si="897"/>
        <v>-29865694.3</v>
      </c>
      <c r="AX2849" s="12">
        <f t="shared" si="898"/>
        <v>2363061.86</v>
      </c>
      <c r="AY2849" s="21">
        <f t="shared" si="899"/>
        <v>307896741.19</v>
      </c>
    </row>
    <row r="2850" spans="1:51">
      <c r="A2850" s="5" t="s">
        <v>5747</v>
      </c>
      <c r="B2850" s="5" t="s">
        <v>5748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900"/>
        <v>282566930.69</v>
      </c>
      <c r="AF2850" s="9">
        <f t="shared" si="901"/>
        <v>279679562.59</v>
      </c>
      <c r="AG2850" s="9">
        <f t="shared" si="902"/>
        <v>2887368.10000002</v>
      </c>
      <c r="AH2850" s="9">
        <f t="shared" si="903"/>
        <v>2803988.13000002</v>
      </c>
      <c r="AI2850" s="9">
        <f t="shared" si="904"/>
        <v>2803988.13000002</v>
      </c>
      <c r="AJ2850" s="12">
        <f t="shared" si="905"/>
        <v>47332511.14</v>
      </c>
      <c r="AK2850" s="16">
        <f t="shared" si="906"/>
        <v>0.167509025293295</v>
      </c>
      <c r="AL2850" s="9">
        <f t="shared" si="907"/>
        <v>43367801.61</v>
      </c>
      <c r="AM2850" s="16">
        <f t="shared" si="908"/>
        <v>0.0913656555880679</v>
      </c>
      <c r="AN2850" s="16">
        <f t="shared" si="909"/>
        <v>0.00346287673370205</v>
      </c>
      <c r="AO2850" s="16">
        <f t="shared" si="910"/>
        <v>0.0583543668034171</v>
      </c>
      <c r="AP2850" s="16">
        <f t="shared" si="911"/>
        <v>0</v>
      </c>
      <c r="AQ2850" s="12">
        <f t="shared" si="912"/>
        <v>3964709.52999999</v>
      </c>
      <c r="AR2850" s="12">
        <f t="shared" si="913"/>
        <v>2803988.12999999</v>
      </c>
      <c r="AS2850" s="12">
        <f>AR2850-VLOOKUP(A2850,[1]选股结果!$A$2:$BJ$3005,48,FALSE)*0.08</f>
        <v>-40597457.1068001</v>
      </c>
      <c r="AT2850" s="12">
        <f t="shared" si="894"/>
        <v>3964709.52999999</v>
      </c>
      <c r="AU2850" s="12">
        <f t="shared" si="895"/>
        <v>2803988.12999999</v>
      </c>
      <c r="AV2850" s="12">
        <f t="shared" si="896"/>
        <v>4048089.49999999</v>
      </c>
      <c r="AW2850" s="12">
        <f t="shared" si="897"/>
        <v>2887368.10000002</v>
      </c>
      <c r="AX2850" s="12">
        <f t="shared" si="898"/>
        <v>0</v>
      </c>
      <c r="AY2850" s="21">
        <f t="shared" si="899"/>
        <v>278518841.19</v>
      </c>
    </row>
    <row r="2851" spans="1:51">
      <c r="A2851" s="5" t="s">
        <v>5749</v>
      </c>
      <c r="B2851" s="5" t="s">
        <v>5750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900"/>
        <v>279211366.49</v>
      </c>
      <c r="AF2851" s="9">
        <f t="shared" si="901"/>
        <v>284571538.24</v>
      </c>
      <c r="AG2851" s="9">
        <f t="shared" si="902"/>
        <v>-270303.160000001</v>
      </c>
      <c r="AH2851" s="9">
        <f t="shared" si="903"/>
        <v>-1705189.25</v>
      </c>
      <c r="AI2851" s="9">
        <f t="shared" si="904"/>
        <v>-4080747.48</v>
      </c>
      <c r="AJ2851" s="12">
        <f t="shared" si="905"/>
        <v>68923306.53</v>
      </c>
      <c r="AK2851" s="16">
        <f t="shared" si="906"/>
        <v>0.246849930919515</v>
      </c>
      <c r="AL2851" s="9">
        <f t="shared" si="907"/>
        <v>68056995.09</v>
      </c>
      <c r="AM2851" s="16">
        <f t="shared" si="908"/>
        <v>0.0156046243918084</v>
      </c>
      <c r="AN2851" s="16">
        <f t="shared" si="909"/>
        <v>0.0695976194461123</v>
      </c>
      <c r="AO2851" s="16">
        <f t="shared" si="910"/>
        <v>0.11773892848011</v>
      </c>
      <c r="AP2851" s="16">
        <f t="shared" si="911"/>
        <v>0.0571727783172886</v>
      </c>
      <c r="AQ2851" s="12">
        <f t="shared" si="912"/>
        <v>866311.440000013</v>
      </c>
      <c r="AR2851" s="12">
        <f t="shared" si="913"/>
        <v>-3165953.46999999</v>
      </c>
      <c r="AS2851" s="12">
        <f>AR2851-VLOOKUP(A2851,[1]选股结果!$A$2:$BJ$3005,48,FALSE)*0.08</f>
        <v>-64781947.2492</v>
      </c>
      <c r="AT2851" s="12">
        <f t="shared" si="894"/>
        <v>-1509246.78999999</v>
      </c>
      <c r="AU2851" s="12">
        <f t="shared" si="895"/>
        <v>-790395.239999987</v>
      </c>
      <c r="AV2851" s="12">
        <f t="shared" si="896"/>
        <v>-1253307.04</v>
      </c>
      <c r="AW2851" s="12">
        <f t="shared" si="897"/>
        <v>-270303.160000001</v>
      </c>
      <c r="AX2851" s="12">
        <f t="shared" si="898"/>
        <v>935129.75</v>
      </c>
      <c r="AY2851" s="21">
        <f t="shared" si="899"/>
        <v>282914831.56</v>
      </c>
    </row>
    <row r="2852" spans="1:51">
      <c r="A2852" s="5" t="s">
        <v>5751</v>
      </c>
      <c r="B2852" s="5" t="s">
        <v>5752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900"/>
        <v>278105057.36</v>
      </c>
      <c r="AF2852" s="9">
        <f t="shared" si="901"/>
        <v>238476718.63</v>
      </c>
      <c r="AG2852" s="9">
        <f t="shared" si="902"/>
        <v>41482635.15</v>
      </c>
      <c r="AH2852" s="9">
        <f t="shared" si="903"/>
        <v>41547563.74</v>
      </c>
      <c r="AI2852" s="9">
        <f t="shared" si="904"/>
        <v>36783537.73</v>
      </c>
      <c r="AJ2852" s="12">
        <f t="shared" si="905"/>
        <v>88958160.49</v>
      </c>
      <c r="AK2852" s="16">
        <f t="shared" si="906"/>
        <v>0.319872501904365</v>
      </c>
      <c r="AL2852" s="9">
        <f t="shared" si="907"/>
        <v>54454270.42</v>
      </c>
      <c r="AM2852" s="16">
        <f t="shared" si="908"/>
        <v>0.00609502831804238</v>
      </c>
      <c r="AN2852" s="16">
        <f t="shared" si="909"/>
        <v>0.0775956500570415</v>
      </c>
      <c r="AO2852" s="16">
        <f t="shared" si="910"/>
        <v>0.0717704832823756</v>
      </c>
      <c r="AP2852" s="16">
        <f t="shared" si="911"/>
        <v>0.0405769813649677</v>
      </c>
      <c r="AQ2852" s="12">
        <f t="shared" si="912"/>
        <v>34503890.07</v>
      </c>
      <c r="AR2852" s="12">
        <f t="shared" si="913"/>
        <v>34929241.31</v>
      </c>
      <c r="AS2852" s="12">
        <f>AR2852-VLOOKUP(A2852,[1]选股结果!$A$2:$BJ$3005,48,FALSE)*0.08</f>
        <v>-28724240.2028</v>
      </c>
      <c r="AT2852" s="12">
        <f t="shared" si="894"/>
        <v>29739864.06</v>
      </c>
      <c r="AU2852" s="12">
        <f t="shared" si="895"/>
        <v>39693267.32</v>
      </c>
      <c r="AV2852" s="12">
        <f t="shared" si="896"/>
        <v>33732992.13</v>
      </c>
      <c r="AW2852" s="12">
        <f t="shared" si="897"/>
        <v>41482635.15</v>
      </c>
      <c r="AX2852" s="12">
        <f t="shared" si="898"/>
        <v>2425504.42</v>
      </c>
      <c r="AY2852" s="21">
        <f t="shared" si="899"/>
        <v>243666095.88</v>
      </c>
    </row>
    <row r="2853" spans="1:51">
      <c r="A2853" s="5" t="s">
        <v>5753</v>
      </c>
      <c r="B2853" s="5" t="s">
        <v>5754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900"/>
        <v>277307551.82</v>
      </c>
      <c r="AF2853" s="9">
        <f t="shared" si="901"/>
        <v>244193224.81</v>
      </c>
      <c r="AG2853" s="9">
        <f t="shared" si="902"/>
        <v>49470987.79</v>
      </c>
      <c r="AH2853" s="9">
        <f t="shared" si="903"/>
        <v>49474696.2</v>
      </c>
      <c r="AI2853" s="9">
        <f t="shared" si="904"/>
        <v>43819444.92</v>
      </c>
      <c r="AJ2853" s="12">
        <f t="shared" si="905"/>
        <v>189441094.95</v>
      </c>
      <c r="AK2853" s="16">
        <f t="shared" si="906"/>
        <v>0.683144377809682</v>
      </c>
      <c r="AL2853" s="9">
        <f t="shared" si="907"/>
        <v>169946901.64</v>
      </c>
      <c r="AM2853" s="16">
        <f t="shared" si="908"/>
        <v>0.0151870988812222</v>
      </c>
      <c r="AN2853" s="16">
        <f t="shared" si="909"/>
        <v>0.233926532451979</v>
      </c>
      <c r="AO2853" s="16">
        <f t="shared" si="910"/>
        <v>0.155723176439242</v>
      </c>
      <c r="AP2853" s="16">
        <f t="shared" si="911"/>
        <v>0.208022845470303</v>
      </c>
      <c r="AQ2853" s="12">
        <f t="shared" si="912"/>
        <v>19494193.31</v>
      </c>
      <c r="AR2853" s="12">
        <f t="shared" si="913"/>
        <v>27462784.14</v>
      </c>
      <c r="AS2853" s="12">
        <f>AR2853-VLOOKUP(A2853,[1]选股结果!$A$2:$BJ$3005,48,FALSE)*0.08</f>
        <v>-217624342.1464</v>
      </c>
      <c r="AT2853" s="12">
        <f t="shared" si="894"/>
        <v>13838942.03</v>
      </c>
      <c r="AU2853" s="12">
        <f t="shared" si="895"/>
        <v>33118035.42</v>
      </c>
      <c r="AV2853" s="12">
        <f t="shared" si="896"/>
        <v>19263645.62</v>
      </c>
      <c r="AW2853" s="12">
        <f t="shared" si="897"/>
        <v>49470987.79</v>
      </c>
      <c r="AX2853" s="12">
        <f t="shared" si="898"/>
        <v>8177527.4</v>
      </c>
      <c r="AY2853" s="21">
        <f t="shared" si="899"/>
        <v>257817066.92</v>
      </c>
    </row>
    <row r="2854" spans="1:51">
      <c r="A2854" s="5" t="s">
        <v>5755</v>
      </c>
      <c r="B2854" s="5" t="s">
        <v>5756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900"/>
        <v>276937429.44</v>
      </c>
      <c r="AF2854" s="9">
        <f t="shared" si="901"/>
        <v>317927206.1</v>
      </c>
      <c r="AG2854" s="9">
        <f t="shared" si="902"/>
        <v>-32063654.22</v>
      </c>
      <c r="AH2854" s="9">
        <f t="shared" si="903"/>
        <v>-31888394.81</v>
      </c>
      <c r="AI2854" s="9">
        <f t="shared" si="904"/>
        <v>-34239248.72</v>
      </c>
      <c r="AJ2854" s="12">
        <f t="shared" si="905"/>
        <v>72319644.83</v>
      </c>
      <c r="AK2854" s="16">
        <f t="shared" si="906"/>
        <v>0.261140738455754</v>
      </c>
      <c r="AL2854" s="9">
        <f t="shared" si="907"/>
        <v>97753125.36</v>
      </c>
      <c r="AM2854" s="16">
        <f t="shared" si="908"/>
        <v>0.00328392865434983</v>
      </c>
      <c r="AN2854" s="16">
        <f t="shared" si="909"/>
        <v>0.124791107471038</v>
      </c>
      <c r="AO2854" s="16">
        <f t="shared" si="910"/>
        <v>0.218770157694145</v>
      </c>
      <c r="AP2854" s="16">
        <f t="shared" si="911"/>
        <v>0.000697991601896772</v>
      </c>
      <c r="AQ2854" s="12">
        <f t="shared" si="912"/>
        <v>-25433480.53</v>
      </c>
      <c r="AR2854" s="12">
        <f t="shared" si="913"/>
        <v>-44846039.54</v>
      </c>
      <c r="AS2854" s="12">
        <f>AR2854-VLOOKUP(A2854,[1]选股结果!$A$2:$BJ$3005,48,FALSE)*0.08</f>
        <v>-113138580.888</v>
      </c>
      <c r="AT2854" s="12">
        <f t="shared" si="894"/>
        <v>-27784334.44</v>
      </c>
      <c r="AU2854" s="12">
        <f t="shared" si="895"/>
        <v>-42495185.63</v>
      </c>
      <c r="AV2854" s="12">
        <f t="shared" si="896"/>
        <v>-31951218.28</v>
      </c>
      <c r="AW2854" s="12">
        <f t="shared" si="897"/>
        <v>-32063654.22</v>
      </c>
      <c r="AX2854" s="12">
        <f t="shared" si="898"/>
        <v>8353806.5</v>
      </c>
      <c r="AY2854" s="21">
        <f t="shared" si="899"/>
        <v>300865501</v>
      </c>
    </row>
    <row r="2855" spans="1:51">
      <c r="A2855" s="5" t="s">
        <v>5757</v>
      </c>
      <c r="B2855" s="5" t="s">
        <v>5758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900"/>
        <v>276802718.39</v>
      </c>
      <c r="AF2855" s="9">
        <f t="shared" si="901"/>
        <v>256930526.73</v>
      </c>
      <c r="AG2855" s="9">
        <f t="shared" si="902"/>
        <v>157736031.2</v>
      </c>
      <c r="AH2855" s="9">
        <f t="shared" si="903"/>
        <v>157904146.46</v>
      </c>
      <c r="AI2855" s="9">
        <f t="shared" si="904"/>
        <v>132536424.69</v>
      </c>
      <c r="AJ2855" s="12">
        <f t="shared" si="905"/>
        <v>76759576.04</v>
      </c>
      <c r="AK2855" s="16">
        <f t="shared" si="906"/>
        <v>0.277307883703114</v>
      </c>
      <c r="AL2855" s="9">
        <f t="shared" si="907"/>
        <v>63021449.3</v>
      </c>
      <c r="AM2855" s="16">
        <f t="shared" si="908"/>
        <v>0.00905137707668739</v>
      </c>
      <c r="AN2855" s="16">
        <f t="shared" si="909"/>
        <v>0.0172474252701287</v>
      </c>
      <c r="AO2855" s="16">
        <f t="shared" si="910"/>
        <v>0.127060708813005</v>
      </c>
      <c r="AP2855" s="16">
        <f t="shared" si="911"/>
        <v>0.0749242460501401</v>
      </c>
      <c r="AQ2855" s="12">
        <f t="shared" si="912"/>
        <v>13738126.74</v>
      </c>
      <c r="AR2855" s="12">
        <f t="shared" si="913"/>
        <v>-5327414.85000001</v>
      </c>
      <c r="AS2855" s="12">
        <f>AR2855-VLOOKUP(A2855,[1]选股结果!$A$2:$BJ$3005,48,FALSE)*0.08</f>
        <v>-93653638.7836</v>
      </c>
      <c r="AT2855" s="12">
        <f t="shared" si="894"/>
        <v>-11629595.03</v>
      </c>
      <c r="AU2855" s="12">
        <f t="shared" si="895"/>
        <v>20040306.92</v>
      </c>
      <c r="AV2855" s="12">
        <f t="shared" si="896"/>
        <v>15343589.48</v>
      </c>
      <c r="AW2855" s="12">
        <f t="shared" si="897"/>
        <v>157736031.2</v>
      </c>
      <c r="AX2855" s="12">
        <f t="shared" si="898"/>
        <v>134406684.65</v>
      </c>
      <c r="AY2855" s="21">
        <f t="shared" si="899"/>
        <v>263232706.91</v>
      </c>
    </row>
    <row r="2856" spans="1:51">
      <c r="A2856" s="5" t="s">
        <v>5759</v>
      </c>
      <c r="B2856" s="5" t="s">
        <v>5760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900"/>
        <v>276568759.01</v>
      </c>
      <c r="AF2856" s="9">
        <f t="shared" si="901"/>
        <v>140180701.3</v>
      </c>
      <c r="AG2856" s="9">
        <f t="shared" si="902"/>
        <v>134728687.55</v>
      </c>
      <c r="AH2856" s="9">
        <f t="shared" si="903"/>
        <v>133691574.29</v>
      </c>
      <c r="AI2856" s="9">
        <f t="shared" si="904"/>
        <v>111234547.56</v>
      </c>
      <c r="AJ2856" s="12">
        <f t="shared" si="905"/>
        <v>179691518.62</v>
      </c>
      <c r="AK2856" s="16">
        <f t="shared" si="906"/>
        <v>0.649717340683092</v>
      </c>
      <c r="AL2856" s="9">
        <f t="shared" si="907"/>
        <v>46551274.99</v>
      </c>
      <c r="AM2856" s="16">
        <f t="shared" si="908"/>
        <v>0.0122754717566536</v>
      </c>
      <c r="AN2856" s="16">
        <f t="shared" si="909"/>
        <v>0.00144318903345684</v>
      </c>
      <c r="AO2856" s="16">
        <f t="shared" si="910"/>
        <v>0.119714082344358</v>
      </c>
      <c r="AP2856" s="16">
        <f t="shared" si="911"/>
        <v>0.0311345127368079</v>
      </c>
      <c r="AQ2856" s="12">
        <f t="shared" si="912"/>
        <v>133140243.63</v>
      </c>
      <c r="AR2856" s="12">
        <f t="shared" si="913"/>
        <v>112893917.72</v>
      </c>
      <c r="AS2856" s="12">
        <f>AR2856-VLOOKUP(A2856,[1]选股结果!$A$2:$BJ$3005,48,FALSE)*0.08</f>
        <v>34084392.58</v>
      </c>
      <c r="AT2856" s="12">
        <f t="shared" si="894"/>
        <v>110683216.9</v>
      </c>
      <c r="AU2856" s="12">
        <f t="shared" si="895"/>
        <v>135350944.45</v>
      </c>
      <c r="AV2856" s="12">
        <f t="shared" si="896"/>
        <v>132059043.42</v>
      </c>
      <c r="AW2856" s="12">
        <f t="shared" si="897"/>
        <v>134728687.55</v>
      </c>
      <c r="AX2856" s="12">
        <f t="shared" si="898"/>
        <v>0</v>
      </c>
      <c r="AY2856" s="21">
        <f t="shared" si="899"/>
        <v>142391402.12</v>
      </c>
    </row>
    <row r="2857" spans="1:51">
      <c r="A2857" s="5" t="s">
        <v>5761</v>
      </c>
      <c r="B2857" s="5" t="s">
        <v>5762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900"/>
        <v>275547218.57</v>
      </c>
      <c r="AF2857" s="9">
        <f t="shared" si="901"/>
        <v>199484249.58</v>
      </c>
      <c r="AG2857" s="9">
        <f t="shared" si="902"/>
        <v>75926887.55</v>
      </c>
      <c r="AH2857" s="9">
        <f t="shared" si="903"/>
        <v>75586476.95</v>
      </c>
      <c r="AI2857" s="9">
        <f t="shared" si="904"/>
        <v>53177639.01</v>
      </c>
      <c r="AJ2857" s="12">
        <f t="shared" si="905"/>
        <v>127590068.13</v>
      </c>
      <c r="AK2857" s="16">
        <f t="shared" si="906"/>
        <v>0.463042482490481</v>
      </c>
      <c r="AL2857" s="9">
        <f t="shared" si="907"/>
        <v>42547157.63</v>
      </c>
      <c r="AM2857" s="16">
        <f t="shared" si="908"/>
        <v>0.0459675555635568</v>
      </c>
      <c r="AN2857" s="16">
        <f t="shared" si="909"/>
        <v>0.011134444600538</v>
      </c>
      <c r="AO2857" s="16">
        <f t="shared" si="910"/>
        <v>0.0960722806326384</v>
      </c>
      <c r="AP2857" s="16">
        <f t="shared" si="911"/>
        <v>0</v>
      </c>
      <c r="AQ2857" s="12">
        <f t="shared" si="912"/>
        <v>85042910.5</v>
      </c>
      <c r="AR2857" s="12">
        <f t="shared" si="913"/>
        <v>53313720.45</v>
      </c>
      <c r="AS2857" s="12">
        <f>AR2857-VLOOKUP(A2857,[1]选股结果!$A$2:$BJ$3005,48,FALSE)*0.08</f>
        <v>34871055.6812</v>
      </c>
      <c r="AT2857" s="12">
        <f t="shared" si="894"/>
        <v>62634072.56</v>
      </c>
      <c r="AU2857" s="12">
        <f t="shared" si="895"/>
        <v>75722558.39</v>
      </c>
      <c r="AV2857" s="12">
        <f t="shared" si="896"/>
        <v>75994111.62</v>
      </c>
      <c r="AW2857" s="12">
        <f t="shared" si="897"/>
        <v>75926887.55</v>
      </c>
      <c r="AX2857" s="12">
        <f t="shared" si="898"/>
        <v>-126627.28</v>
      </c>
      <c r="AY2857" s="21">
        <f t="shared" si="899"/>
        <v>190163897.47</v>
      </c>
    </row>
    <row r="2858" spans="1:51">
      <c r="A2858" s="5" t="s">
        <v>5763</v>
      </c>
      <c r="B2858" s="5" t="s">
        <v>5764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900"/>
        <v>275528640.48</v>
      </c>
      <c r="AF2858" s="9">
        <f t="shared" si="901"/>
        <v>460739221.02</v>
      </c>
      <c r="AG2858" s="9">
        <f t="shared" si="902"/>
        <v>-359399678.52</v>
      </c>
      <c r="AH2858" s="9">
        <f t="shared" si="903"/>
        <v>-359749052</v>
      </c>
      <c r="AI2858" s="9">
        <f t="shared" si="904"/>
        <v>-392472291.89</v>
      </c>
      <c r="AJ2858" s="12">
        <f t="shared" si="905"/>
        <v>12325988.36</v>
      </c>
      <c r="AK2858" s="16">
        <f t="shared" si="906"/>
        <v>0.0447357789684834</v>
      </c>
      <c r="AL2858" s="9">
        <f t="shared" si="907"/>
        <v>364215345.66</v>
      </c>
      <c r="AM2858" s="16">
        <f t="shared" si="908"/>
        <v>0.0135773932012398</v>
      </c>
      <c r="AN2858" s="16">
        <f t="shared" si="909"/>
        <v>0.0365106798787773</v>
      </c>
      <c r="AO2858" s="16">
        <f t="shared" si="910"/>
        <v>0.542824599248355</v>
      </c>
      <c r="AP2858" s="16">
        <f t="shared" si="911"/>
        <v>0.0754043539495782</v>
      </c>
      <c r="AQ2858" s="12">
        <f t="shared" si="912"/>
        <v>-351889357.3</v>
      </c>
      <c r="AR2858" s="12">
        <f t="shared" si="913"/>
        <v>-398008684.43</v>
      </c>
      <c r="AS2858" s="12">
        <f>AR2858-VLOOKUP(A2858,[1]选股结果!$A$2:$BJ$3005,48,FALSE)*0.08</f>
        <v>-433844856.7284</v>
      </c>
      <c r="AT2858" s="12">
        <f t="shared" si="894"/>
        <v>-384612597.19</v>
      </c>
      <c r="AU2858" s="12">
        <f t="shared" si="895"/>
        <v>-365285444.54</v>
      </c>
      <c r="AV2858" s="12">
        <f t="shared" si="896"/>
        <v>-359653193.47</v>
      </c>
      <c r="AW2858" s="12">
        <f t="shared" si="897"/>
        <v>-359399678.52</v>
      </c>
      <c r="AX2858" s="12">
        <f t="shared" si="898"/>
        <v>1463763.42</v>
      </c>
      <c r="AY2858" s="21">
        <f t="shared" si="899"/>
        <v>447343133.78</v>
      </c>
    </row>
    <row r="2859" spans="1:51">
      <c r="A2859" s="5" t="s">
        <v>5765</v>
      </c>
      <c r="B2859" s="5" t="s">
        <v>5766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900"/>
        <v>275292472.8</v>
      </c>
      <c r="AF2859" s="9">
        <f t="shared" si="901"/>
        <v>154544792.47</v>
      </c>
      <c r="AG2859" s="9">
        <f t="shared" si="902"/>
        <v>107239482.2</v>
      </c>
      <c r="AH2859" s="9">
        <f t="shared" si="903"/>
        <v>106605857.43</v>
      </c>
      <c r="AI2859" s="9">
        <f t="shared" si="904"/>
        <v>93018656.03</v>
      </c>
      <c r="AJ2859" s="12">
        <f t="shared" si="905"/>
        <v>176008433.77</v>
      </c>
      <c r="AK2859" s="16">
        <f t="shared" si="906"/>
        <v>0.639350694843989</v>
      </c>
      <c r="AL2859" s="9">
        <f t="shared" si="907"/>
        <v>62277854.26</v>
      </c>
      <c r="AM2859" s="16">
        <f t="shared" si="908"/>
        <v>0.00920959187228457</v>
      </c>
      <c r="AN2859" s="16">
        <f t="shared" si="909"/>
        <v>0.0388776399192561</v>
      </c>
      <c r="AO2859" s="16">
        <f t="shared" si="910"/>
        <v>0.069023694025244</v>
      </c>
      <c r="AP2859" s="16">
        <f t="shared" si="911"/>
        <v>0.102142491452821</v>
      </c>
      <c r="AQ2859" s="12">
        <f t="shared" si="912"/>
        <v>113730579.51</v>
      </c>
      <c r="AR2859" s="12">
        <f t="shared" si="913"/>
        <v>105241440.08</v>
      </c>
      <c r="AS2859" s="12">
        <f>AR2859-VLOOKUP(A2859,[1]选股结果!$A$2:$BJ$3005,48,FALSE)*0.08</f>
        <v>9553927.78879999</v>
      </c>
      <c r="AT2859" s="12">
        <f t="shared" si="894"/>
        <v>100143378.11</v>
      </c>
      <c r="AU2859" s="12">
        <f t="shared" si="895"/>
        <v>118828641.48</v>
      </c>
      <c r="AV2859" s="12">
        <f t="shared" si="896"/>
        <v>96121008.6</v>
      </c>
      <c r="AW2859" s="12">
        <f t="shared" si="897"/>
        <v>107239482.2</v>
      </c>
      <c r="AX2859" s="12">
        <f t="shared" si="898"/>
        <v>6020411.63</v>
      </c>
      <c r="AY2859" s="21">
        <f t="shared" si="899"/>
        <v>159642854.44</v>
      </c>
    </row>
    <row r="2860" spans="1:51">
      <c r="A2860" s="5" t="s">
        <v>5767</v>
      </c>
      <c r="B2860" s="5" t="s">
        <v>5768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900"/>
        <v>273099056.61</v>
      </c>
      <c r="AF2860" s="9">
        <f t="shared" si="901"/>
        <v>284841218.9</v>
      </c>
      <c r="AG2860" s="9">
        <f t="shared" si="902"/>
        <v>-6560951.91999996</v>
      </c>
      <c r="AH2860" s="9">
        <f t="shared" si="903"/>
        <v>-6567716.20999996</v>
      </c>
      <c r="AI2860" s="9">
        <f t="shared" si="904"/>
        <v>-9513742.46999996</v>
      </c>
      <c r="AJ2860" s="12">
        <f t="shared" si="905"/>
        <v>90836019.19</v>
      </c>
      <c r="AK2860" s="16">
        <f t="shared" si="906"/>
        <v>0.332611984521494</v>
      </c>
      <c r="AL2860" s="9">
        <f t="shared" si="907"/>
        <v>102849591.01</v>
      </c>
      <c r="AM2860" s="16">
        <f t="shared" si="908"/>
        <v>0.00252541784128135</v>
      </c>
      <c r="AN2860" s="16">
        <f t="shared" si="909"/>
        <v>0.174070388195765</v>
      </c>
      <c r="AO2860" s="16">
        <f t="shared" si="910"/>
        <v>0.1540191269136</v>
      </c>
      <c r="AP2860" s="16">
        <f t="shared" si="911"/>
        <v>0.0459620790558981</v>
      </c>
      <c r="AQ2860" s="12">
        <f t="shared" si="912"/>
        <v>-12013571.82</v>
      </c>
      <c r="AR2860" s="12">
        <f t="shared" si="913"/>
        <v>-14694952.84</v>
      </c>
      <c r="AS2860" s="12">
        <f>AR2860-VLOOKUP(A2860,[1]选股结果!$A$2:$BJ$3005,48,FALSE)*0.08</f>
        <v>-22077452.824</v>
      </c>
      <c r="AT2860" s="12">
        <f t="shared" si="894"/>
        <v>-14959598.08</v>
      </c>
      <c r="AU2860" s="12">
        <f t="shared" si="895"/>
        <v>-11748926.58</v>
      </c>
      <c r="AV2860" s="12">
        <f t="shared" si="896"/>
        <v>-8233195.98999997</v>
      </c>
      <c r="AW2860" s="12">
        <f t="shared" si="897"/>
        <v>-6560951.91999996</v>
      </c>
      <c r="AX2860" s="12">
        <f t="shared" si="898"/>
        <v>1404102.45</v>
      </c>
      <c r="AY2860" s="21">
        <f t="shared" si="899"/>
        <v>285105864.14</v>
      </c>
    </row>
    <row r="2861" spans="1:51">
      <c r="A2861" s="5" t="s">
        <v>5769</v>
      </c>
      <c r="B2861" s="5" t="s">
        <v>5770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900"/>
        <v>271905635.43</v>
      </c>
      <c r="AF2861" s="9">
        <f t="shared" si="901"/>
        <v>221999338.29</v>
      </c>
      <c r="AG2861" s="9">
        <f t="shared" si="902"/>
        <v>54260669.76</v>
      </c>
      <c r="AH2861" s="9">
        <f t="shared" si="903"/>
        <v>54893212.59</v>
      </c>
      <c r="AI2861" s="9">
        <f t="shared" si="904"/>
        <v>37039557.76</v>
      </c>
      <c r="AJ2861" s="12">
        <f t="shared" si="905"/>
        <v>134510515.51</v>
      </c>
      <c r="AK2861" s="16">
        <f t="shared" si="906"/>
        <v>0.494695578108489</v>
      </c>
      <c r="AL2861" s="9">
        <f t="shared" si="907"/>
        <v>72307842.64</v>
      </c>
      <c r="AM2861" s="16">
        <f t="shared" si="908"/>
        <v>0.0266294877579471</v>
      </c>
      <c r="AN2861" s="16">
        <f t="shared" si="909"/>
        <v>0.0204330495806525</v>
      </c>
      <c r="AO2861" s="16">
        <f t="shared" si="910"/>
        <v>0.221193710291759</v>
      </c>
      <c r="AP2861" s="16">
        <f t="shared" si="911"/>
        <v>0</v>
      </c>
      <c r="AQ2861" s="12">
        <f t="shared" si="912"/>
        <v>62202672.87</v>
      </c>
      <c r="AR2861" s="12">
        <f t="shared" si="913"/>
        <v>32685185.14</v>
      </c>
      <c r="AS2861" s="12">
        <f>AR2861-VLOOKUP(A2861,[1]选股结果!$A$2:$BJ$3005,48,FALSE)*0.08</f>
        <v>-113064277.5112</v>
      </c>
      <c r="AT2861" s="12">
        <f t="shared" si="894"/>
        <v>44349018.04</v>
      </c>
      <c r="AU2861" s="12">
        <f t="shared" si="895"/>
        <v>50538839.97</v>
      </c>
      <c r="AV2861" s="12">
        <f t="shared" si="896"/>
        <v>52112058.21</v>
      </c>
      <c r="AW2861" s="12">
        <f t="shared" si="897"/>
        <v>54260669.76</v>
      </c>
      <c r="AX2861" s="12">
        <f t="shared" si="898"/>
        <v>0</v>
      </c>
      <c r="AY2861" s="21">
        <f t="shared" si="899"/>
        <v>210335505.39</v>
      </c>
    </row>
    <row r="2862" spans="1:51">
      <c r="A2862" s="5" t="s">
        <v>5771</v>
      </c>
      <c r="B2862" s="5" t="s">
        <v>5772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900"/>
        <v>269572188.21</v>
      </c>
      <c r="AF2862" s="9">
        <f t="shared" si="901"/>
        <v>381200722.58</v>
      </c>
      <c r="AG2862" s="9">
        <f t="shared" si="902"/>
        <v>-143441764.41</v>
      </c>
      <c r="AH2862" s="9">
        <f t="shared" si="903"/>
        <v>-143337137.16</v>
      </c>
      <c r="AI2862" s="9">
        <f t="shared" si="904"/>
        <v>-119821460.5</v>
      </c>
      <c r="AJ2862" s="12">
        <f t="shared" si="905"/>
        <v>102573341.38</v>
      </c>
      <c r="AK2862" s="16">
        <f t="shared" si="906"/>
        <v>0.380504168701907</v>
      </c>
      <c r="AL2862" s="9">
        <f t="shared" si="907"/>
        <v>186370447.53</v>
      </c>
      <c r="AM2862" s="16">
        <f t="shared" si="908"/>
        <v>0.0113683040166319</v>
      </c>
      <c r="AN2862" s="16">
        <f t="shared" si="909"/>
        <v>0.225118690926399</v>
      </c>
      <c r="AO2862" s="16">
        <f t="shared" si="910"/>
        <v>0.276870841222898</v>
      </c>
      <c r="AP2862" s="16">
        <f t="shared" si="911"/>
        <v>0.167435202012897</v>
      </c>
      <c r="AQ2862" s="12">
        <f t="shared" si="912"/>
        <v>-83797106.15</v>
      </c>
      <c r="AR2862" s="12">
        <f t="shared" si="913"/>
        <v>-90960436.22</v>
      </c>
      <c r="AS2862" s="12">
        <f>AR2862-VLOOKUP(A2862,[1]选股结果!$A$2:$BJ$3005,48,FALSE)*0.08</f>
        <v>-202847860.008</v>
      </c>
      <c r="AT2862" s="12">
        <f t="shared" si="894"/>
        <v>-60281429.49</v>
      </c>
      <c r="AU2862" s="12">
        <f t="shared" si="895"/>
        <v>-114476112.88</v>
      </c>
      <c r="AV2862" s="12">
        <f t="shared" si="896"/>
        <v>-104231893.87</v>
      </c>
      <c r="AW2862" s="12">
        <f t="shared" si="897"/>
        <v>-143441764.41</v>
      </c>
      <c r="AX2862" s="12">
        <f t="shared" si="898"/>
        <v>-34575647.41</v>
      </c>
      <c r="AY2862" s="21">
        <f t="shared" si="899"/>
        <v>350521715.85</v>
      </c>
    </row>
    <row r="2863" spans="1:51">
      <c r="A2863" s="5" t="s">
        <v>5773</v>
      </c>
      <c r="B2863" s="5" t="s">
        <v>5774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900"/>
        <v>268863997.13</v>
      </c>
      <c r="AF2863" s="9">
        <f t="shared" si="901"/>
        <v>152289732.26</v>
      </c>
      <c r="AG2863" s="9">
        <f t="shared" si="902"/>
        <v>99501729.45</v>
      </c>
      <c r="AH2863" s="9">
        <f t="shared" si="903"/>
        <v>99498752.79</v>
      </c>
      <c r="AI2863" s="9">
        <f t="shared" si="904"/>
        <v>83839661.17</v>
      </c>
      <c r="AJ2863" s="12">
        <f t="shared" si="905"/>
        <v>131159644.97</v>
      </c>
      <c r="AK2863" s="16">
        <f t="shared" si="906"/>
        <v>0.487828963230738</v>
      </c>
      <c r="AL2863" s="9">
        <f t="shared" si="907"/>
        <v>19803124.75</v>
      </c>
      <c r="AM2863" s="16">
        <f t="shared" si="908"/>
        <v>0.00074074443631701</v>
      </c>
      <c r="AN2863" s="16">
        <f t="shared" si="909"/>
        <v>0.00238033539942708</v>
      </c>
      <c r="AO2863" s="16">
        <f t="shared" si="910"/>
        <v>0.0386029032179479</v>
      </c>
      <c r="AP2863" s="16">
        <f t="shared" si="911"/>
        <v>0.0319197487265297</v>
      </c>
      <c r="AQ2863" s="12">
        <f t="shared" si="912"/>
        <v>111356520.22</v>
      </c>
      <c r="AR2863" s="12">
        <f t="shared" si="913"/>
        <v>100912196.59</v>
      </c>
      <c r="AS2863" s="12">
        <f>AR2863-VLOOKUP(A2863,[1]选股结果!$A$2:$BJ$3005,48,FALSE)*0.08</f>
        <v>21601753.0596</v>
      </c>
      <c r="AT2863" s="12">
        <f t="shared" si="894"/>
        <v>95697428.6</v>
      </c>
      <c r="AU2863" s="12">
        <f t="shared" si="895"/>
        <v>116571288.21</v>
      </c>
      <c r="AV2863" s="12">
        <f t="shared" si="896"/>
        <v>92401363.03</v>
      </c>
      <c r="AW2863" s="12">
        <f t="shared" si="897"/>
        <v>99501729.45</v>
      </c>
      <c r="AX2863" s="12">
        <f t="shared" si="898"/>
        <v>1885598.43</v>
      </c>
      <c r="AY2863" s="21">
        <f t="shared" si="899"/>
        <v>157504500.25</v>
      </c>
    </row>
    <row r="2864" spans="1:51">
      <c r="A2864" s="5" t="s">
        <v>5775</v>
      </c>
      <c r="B2864" s="5" t="s">
        <v>5776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900"/>
        <v>268601277.78</v>
      </c>
      <c r="AF2864" s="9">
        <f t="shared" si="901"/>
        <v>261444139.6</v>
      </c>
      <c r="AG2864" s="9">
        <f t="shared" si="902"/>
        <v>128182549.15</v>
      </c>
      <c r="AH2864" s="9">
        <f t="shared" si="903"/>
        <v>129212223.44</v>
      </c>
      <c r="AI2864" s="9">
        <f t="shared" si="904"/>
        <v>114439809.47</v>
      </c>
      <c r="AJ2864" s="12">
        <f t="shared" si="905"/>
        <v>85302214.23</v>
      </c>
      <c r="AK2864" s="16">
        <f t="shared" si="906"/>
        <v>0.317579331472382</v>
      </c>
      <c r="AL2864" s="9">
        <f t="shared" si="907"/>
        <v>76802715.46</v>
      </c>
      <c r="AM2864" s="16">
        <f t="shared" si="908"/>
        <v>0.0100162483300008</v>
      </c>
      <c r="AN2864" s="16">
        <f t="shared" si="909"/>
        <v>0.0534490897759571</v>
      </c>
      <c r="AO2864" s="16">
        <f t="shared" si="910"/>
        <v>0.113686698225654</v>
      </c>
      <c r="AP2864" s="16">
        <f t="shared" si="911"/>
        <v>0.112442226037127</v>
      </c>
      <c r="AQ2864" s="12">
        <f t="shared" si="912"/>
        <v>8499498.76999995</v>
      </c>
      <c r="AR2864" s="12">
        <f t="shared" si="913"/>
        <v>-6632602.34000005</v>
      </c>
      <c r="AS2864" s="12">
        <f>AR2864-VLOOKUP(A2864,[1]选股结果!$A$2:$BJ$3005,48,FALSE)*0.08</f>
        <v>-262055575.1472</v>
      </c>
      <c r="AT2864" s="12">
        <f t="shared" si="894"/>
        <v>-6272915.20000005</v>
      </c>
      <c r="AU2864" s="12">
        <f t="shared" si="895"/>
        <v>8139811.62999995</v>
      </c>
      <c r="AV2864" s="12">
        <f t="shared" si="896"/>
        <v>7917676.71999997</v>
      </c>
      <c r="AW2864" s="12">
        <f t="shared" si="897"/>
        <v>128182549.15</v>
      </c>
      <c r="AX2864" s="12">
        <f t="shared" si="898"/>
        <v>121472780.05</v>
      </c>
      <c r="AY2864" s="21">
        <f t="shared" si="899"/>
        <v>261084452.46</v>
      </c>
    </row>
    <row r="2865" spans="1:51">
      <c r="A2865" s="5" t="s">
        <v>5777</v>
      </c>
      <c r="B2865" s="5" t="s">
        <v>5778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900"/>
        <v>267325624.1</v>
      </c>
      <c r="AF2865" s="9">
        <f t="shared" si="901"/>
        <v>248340173.1</v>
      </c>
      <c r="AG2865" s="9">
        <f t="shared" si="902"/>
        <v>39955133.3</v>
      </c>
      <c r="AH2865" s="9">
        <f t="shared" si="903"/>
        <v>39752022.41</v>
      </c>
      <c r="AI2865" s="9">
        <f t="shared" si="904"/>
        <v>28864727.75</v>
      </c>
      <c r="AJ2865" s="12">
        <f t="shared" si="905"/>
        <v>136224969.58</v>
      </c>
      <c r="AK2865" s="16">
        <f t="shared" si="906"/>
        <v>0.509584406802101</v>
      </c>
      <c r="AL2865" s="9">
        <f t="shared" si="907"/>
        <v>114913062.33</v>
      </c>
      <c r="AM2865" s="16">
        <f t="shared" si="908"/>
        <v>0.00903097837376376</v>
      </c>
      <c r="AN2865" s="16">
        <f t="shared" si="909"/>
        <v>0.217472308222323</v>
      </c>
      <c r="AO2865" s="16">
        <f t="shared" si="910"/>
        <v>0.130040194078051</v>
      </c>
      <c r="AP2865" s="16">
        <f t="shared" si="911"/>
        <v>0.0724589386266769</v>
      </c>
      <c r="AQ2865" s="12">
        <f t="shared" si="912"/>
        <v>21311907.25</v>
      </c>
      <c r="AR2865" s="12">
        <f t="shared" si="913"/>
        <v>7868433.48999998</v>
      </c>
      <c r="AS2865" s="12">
        <f>AR2865-VLOOKUP(A2865,[1]选股结果!$A$2:$BJ$3005,48,FALSE)*0.08</f>
        <v>-72664720.8788</v>
      </c>
      <c r="AT2865" s="12">
        <f t="shared" si="894"/>
        <v>10424612.59</v>
      </c>
      <c r="AU2865" s="12">
        <f t="shared" si="895"/>
        <v>18755728.15</v>
      </c>
      <c r="AV2865" s="12">
        <f t="shared" si="896"/>
        <v>22690187.79</v>
      </c>
      <c r="AW2865" s="12">
        <f t="shared" si="897"/>
        <v>39955133.3</v>
      </c>
      <c r="AX2865" s="12">
        <f t="shared" si="898"/>
        <v>10994377.32</v>
      </c>
      <c r="AY2865" s="21">
        <f t="shared" si="899"/>
        <v>245783994</v>
      </c>
    </row>
    <row r="2866" spans="1:51">
      <c r="A2866" s="5" t="s">
        <v>5779</v>
      </c>
      <c r="B2866" s="5" t="s">
        <v>5780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900"/>
        <v>266391049.27</v>
      </c>
      <c r="AF2866" s="9">
        <f t="shared" si="901"/>
        <v>369250658.45</v>
      </c>
      <c r="AG2866" s="9">
        <f t="shared" si="902"/>
        <v>-95687205.29</v>
      </c>
      <c r="AH2866" s="9">
        <f t="shared" si="903"/>
        <v>-95687205.29</v>
      </c>
      <c r="AI2866" s="9">
        <f t="shared" si="904"/>
        <v>-74278295.33</v>
      </c>
      <c r="AJ2866" s="12">
        <f t="shared" si="905"/>
        <v>12802355.89</v>
      </c>
      <c r="AK2866" s="16">
        <f t="shared" si="906"/>
        <v>0.048058506188863</v>
      </c>
      <c r="AL2866" s="9">
        <f t="shared" si="907"/>
        <v>72135523.37</v>
      </c>
      <c r="AM2866" s="16">
        <f t="shared" si="908"/>
        <v>0.0153296084879376</v>
      </c>
      <c r="AN2866" s="16">
        <f t="shared" si="909"/>
        <v>0.0398340866146925</v>
      </c>
      <c r="AO2866" s="16">
        <f t="shared" si="910"/>
        <v>0.21562439469121</v>
      </c>
      <c r="AP2866" s="16">
        <f t="shared" si="911"/>
        <v>0</v>
      </c>
      <c r="AQ2866" s="12">
        <f t="shared" si="912"/>
        <v>-59333167.48</v>
      </c>
      <c r="AR2866" s="12">
        <f t="shared" si="913"/>
        <v>-81450699.22</v>
      </c>
      <c r="AS2866" s="12">
        <f>AR2866-VLOOKUP(A2866,[1]选股结果!$A$2:$BJ$3005,48,FALSE)*0.08</f>
        <v>-272974592.2992</v>
      </c>
      <c r="AT2866" s="12">
        <f t="shared" si="894"/>
        <v>-37924257.52</v>
      </c>
      <c r="AU2866" s="12">
        <f t="shared" si="895"/>
        <v>-102859609.18</v>
      </c>
      <c r="AV2866" s="12">
        <f t="shared" si="896"/>
        <v>-111558821.28</v>
      </c>
      <c r="AW2866" s="12">
        <f t="shared" si="897"/>
        <v>-95687205.29</v>
      </c>
      <c r="AX2866" s="12">
        <f t="shared" si="898"/>
        <v>9679162.31</v>
      </c>
      <c r="AY2866" s="21">
        <f t="shared" si="899"/>
        <v>325724216.75</v>
      </c>
    </row>
    <row r="2867" spans="1:51">
      <c r="A2867" s="5" t="s">
        <v>5781</v>
      </c>
      <c r="B2867" s="5" t="s">
        <v>5782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900"/>
        <v>266069958.86</v>
      </c>
      <c r="AF2867" s="9">
        <f t="shared" si="901"/>
        <v>282288569.68</v>
      </c>
      <c r="AG2867" s="9">
        <f t="shared" si="902"/>
        <v>16345529.5400001</v>
      </c>
      <c r="AH2867" s="9">
        <f t="shared" si="903"/>
        <v>15405809.5600001</v>
      </c>
      <c r="AI2867" s="9">
        <f t="shared" si="904"/>
        <v>13301126.4400001</v>
      </c>
      <c r="AJ2867" s="12">
        <f t="shared" si="905"/>
        <v>63295042.95</v>
      </c>
      <c r="AK2867" s="16">
        <f t="shared" si="906"/>
        <v>0.237888723782246</v>
      </c>
      <c r="AL2867" s="9">
        <f t="shared" si="907"/>
        <v>76131752.13</v>
      </c>
      <c r="AM2867" s="16">
        <f t="shared" si="908"/>
        <v>0.00902018570710881</v>
      </c>
      <c r="AN2867" s="16">
        <f t="shared" si="909"/>
        <v>0.082880473520888</v>
      </c>
      <c r="AO2867" s="16">
        <f t="shared" si="910"/>
        <v>0.135832213846496</v>
      </c>
      <c r="AP2867" s="16">
        <f t="shared" si="911"/>
        <v>0.0616753798523889</v>
      </c>
      <c r="AQ2867" s="12">
        <f t="shared" si="912"/>
        <v>-12836709.18</v>
      </c>
      <c r="AR2867" s="12">
        <f t="shared" si="913"/>
        <v>-17452204.12</v>
      </c>
      <c r="AS2867" s="12">
        <f>AR2867-VLOOKUP(A2867,[1]选股结果!$A$2:$BJ$3005,48,FALSE)*0.08</f>
        <v>-117576857.6776</v>
      </c>
      <c r="AT2867" s="12">
        <f t="shared" si="894"/>
        <v>-14941392.3</v>
      </c>
      <c r="AU2867" s="12">
        <f t="shared" si="895"/>
        <v>-15347521</v>
      </c>
      <c r="AV2867" s="12">
        <f t="shared" si="896"/>
        <v>-2507237.18999998</v>
      </c>
      <c r="AW2867" s="12">
        <f t="shared" si="897"/>
        <v>16345529.5400001</v>
      </c>
      <c r="AX2867" s="12">
        <f t="shared" si="898"/>
        <v>17880425.29</v>
      </c>
      <c r="AY2867" s="21">
        <f t="shared" si="899"/>
        <v>279777757.86</v>
      </c>
    </row>
    <row r="2868" spans="1:51">
      <c r="A2868" s="5" t="s">
        <v>5783</v>
      </c>
      <c r="B2868" s="5" t="s">
        <v>5784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900"/>
        <v>265803350.66</v>
      </c>
      <c r="AF2868" s="9">
        <f t="shared" si="901"/>
        <v>280596145.25</v>
      </c>
      <c r="AG2868" s="9">
        <f t="shared" si="902"/>
        <v>84715467.77</v>
      </c>
      <c r="AH2868" s="9">
        <f t="shared" si="903"/>
        <v>84693276.7</v>
      </c>
      <c r="AI2868" s="9">
        <f t="shared" si="904"/>
        <v>71471511.27</v>
      </c>
      <c r="AJ2868" s="12">
        <f t="shared" si="905"/>
        <v>62558130.86</v>
      </c>
      <c r="AK2868" s="16">
        <f t="shared" si="906"/>
        <v>0.235354937041485</v>
      </c>
      <c r="AL2868" s="9">
        <f t="shared" si="907"/>
        <v>98623437.21</v>
      </c>
      <c r="AM2868" s="16">
        <f t="shared" si="908"/>
        <v>0.0889865800836177</v>
      </c>
      <c r="AN2868" s="16">
        <f t="shared" si="909"/>
        <v>0.168523125155401</v>
      </c>
      <c r="AO2868" s="16">
        <f t="shared" si="910"/>
        <v>0.106607692339615</v>
      </c>
      <c r="AP2868" s="16">
        <f t="shared" si="911"/>
        <v>0.00690818601586698</v>
      </c>
      <c r="AQ2868" s="12">
        <f t="shared" si="912"/>
        <v>-36065306.35</v>
      </c>
      <c r="AR2868" s="12">
        <f t="shared" si="913"/>
        <v>-28018153.93</v>
      </c>
      <c r="AS2868" s="12">
        <f>AR2868-VLOOKUP(A2868,[1]选股结果!$A$2:$BJ$3005,48,FALSE)*0.08</f>
        <v>-83293144.0532</v>
      </c>
      <c r="AT2868" s="12">
        <f t="shared" si="894"/>
        <v>-49287071.78</v>
      </c>
      <c r="AU2868" s="12">
        <f t="shared" si="895"/>
        <v>-14796388.5</v>
      </c>
      <c r="AV2868" s="12">
        <f t="shared" si="896"/>
        <v>10063720.83</v>
      </c>
      <c r="AW2868" s="12">
        <f t="shared" si="897"/>
        <v>84715467.77</v>
      </c>
      <c r="AX2868" s="12">
        <f t="shared" si="898"/>
        <v>50135314.88</v>
      </c>
      <c r="AY2868" s="21">
        <f t="shared" si="899"/>
        <v>301865063.1</v>
      </c>
    </row>
    <row r="2869" spans="1:51">
      <c r="A2869" s="5" t="s">
        <v>5785</v>
      </c>
      <c r="B2869" s="5" t="s">
        <v>5786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900"/>
        <v>264720808</v>
      </c>
      <c r="AF2869" s="9">
        <f t="shared" si="901"/>
        <v>212700688.21</v>
      </c>
      <c r="AG2869" s="9">
        <f t="shared" si="902"/>
        <v>57735043.63</v>
      </c>
      <c r="AH2869" s="9">
        <f t="shared" si="903"/>
        <v>57657241.59</v>
      </c>
      <c r="AI2869" s="9">
        <f t="shared" si="904"/>
        <v>53670269.77</v>
      </c>
      <c r="AJ2869" s="12">
        <f t="shared" si="905"/>
        <v>128360968.1</v>
      </c>
      <c r="AK2869" s="16">
        <f t="shared" si="906"/>
        <v>0.484891871816892</v>
      </c>
      <c r="AL2869" s="9">
        <f t="shared" si="907"/>
        <v>74601326.2</v>
      </c>
      <c r="AM2869" s="16">
        <f t="shared" si="908"/>
        <v>0.00254611235547453</v>
      </c>
      <c r="AN2869" s="16">
        <f t="shared" si="909"/>
        <v>0.0483585708532591</v>
      </c>
      <c r="AO2869" s="16">
        <f t="shared" si="910"/>
        <v>0.0748478262804335</v>
      </c>
      <c r="AP2869" s="16">
        <f t="shared" si="911"/>
        <v>0.155764930424359</v>
      </c>
      <c r="AQ2869" s="12">
        <f t="shared" si="912"/>
        <v>53759641.9</v>
      </c>
      <c r="AR2869" s="12">
        <f t="shared" si="913"/>
        <v>47955345.93</v>
      </c>
      <c r="AS2869" s="12">
        <f>AR2869-VLOOKUP(A2869,[1]选股结果!$A$2:$BJ$3005,48,FALSE)*0.08</f>
        <v>-87101512.4724</v>
      </c>
      <c r="AT2869" s="12">
        <f t="shared" si="894"/>
        <v>49772670.08</v>
      </c>
      <c r="AU2869" s="12">
        <f t="shared" si="895"/>
        <v>51942317.75</v>
      </c>
      <c r="AV2869" s="12">
        <f t="shared" si="896"/>
        <v>48827608.03</v>
      </c>
      <c r="AW2869" s="12">
        <f t="shared" si="897"/>
        <v>57735043.63</v>
      </c>
      <c r="AX2869" s="12">
        <f t="shared" si="898"/>
        <v>8506093.08</v>
      </c>
      <c r="AY2869" s="21">
        <f t="shared" si="899"/>
        <v>210883364.06</v>
      </c>
    </row>
    <row r="2870" spans="1:51">
      <c r="A2870" s="5" t="s">
        <v>5787</v>
      </c>
      <c r="B2870" s="5" t="s">
        <v>5788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900"/>
        <v>263110210.26</v>
      </c>
      <c r="AF2870" s="9">
        <f t="shared" si="901"/>
        <v>263068587.33</v>
      </c>
      <c r="AG2870" s="9">
        <f t="shared" si="902"/>
        <v>298826.850000007</v>
      </c>
      <c r="AH2870" s="9">
        <f t="shared" si="903"/>
        <v>929746.060000007</v>
      </c>
      <c r="AI2870" s="9">
        <f t="shared" si="904"/>
        <v>1052920.75000001</v>
      </c>
      <c r="AJ2870" s="12">
        <f t="shared" si="905"/>
        <v>74921198.64</v>
      </c>
      <c r="AK2870" s="16">
        <f t="shared" si="906"/>
        <v>0.28475215221015</v>
      </c>
      <c r="AL2870" s="9">
        <f t="shared" si="907"/>
        <v>74130572.58</v>
      </c>
      <c r="AM2870" s="16">
        <f t="shared" si="908"/>
        <v>0.00888263088570571</v>
      </c>
      <c r="AN2870" s="16">
        <f t="shared" si="909"/>
        <v>0.109825789738244</v>
      </c>
      <c r="AO2870" s="16">
        <f t="shared" si="910"/>
        <v>0.132430200354324</v>
      </c>
      <c r="AP2870" s="16">
        <f t="shared" si="911"/>
        <v>0.0330065352135833</v>
      </c>
      <c r="AQ2870" s="12">
        <f t="shared" si="912"/>
        <v>790626.060000002</v>
      </c>
      <c r="AR2870" s="12">
        <f t="shared" si="913"/>
        <v>795716.830000002</v>
      </c>
      <c r="AS2870" s="12">
        <f>AR2870-VLOOKUP(A2870,[1]选股结果!$A$2:$BJ$3005,48,FALSE)*0.08</f>
        <v>-123476271.0132</v>
      </c>
      <c r="AT2870" s="12">
        <f t="shared" si="894"/>
        <v>913800.750000002</v>
      </c>
      <c r="AU2870" s="12">
        <f t="shared" si="895"/>
        <v>672542.140000002</v>
      </c>
      <c r="AV2870" s="12">
        <f t="shared" si="896"/>
        <v>-4367395.83</v>
      </c>
      <c r="AW2870" s="12">
        <f t="shared" si="897"/>
        <v>298826.850000007</v>
      </c>
      <c r="AX2870" s="12">
        <f t="shared" si="898"/>
        <v>1428700.38</v>
      </c>
      <c r="AY2870" s="21">
        <f t="shared" si="899"/>
        <v>262950503.41</v>
      </c>
    </row>
    <row r="2871" spans="1:51">
      <c r="A2871" s="5" t="s">
        <v>5789</v>
      </c>
      <c r="B2871" s="5" t="s">
        <v>5790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900"/>
        <v>262099222.37</v>
      </c>
      <c r="AF2871" s="9">
        <f t="shared" si="901"/>
        <v>407177627.52</v>
      </c>
      <c r="AG2871" s="9">
        <f t="shared" si="902"/>
        <v>-288908540.81</v>
      </c>
      <c r="AH2871" s="9">
        <f t="shared" si="903"/>
        <v>-309807891.16</v>
      </c>
      <c r="AI2871" s="9">
        <f t="shared" si="904"/>
        <v>-312289063.82</v>
      </c>
      <c r="AJ2871" s="12">
        <f t="shared" si="905"/>
        <v>86145168.44</v>
      </c>
      <c r="AK2871" s="16">
        <f t="shared" si="906"/>
        <v>0.328673880300151</v>
      </c>
      <c r="AL2871" s="9">
        <f t="shared" si="907"/>
        <v>141758003.85</v>
      </c>
      <c r="AM2871" s="16">
        <f t="shared" si="908"/>
        <v>0.0138092856486639</v>
      </c>
      <c r="AN2871" s="16">
        <f t="shared" si="909"/>
        <v>0.0350401850373868</v>
      </c>
      <c r="AO2871" s="16">
        <f t="shared" si="910"/>
        <v>0.387888439464659</v>
      </c>
      <c r="AP2871" s="16">
        <f t="shared" si="911"/>
        <v>0.0229129691255711</v>
      </c>
      <c r="AQ2871" s="12">
        <f t="shared" si="912"/>
        <v>-55612835.41</v>
      </c>
      <c r="AR2871" s="12">
        <f t="shared" si="913"/>
        <v>-168843443.64</v>
      </c>
      <c r="AS2871" s="12">
        <f>AR2871-VLOOKUP(A2871,[1]选股结果!$A$2:$BJ$3005,48,FALSE)*0.08</f>
        <v>-277945011.608</v>
      </c>
      <c r="AT2871" s="12">
        <f t="shared" si="894"/>
        <v>-58094008.07</v>
      </c>
      <c r="AU2871" s="12">
        <f t="shared" si="895"/>
        <v>-166362270.98</v>
      </c>
      <c r="AV2871" s="12">
        <f t="shared" si="896"/>
        <v>-130090469.95</v>
      </c>
      <c r="AW2871" s="12">
        <f t="shared" si="897"/>
        <v>-288908540.81</v>
      </c>
      <c r="AX2871" s="12">
        <f t="shared" si="898"/>
        <v>-119708091.7</v>
      </c>
      <c r="AY2871" s="21">
        <f t="shared" si="899"/>
        <v>296428191.95</v>
      </c>
    </row>
    <row r="2872" spans="1:51">
      <c r="A2872" s="5" t="s">
        <v>5791</v>
      </c>
      <c r="B2872" s="5" t="s">
        <v>5792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900"/>
        <v>261742245.47</v>
      </c>
      <c r="AF2872" s="9">
        <f t="shared" si="901"/>
        <v>240636266.49</v>
      </c>
      <c r="AG2872" s="9">
        <f t="shared" si="902"/>
        <v>7898588.46999999</v>
      </c>
      <c r="AH2872" s="9">
        <f t="shared" si="903"/>
        <v>8422226.14999999</v>
      </c>
      <c r="AI2872" s="9">
        <f t="shared" si="904"/>
        <v>743798.319999991</v>
      </c>
      <c r="AJ2872" s="12">
        <f t="shared" si="905"/>
        <v>62611827.62</v>
      </c>
      <c r="AK2872" s="16">
        <f t="shared" si="906"/>
        <v>0.239211776866858</v>
      </c>
      <c r="AL2872" s="9">
        <f t="shared" si="907"/>
        <v>48378357.38</v>
      </c>
      <c r="AM2872" s="16">
        <f t="shared" si="908"/>
        <v>0.00883232741374556</v>
      </c>
      <c r="AN2872" s="16">
        <f t="shared" si="909"/>
        <v>0.0353250595959289</v>
      </c>
      <c r="AO2872" s="16">
        <f t="shared" si="910"/>
        <v>0.0564473209262408</v>
      </c>
      <c r="AP2872" s="16">
        <f t="shared" si="911"/>
        <v>0.0503491007205807</v>
      </c>
      <c r="AQ2872" s="12">
        <f t="shared" si="912"/>
        <v>14233470.24</v>
      </c>
      <c r="AR2872" s="12">
        <f t="shared" si="913"/>
        <v>4560182.61000001</v>
      </c>
      <c r="AS2872" s="12">
        <f>AR2872-VLOOKUP(A2872,[1]选股结果!$A$2:$BJ$3005,48,FALSE)*0.08</f>
        <v>-26487151.3196</v>
      </c>
      <c r="AT2872" s="12">
        <f t="shared" si="894"/>
        <v>6555042.41000001</v>
      </c>
      <c r="AU2872" s="12">
        <f t="shared" si="895"/>
        <v>12238610.44</v>
      </c>
      <c r="AV2872" s="12">
        <f t="shared" si="896"/>
        <v>6032105.29</v>
      </c>
      <c r="AW2872" s="12">
        <f t="shared" si="897"/>
        <v>7898588.46999999</v>
      </c>
      <c r="AX2872" s="12">
        <f t="shared" si="898"/>
        <v>-195798.82</v>
      </c>
      <c r="AY2872" s="21">
        <f t="shared" si="899"/>
        <v>238641406.69</v>
      </c>
    </row>
    <row r="2873" spans="1:51">
      <c r="A2873" s="5" t="s">
        <v>5793</v>
      </c>
      <c r="B2873" s="5" t="s">
        <v>5794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900"/>
        <v>261489542.54</v>
      </c>
      <c r="AF2873" s="9">
        <f t="shared" si="901"/>
        <v>239402966.95</v>
      </c>
      <c r="AG2873" s="9">
        <f t="shared" si="902"/>
        <v>28325616.95</v>
      </c>
      <c r="AH2873" s="9">
        <f t="shared" si="903"/>
        <v>27473911.74</v>
      </c>
      <c r="AI2873" s="9">
        <f t="shared" si="904"/>
        <v>25585685.22</v>
      </c>
      <c r="AJ2873" s="12">
        <f t="shared" si="905"/>
        <v>113053162.95</v>
      </c>
      <c r="AK2873" s="16">
        <f t="shared" si="906"/>
        <v>0.43234296045589</v>
      </c>
      <c r="AL2873" s="9">
        <f t="shared" si="907"/>
        <v>81824087.18</v>
      </c>
      <c r="AM2873" s="16">
        <f t="shared" si="908"/>
        <v>0.0141915438145384</v>
      </c>
      <c r="AN2873" s="16">
        <f t="shared" si="909"/>
        <v>0.134527492374265</v>
      </c>
      <c r="AO2873" s="16">
        <f t="shared" si="910"/>
        <v>0.12155912477891</v>
      </c>
      <c r="AP2873" s="16">
        <f t="shared" si="911"/>
        <v>0.0401473074526264</v>
      </c>
      <c r="AQ2873" s="12">
        <f t="shared" si="912"/>
        <v>31229075.77</v>
      </c>
      <c r="AR2873" s="12">
        <f t="shared" si="913"/>
        <v>19547275.62</v>
      </c>
      <c r="AS2873" s="12">
        <f>AR2873-VLOOKUP(A2873,[1]选股结果!$A$2:$BJ$3005,48,FALSE)*0.08</f>
        <v>-49325263.7912</v>
      </c>
      <c r="AT2873" s="12">
        <f t="shared" si="894"/>
        <v>29340849.25</v>
      </c>
      <c r="AU2873" s="12">
        <f t="shared" si="895"/>
        <v>21435502.14</v>
      </c>
      <c r="AV2873" s="12">
        <f t="shared" si="896"/>
        <v>29964804.6</v>
      </c>
      <c r="AW2873" s="12">
        <f t="shared" si="897"/>
        <v>28325616.95</v>
      </c>
      <c r="AX2873" s="12">
        <f t="shared" si="898"/>
        <v>2151876.26</v>
      </c>
      <c r="AY2873" s="21">
        <f t="shared" si="899"/>
        <v>229609393.32</v>
      </c>
    </row>
    <row r="2874" spans="1:51">
      <c r="A2874" s="5" t="s">
        <v>5795</v>
      </c>
      <c r="B2874" s="5" t="s">
        <v>5796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900"/>
        <v>261413264.38</v>
      </c>
      <c r="AF2874" s="9">
        <f t="shared" si="901"/>
        <v>190259236.84</v>
      </c>
      <c r="AG2874" s="9">
        <f t="shared" si="902"/>
        <v>69311331.97</v>
      </c>
      <c r="AH2874" s="9">
        <f t="shared" si="903"/>
        <v>70864613.1</v>
      </c>
      <c r="AI2874" s="9">
        <f t="shared" si="904"/>
        <v>56601733.6</v>
      </c>
      <c r="AJ2874" s="12">
        <f t="shared" si="905"/>
        <v>177951662.6</v>
      </c>
      <c r="AK2874" s="16">
        <f t="shared" si="906"/>
        <v>0.680729277537053</v>
      </c>
      <c r="AL2874" s="9">
        <f t="shared" si="907"/>
        <v>88344550.48</v>
      </c>
      <c r="AM2874" s="16">
        <f t="shared" si="908"/>
        <v>0.00390634688114215</v>
      </c>
      <c r="AN2874" s="16">
        <f t="shared" si="909"/>
        <v>0.0856220100119466</v>
      </c>
      <c r="AO2874" s="16">
        <f t="shared" si="910"/>
        <v>0.241421080945074</v>
      </c>
      <c r="AP2874" s="16">
        <f t="shared" si="911"/>
        <v>0.0129421845828067</v>
      </c>
      <c r="AQ2874" s="12">
        <f t="shared" si="912"/>
        <v>89607112.12</v>
      </c>
      <c r="AR2874" s="12">
        <f t="shared" si="913"/>
        <v>58444429.17</v>
      </c>
      <c r="AS2874" s="12">
        <f>AR2874-VLOOKUP(A2874,[1]选股结果!$A$2:$BJ$3005,48,FALSE)*0.08</f>
        <v>-36531113.5132</v>
      </c>
      <c r="AT2874" s="12">
        <f t="shared" si="894"/>
        <v>75344232.62</v>
      </c>
      <c r="AU2874" s="12">
        <f t="shared" si="895"/>
        <v>72707308.67</v>
      </c>
      <c r="AV2874" s="12">
        <f t="shared" si="896"/>
        <v>70742510.12</v>
      </c>
      <c r="AW2874" s="12">
        <f t="shared" si="897"/>
        <v>69311331.97</v>
      </c>
      <c r="AX2874" s="12">
        <f t="shared" si="898"/>
        <v>225010.27</v>
      </c>
      <c r="AY2874" s="21">
        <f t="shared" si="899"/>
        <v>173359433.39</v>
      </c>
    </row>
    <row r="2875" spans="1:51">
      <c r="A2875" s="5" t="s">
        <v>5797</v>
      </c>
      <c r="B2875" s="5" t="s">
        <v>5798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900"/>
        <v>258537642.09</v>
      </c>
      <c r="AF2875" s="9">
        <f t="shared" si="901"/>
        <v>269118254.66</v>
      </c>
      <c r="AG2875" s="9">
        <f t="shared" si="902"/>
        <v>1593431.12000004</v>
      </c>
      <c r="AH2875" s="9">
        <f t="shared" si="903"/>
        <v>-3518284.95999996</v>
      </c>
      <c r="AI2875" s="9">
        <f t="shared" si="904"/>
        <v>-5375082.06999996</v>
      </c>
      <c r="AJ2875" s="12">
        <f t="shared" si="905"/>
        <v>78895853.12</v>
      </c>
      <c r="AK2875" s="16">
        <f t="shared" si="906"/>
        <v>0.305161958166755</v>
      </c>
      <c r="AL2875" s="9">
        <f t="shared" si="907"/>
        <v>90167250.82</v>
      </c>
      <c r="AM2875" s="16">
        <f t="shared" si="908"/>
        <v>0.0188319470257454</v>
      </c>
      <c r="AN2875" s="16">
        <f t="shared" si="909"/>
        <v>0.0439371226494193</v>
      </c>
      <c r="AO2875" s="16">
        <f t="shared" si="910"/>
        <v>0.251603532677674</v>
      </c>
      <c r="AP2875" s="16">
        <f t="shared" si="911"/>
        <v>0.014614442057473</v>
      </c>
      <c r="AQ2875" s="12">
        <f t="shared" si="912"/>
        <v>-11271397.7</v>
      </c>
      <c r="AR2875" s="12">
        <f t="shared" si="913"/>
        <v>-17549125.76</v>
      </c>
      <c r="AS2875" s="12">
        <f>AR2875-VLOOKUP(A2875,[1]选股结果!$A$2:$BJ$3005,48,FALSE)*0.08</f>
        <v>-293449489.9216</v>
      </c>
      <c r="AT2875" s="12">
        <f t="shared" si="894"/>
        <v>-13128194.81</v>
      </c>
      <c r="AU2875" s="12">
        <f t="shared" si="895"/>
        <v>-15692328.65</v>
      </c>
      <c r="AV2875" s="12">
        <f t="shared" si="896"/>
        <v>-16884803.24</v>
      </c>
      <c r="AW2875" s="12">
        <f t="shared" si="897"/>
        <v>1593431.12000004</v>
      </c>
      <c r="AX2875" s="12">
        <f t="shared" si="898"/>
        <v>14011434.46</v>
      </c>
      <c r="AY2875" s="21">
        <f t="shared" si="899"/>
        <v>264697323.71</v>
      </c>
    </row>
    <row r="2876" spans="1:51">
      <c r="A2876" s="5" t="s">
        <v>5799</v>
      </c>
      <c r="B2876" s="5" t="s">
        <v>5800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900"/>
        <v>255440563.59</v>
      </c>
      <c r="AF2876" s="9">
        <f t="shared" si="901"/>
        <v>250422564.33</v>
      </c>
      <c r="AG2876" s="9">
        <f t="shared" si="902"/>
        <v>5903257.96000005</v>
      </c>
      <c r="AH2876" s="9">
        <f t="shared" si="903"/>
        <v>5200734.64000005</v>
      </c>
      <c r="AI2876" s="9">
        <f t="shared" si="904"/>
        <v>5236434.47000005</v>
      </c>
      <c r="AJ2876" s="12">
        <f t="shared" si="905"/>
        <v>38129363.08</v>
      </c>
      <c r="AK2876" s="16">
        <f t="shared" si="906"/>
        <v>0.1492690218974</v>
      </c>
      <c r="AL2876" s="9">
        <f t="shared" si="907"/>
        <v>41169778.93</v>
      </c>
      <c r="AM2876" s="16">
        <f t="shared" si="908"/>
        <v>0.0144986763572306</v>
      </c>
      <c r="AN2876" s="16">
        <f t="shared" si="909"/>
        <v>0.00927564877206823</v>
      </c>
      <c r="AO2876" s="16">
        <f t="shared" si="910"/>
        <v>0.0673712718063926</v>
      </c>
      <c r="AP2876" s="16">
        <f t="shared" si="911"/>
        <v>0.0404718145963436</v>
      </c>
      <c r="AQ2876" s="12">
        <f t="shared" si="912"/>
        <v>-3040415.84999999</v>
      </c>
      <c r="AR2876" s="12">
        <f t="shared" si="913"/>
        <v>-2495654.05999999</v>
      </c>
      <c r="AS2876" s="12">
        <f>AR2876-VLOOKUP(A2876,[1]选股结果!$A$2:$BJ$3005,48,FALSE)*0.08</f>
        <v>-56722646.2968</v>
      </c>
      <c r="AT2876" s="12">
        <f t="shared" si="894"/>
        <v>-3004716.01999999</v>
      </c>
      <c r="AU2876" s="12">
        <f t="shared" si="895"/>
        <v>-2531353.88999999</v>
      </c>
      <c r="AV2876" s="12">
        <f t="shared" si="896"/>
        <v>-1075259.21999999</v>
      </c>
      <c r="AW2876" s="12">
        <f t="shared" si="897"/>
        <v>5903257.96000005</v>
      </c>
      <c r="AX2876" s="12">
        <f t="shared" si="898"/>
        <v>6469455.22</v>
      </c>
      <c r="AY2876" s="21">
        <f t="shared" si="899"/>
        <v>250931626.29</v>
      </c>
    </row>
    <row r="2877" spans="1:51">
      <c r="A2877" s="5" t="s">
        <v>5801</v>
      </c>
      <c r="B2877" s="5" t="s">
        <v>5802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900"/>
        <v>255165022.34</v>
      </c>
      <c r="AF2877" s="9">
        <f t="shared" si="901"/>
        <v>177190586.01</v>
      </c>
      <c r="AG2877" s="9">
        <f t="shared" si="902"/>
        <v>59269011.67</v>
      </c>
      <c r="AH2877" s="9">
        <f t="shared" si="903"/>
        <v>61819643.45</v>
      </c>
      <c r="AI2877" s="9">
        <f t="shared" si="904"/>
        <v>55014804.51</v>
      </c>
      <c r="AJ2877" s="12">
        <f t="shared" si="905"/>
        <v>144984848.28</v>
      </c>
      <c r="AK2877" s="16">
        <f t="shared" si="906"/>
        <v>0.568200323658828</v>
      </c>
      <c r="AL2877" s="9">
        <f t="shared" si="907"/>
        <v>81136477.33</v>
      </c>
      <c r="AM2877" s="16">
        <f t="shared" si="908"/>
        <v>0.00400948739218957</v>
      </c>
      <c r="AN2877" s="16">
        <f t="shared" si="909"/>
        <v>0.0711861526843468</v>
      </c>
      <c r="AO2877" s="16">
        <f t="shared" si="910"/>
        <v>0.163538750951519</v>
      </c>
      <c r="AP2877" s="16">
        <f t="shared" si="911"/>
        <v>0.067324312801422</v>
      </c>
      <c r="AQ2877" s="12">
        <f t="shared" si="912"/>
        <v>63848370.95</v>
      </c>
      <c r="AR2877" s="12">
        <f t="shared" si="913"/>
        <v>68128596.06</v>
      </c>
      <c r="AS2877" s="12">
        <f>AR2877-VLOOKUP(A2877,[1]选股结果!$A$2:$BJ$3005,48,FALSE)*0.08</f>
        <v>-76060461.9008</v>
      </c>
      <c r="AT2877" s="12">
        <f t="shared" si="894"/>
        <v>57043532.01</v>
      </c>
      <c r="AU2877" s="12">
        <f t="shared" si="895"/>
        <v>74933435</v>
      </c>
      <c r="AV2877" s="12">
        <f t="shared" si="896"/>
        <v>48212884.65</v>
      </c>
      <c r="AW2877" s="12">
        <f t="shared" si="897"/>
        <v>59269011.67</v>
      </c>
      <c r="AX2877" s="12">
        <f t="shared" si="898"/>
        <v>-28937.03</v>
      </c>
      <c r="AY2877" s="21">
        <f t="shared" si="899"/>
        <v>188275650.06</v>
      </c>
    </row>
    <row r="2878" spans="1:51">
      <c r="A2878" s="5" t="s">
        <v>5803</v>
      </c>
      <c r="B2878" s="5" t="s">
        <v>5804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900"/>
        <v>252150180.35</v>
      </c>
      <c r="AF2878" s="9">
        <f t="shared" si="901"/>
        <v>244386192.76</v>
      </c>
      <c r="AG2878" s="9">
        <f t="shared" si="902"/>
        <v>-11681015.27</v>
      </c>
      <c r="AH2878" s="9">
        <f t="shared" si="903"/>
        <v>-11710759.31</v>
      </c>
      <c r="AI2878" s="9">
        <f t="shared" si="904"/>
        <v>-10787441.62</v>
      </c>
      <c r="AJ2878" s="12">
        <f t="shared" si="905"/>
        <v>56753508.78</v>
      </c>
      <c r="AK2878" s="16">
        <f t="shared" si="906"/>
        <v>0.225078200226637</v>
      </c>
      <c r="AL2878" s="9">
        <f t="shared" si="907"/>
        <v>53305265.45</v>
      </c>
      <c r="AM2878" s="16">
        <f t="shared" si="908"/>
        <v>0.00877176116602369</v>
      </c>
      <c r="AN2878" s="16">
        <f t="shared" si="909"/>
        <v>0.0444023301290492</v>
      </c>
      <c r="AO2878" s="16">
        <f t="shared" si="910"/>
        <v>0.055123371082689</v>
      </c>
      <c r="AP2878" s="16">
        <f t="shared" si="911"/>
        <v>0.078876530734157</v>
      </c>
      <c r="AQ2878" s="12">
        <f t="shared" si="912"/>
        <v>3448243.33</v>
      </c>
      <c r="AR2878" s="12">
        <f t="shared" si="913"/>
        <v>2577995.95</v>
      </c>
      <c r="AS2878" s="12">
        <f>AR2878-VLOOKUP(A2878,[1]选股结果!$A$2:$BJ$3005,48,FALSE)*0.08</f>
        <v>-56438020.6676</v>
      </c>
      <c r="AT2878" s="12">
        <f t="shared" si="894"/>
        <v>4371561.02</v>
      </c>
      <c r="AU2878" s="12">
        <f t="shared" si="895"/>
        <v>1654678.26</v>
      </c>
      <c r="AV2878" s="12">
        <f t="shared" si="896"/>
        <v>1502944.92000001</v>
      </c>
      <c r="AW2878" s="12">
        <f t="shared" si="897"/>
        <v>-11681015.27</v>
      </c>
      <c r="AX2878" s="12">
        <f t="shared" si="898"/>
        <v>1393502.24</v>
      </c>
      <c r="AY2878" s="21">
        <f t="shared" si="899"/>
        <v>242592627.69</v>
      </c>
    </row>
    <row r="2879" spans="1:51">
      <c r="A2879" s="5" t="s">
        <v>5805</v>
      </c>
      <c r="B2879" s="5" t="s">
        <v>5806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900"/>
        <v>250820096.29</v>
      </c>
      <c r="AF2879" s="9">
        <f t="shared" si="901"/>
        <v>286524903.94</v>
      </c>
      <c r="AG2879" s="9">
        <f t="shared" si="902"/>
        <v>-19495510.2699999</v>
      </c>
      <c r="AH2879" s="9">
        <f t="shared" si="903"/>
        <v>-20747187.2699999</v>
      </c>
      <c r="AI2879" s="9">
        <f t="shared" si="904"/>
        <v>-20747187.2699999</v>
      </c>
      <c r="AJ2879" s="12">
        <f t="shared" si="905"/>
        <v>190110379.82</v>
      </c>
      <c r="AK2879" s="16">
        <f t="shared" si="906"/>
        <v>0.757955134504825</v>
      </c>
      <c r="AL2879" s="9">
        <f t="shared" si="907"/>
        <v>219908371.02</v>
      </c>
      <c r="AM2879" s="16">
        <f t="shared" si="908"/>
        <v>0.020169501267358</v>
      </c>
      <c r="AN2879" s="16">
        <f t="shared" si="909"/>
        <v>0.602729384511552</v>
      </c>
      <c r="AO2879" s="16">
        <f t="shared" si="910"/>
        <v>0.221484033303973</v>
      </c>
      <c r="AP2879" s="16">
        <f t="shared" si="911"/>
        <v>0.0273841253216752</v>
      </c>
      <c r="AQ2879" s="12">
        <f t="shared" si="912"/>
        <v>-29797991.2</v>
      </c>
      <c r="AR2879" s="12">
        <f t="shared" si="913"/>
        <v>-36956484.65</v>
      </c>
      <c r="AS2879" s="12">
        <f>AR2879-VLOOKUP(A2879,[1]选股结果!$A$2:$BJ$3005,48,FALSE)*0.08</f>
        <v>-76568087.0212</v>
      </c>
      <c r="AT2879" s="12">
        <f t="shared" si="894"/>
        <v>-29797991.2</v>
      </c>
      <c r="AU2879" s="12">
        <f t="shared" si="895"/>
        <v>-36956484.65</v>
      </c>
      <c r="AV2879" s="12">
        <f t="shared" si="896"/>
        <v>-21577138.83</v>
      </c>
      <c r="AW2879" s="12">
        <f t="shared" si="897"/>
        <v>-19495510.2699999</v>
      </c>
      <c r="AX2879" s="12">
        <f t="shared" si="898"/>
        <v>2433607.12</v>
      </c>
      <c r="AY2879" s="21">
        <f t="shared" si="899"/>
        <v>279366410.49</v>
      </c>
    </row>
    <row r="2880" spans="1:51">
      <c r="A2880" s="5" t="s">
        <v>5807</v>
      </c>
      <c r="B2880" s="5" t="s">
        <v>5808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900"/>
        <v>249994423.62</v>
      </c>
      <c r="AF2880" s="9">
        <f t="shared" si="901"/>
        <v>209743163.4</v>
      </c>
      <c r="AG2880" s="9">
        <f t="shared" si="902"/>
        <v>78604646.6</v>
      </c>
      <c r="AH2880" s="9">
        <f t="shared" si="903"/>
        <v>78613985.1</v>
      </c>
      <c r="AI2880" s="9">
        <f t="shared" si="904"/>
        <v>57433643.02</v>
      </c>
      <c r="AJ2880" s="12">
        <f t="shared" si="905"/>
        <v>71903075.94</v>
      </c>
      <c r="AK2880" s="16">
        <f t="shared" si="906"/>
        <v>0.287618719245094</v>
      </c>
      <c r="AL2880" s="9">
        <f t="shared" si="907"/>
        <v>28830272.82</v>
      </c>
      <c r="AM2880" s="16">
        <f t="shared" si="908"/>
        <v>0.00413773997444175</v>
      </c>
      <c r="AN2880" s="16">
        <f t="shared" si="909"/>
        <v>0.0113668306630687</v>
      </c>
      <c r="AO2880" s="16">
        <f t="shared" si="910"/>
        <v>0.0949103386244564</v>
      </c>
      <c r="AP2880" s="16">
        <f t="shared" si="911"/>
        <v>0</v>
      </c>
      <c r="AQ2880" s="12">
        <f t="shared" si="912"/>
        <v>43072803.12</v>
      </c>
      <c r="AR2880" s="12">
        <f t="shared" si="913"/>
        <v>17843756.92</v>
      </c>
      <c r="AS2880" s="12">
        <f>AR2880-VLOOKUP(A2880,[1]选股结果!$A$2:$BJ$3005,48,FALSE)*0.08</f>
        <v>-107671661.5504</v>
      </c>
      <c r="AT2880" s="12">
        <f t="shared" si="894"/>
        <v>21892461.04</v>
      </c>
      <c r="AU2880" s="12">
        <f t="shared" si="895"/>
        <v>39024099</v>
      </c>
      <c r="AV2880" s="12">
        <f t="shared" si="896"/>
        <v>36341230.49</v>
      </c>
      <c r="AW2880" s="12">
        <f t="shared" si="897"/>
        <v>78604646.6</v>
      </c>
      <c r="AX2880" s="12">
        <f t="shared" si="898"/>
        <v>41156975.58</v>
      </c>
      <c r="AY2880" s="21">
        <f t="shared" si="899"/>
        <v>205694459.28</v>
      </c>
    </row>
    <row r="2881" spans="1:51">
      <c r="A2881" s="5" t="s">
        <v>5809</v>
      </c>
      <c r="B2881" s="5" t="s">
        <v>5810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900"/>
        <v>248853151.05</v>
      </c>
      <c r="AF2881" s="9">
        <f t="shared" si="901"/>
        <v>230027100.19</v>
      </c>
      <c r="AG2881" s="9">
        <f t="shared" si="902"/>
        <v>17434181.23</v>
      </c>
      <c r="AH2881" s="9">
        <f t="shared" si="903"/>
        <v>17461071.23</v>
      </c>
      <c r="AI2881" s="9">
        <f t="shared" si="904"/>
        <v>15752464.97</v>
      </c>
      <c r="AJ2881" s="12">
        <f t="shared" si="905"/>
        <v>39455656.83</v>
      </c>
      <c r="AK2881" s="16">
        <f t="shared" si="906"/>
        <v>0.15854995873479</v>
      </c>
      <c r="AL2881" s="9">
        <f t="shared" si="907"/>
        <v>24395556.53</v>
      </c>
      <c r="AM2881" s="16">
        <f t="shared" si="908"/>
        <v>0.00439511231979636</v>
      </c>
      <c r="AN2881" s="16">
        <f t="shared" si="909"/>
        <v>0.0258614596312945</v>
      </c>
      <c r="AO2881" s="16">
        <f t="shared" si="910"/>
        <v>0.0237963285777731</v>
      </c>
      <c r="AP2881" s="16">
        <f t="shared" si="911"/>
        <v>0.03517833751778</v>
      </c>
      <c r="AQ2881" s="12">
        <f t="shared" si="912"/>
        <v>15060100.3</v>
      </c>
      <c r="AR2881" s="12">
        <f t="shared" si="913"/>
        <v>14927362.83</v>
      </c>
      <c r="AS2881" s="12">
        <f>AR2881-VLOOKUP(A2881,[1]选股结果!$A$2:$BJ$3005,48,FALSE)*0.08</f>
        <v>-26711395.5476</v>
      </c>
      <c r="AT2881" s="12">
        <f t="shared" si="894"/>
        <v>13351494.04</v>
      </c>
      <c r="AU2881" s="12">
        <f t="shared" si="895"/>
        <v>16635969.09</v>
      </c>
      <c r="AV2881" s="12">
        <f t="shared" si="896"/>
        <v>15579054.03</v>
      </c>
      <c r="AW2881" s="12">
        <f t="shared" si="897"/>
        <v>17434181.23</v>
      </c>
      <c r="AX2881" s="12">
        <f t="shared" si="898"/>
        <v>279258.41</v>
      </c>
      <c r="AY2881" s="21">
        <f t="shared" si="899"/>
        <v>231602968.98</v>
      </c>
    </row>
    <row r="2882" spans="1:51">
      <c r="A2882" s="5" t="s">
        <v>5811</v>
      </c>
      <c r="B2882" s="5" t="s">
        <v>5812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900"/>
        <v>244288665.8</v>
      </c>
      <c r="AF2882" s="9">
        <f t="shared" si="901"/>
        <v>225355551.39</v>
      </c>
      <c r="AG2882" s="9">
        <f t="shared" si="902"/>
        <v>-6107806.11</v>
      </c>
      <c r="AH2882" s="9">
        <f t="shared" si="903"/>
        <v>-6740905.42</v>
      </c>
      <c r="AI2882" s="9">
        <f t="shared" si="904"/>
        <v>-11503230.34</v>
      </c>
      <c r="AJ2882" s="12">
        <f t="shared" si="905"/>
        <v>51829220.06</v>
      </c>
      <c r="AK2882" s="16">
        <f t="shared" si="906"/>
        <v>0.212163834495837</v>
      </c>
      <c r="AL2882" s="9">
        <f t="shared" si="907"/>
        <v>47112304.98</v>
      </c>
      <c r="AM2882" s="16">
        <f t="shared" si="908"/>
        <v>0.00208276220402527</v>
      </c>
      <c r="AN2882" s="16">
        <f t="shared" si="909"/>
        <v>0.0027514831594778</v>
      </c>
      <c r="AO2882" s="16">
        <f t="shared" si="910"/>
        <v>0.109508885205103</v>
      </c>
      <c r="AP2882" s="16">
        <f t="shared" si="911"/>
        <v>0</v>
      </c>
      <c r="AQ2882" s="12">
        <f t="shared" si="912"/>
        <v>4716915.08</v>
      </c>
      <c r="AR2882" s="12">
        <f t="shared" si="913"/>
        <v>-5008784.68</v>
      </c>
      <c r="AS2882" s="12">
        <f>AR2882-VLOOKUP(A2882,[1]选股结果!$A$2:$BJ$3005,48,FALSE)*0.08</f>
        <v>-46245127.924</v>
      </c>
      <c r="AT2882" s="12">
        <f t="shared" si="894"/>
        <v>-45409.8400000017</v>
      </c>
      <c r="AU2882" s="12">
        <f t="shared" si="895"/>
        <v>-246459.760000002</v>
      </c>
      <c r="AV2882" s="12">
        <f t="shared" si="896"/>
        <v>-13178309.5</v>
      </c>
      <c r="AW2882" s="12">
        <f t="shared" si="897"/>
        <v>-6107806.11</v>
      </c>
      <c r="AX2882" s="12">
        <f t="shared" si="898"/>
        <v>6867228.47</v>
      </c>
      <c r="AY2882" s="21">
        <f t="shared" si="899"/>
        <v>220392176.55</v>
      </c>
    </row>
    <row r="2883" spans="1:51">
      <c r="A2883" s="5" t="s">
        <v>5813</v>
      </c>
      <c r="B2883" s="5" t="s">
        <v>5814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900"/>
        <v>241669525.37</v>
      </c>
      <c r="AF2883" s="9">
        <f t="shared" si="901"/>
        <v>180498712.95</v>
      </c>
      <c r="AG2883" s="9">
        <f t="shared" si="902"/>
        <v>58095400.68</v>
      </c>
      <c r="AH2883" s="9">
        <f t="shared" si="903"/>
        <v>58115897.07</v>
      </c>
      <c r="AI2883" s="9">
        <f t="shared" si="904"/>
        <v>50894014.68</v>
      </c>
      <c r="AJ2883" s="12">
        <f t="shared" si="905"/>
        <v>86416371.02</v>
      </c>
      <c r="AK2883" s="16">
        <f t="shared" si="906"/>
        <v>0.357580753666376</v>
      </c>
      <c r="AL2883" s="9">
        <f t="shared" si="907"/>
        <v>27112670.35</v>
      </c>
      <c r="AM2883" s="16">
        <f t="shared" si="908"/>
        <v>0.00770343640618207</v>
      </c>
      <c r="AN2883" s="16">
        <f t="shared" si="909"/>
        <v>0.00349905172654827</v>
      </c>
      <c r="AO2883" s="16">
        <f t="shared" si="910"/>
        <v>0.0806291235941612</v>
      </c>
      <c r="AP2883" s="16">
        <f t="shared" si="911"/>
        <v>0.0138440544991252</v>
      </c>
      <c r="AQ2883" s="12">
        <f t="shared" si="912"/>
        <v>59303700.67</v>
      </c>
      <c r="AR2883" s="12">
        <f t="shared" si="913"/>
        <v>52374847.78</v>
      </c>
      <c r="AS2883" s="12">
        <f>AR2883-VLOOKUP(A2883,[1]选股结果!$A$2:$BJ$3005,48,FALSE)*0.08</f>
        <v>-1458525.5616</v>
      </c>
      <c r="AT2883" s="12">
        <f t="shared" ref="AT2883:AT2946" si="914">AQ2883-AD2883</f>
        <v>52081818.28</v>
      </c>
      <c r="AU2883" s="12">
        <f t="shared" ref="AU2883:AU2946" si="915">AQ2883-S2883</f>
        <v>59596730.17</v>
      </c>
      <c r="AV2883" s="12">
        <f t="shared" ref="AV2883:AV2946" si="916">AJ2883-O2883-P2883-Q2883-R2883-X2883-Y2883+Z2883-H2883</f>
        <v>53278025.97</v>
      </c>
      <c r="AW2883" s="12">
        <f t="shared" ref="AW2883:AW2946" si="917">AG2883</f>
        <v>58095400.68</v>
      </c>
      <c r="AX2883" s="12">
        <f t="shared" ref="AX2883:AX2946" si="918">T2883-U2883+V2883+W2883+AA2883</f>
        <v>4524345.21</v>
      </c>
      <c r="AY2883" s="21">
        <f t="shared" ref="AY2883:AY2946" si="919">AF2883-S2883</f>
        <v>180791742.45</v>
      </c>
    </row>
    <row r="2884" spans="1:51">
      <c r="A2884" s="5" t="s">
        <v>5815</v>
      </c>
      <c r="B2884" s="5" t="s">
        <v>5816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900"/>
        <v>241274499.15</v>
      </c>
      <c r="AF2884" s="9">
        <f t="shared" si="901"/>
        <v>215656217.34</v>
      </c>
      <c r="AG2884" s="9">
        <f t="shared" si="902"/>
        <v>27431094.23</v>
      </c>
      <c r="AH2884" s="9">
        <f t="shared" si="903"/>
        <v>27443949.51</v>
      </c>
      <c r="AI2884" s="9">
        <f t="shared" si="904"/>
        <v>27443949.51</v>
      </c>
      <c r="AJ2884" s="12">
        <f t="shared" si="905"/>
        <v>54396507.32</v>
      </c>
      <c r="AK2884" s="16">
        <f t="shared" si="906"/>
        <v>0.225454855410069</v>
      </c>
      <c r="AL2884" s="9">
        <f t="shared" si="907"/>
        <v>31294850.42</v>
      </c>
      <c r="AM2884" s="16">
        <f t="shared" si="908"/>
        <v>0.00392838635387962</v>
      </c>
      <c r="AN2884" s="16">
        <f t="shared" si="909"/>
        <v>0.00522333290273043</v>
      </c>
      <c r="AO2884" s="16">
        <f t="shared" si="910"/>
        <v>0.0655866584978879</v>
      </c>
      <c r="AP2884" s="16">
        <f t="shared" si="911"/>
        <v>0.0554043688292535</v>
      </c>
      <c r="AQ2884" s="12">
        <f t="shared" si="912"/>
        <v>23101656.9</v>
      </c>
      <c r="AR2884" s="12">
        <f t="shared" si="913"/>
        <v>25723557.39</v>
      </c>
      <c r="AS2884" s="12">
        <f>AR2884-VLOOKUP(A2884,[1]选股结果!$A$2:$BJ$3005,48,FALSE)*0.08</f>
        <v>-9200358.1076</v>
      </c>
      <c r="AT2884" s="12">
        <f t="shared" si="914"/>
        <v>23101656.9</v>
      </c>
      <c r="AU2884" s="12">
        <f t="shared" si="915"/>
        <v>25723557.39</v>
      </c>
      <c r="AV2884" s="12">
        <f t="shared" si="916"/>
        <v>23683635.91</v>
      </c>
      <c r="AW2884" s="12">
        <f t="shared" si="917"/>
        <v>27431094.23</v>
      </c>
      <c r="AX2884" s="12">
        <f t="shared" si="918"/>
        <v>967914.61</v>
      </c>
      <c r="AY2884" s="21">
        <f t="shared" si="919"/>
        <v>218278117.83</v>
      </c>
    </row>
    <row r="2885" spans="1:51">
      <c r="A2885" s="5" t="s">
        <v>5817</v>
      </c>
      <c r="B2885" s="5" t="s">
        <v>5818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900"/>
        <v>241071780.23</v>
      </c>
      <c r="AF2885" s="9">
        <f t="shared" si="901"/>
        <v>247471274.86</v>
      </c>
      <c r="AG2885" s="9">
        <f t="shared" si="902"/>
        <v>-11075799.59</v>
      </c>
      <c r="AH2885" s="9">
        <f t="shared" si="903"/>
        <v>-6740290.85</v>
      </c>
      <c r="AI2885" s="9">
        <f t="shared" si="904"/>
        <v>-4248985.19</v>
      </c>
      <c r="AJ2885" s="12">
        <f t="shared" si="905"/>
        <v>72727382.59</v>
      </c>
      <c r="AK2885" s="16">
        <f t="shared" si="906"/>
        <v>0.301683517335014</v>
      </c>
      <c r="AL2885" s="9">
        <f t="shared" si="907"/>
        <v>75547692.5</v>
      </c>
      <c r="AM2885" s="16">
        <f t="shared" si="908"/>
        <v>0.0152531852815446</v>
      </c>
      <c r="AN2885" s="16">
        <f t="shared" si="909"/>
        <v>0.0599424196237869</v>
      </c>
      <c r="AO2885" s="16">
        <f t="shared" si="910"/>
        <v>0.172408982421526</v>
      </c>
      <c r="AP2885" s="16">
        <f t="shared" si="911"/>
        <v>0.0837622825895867</v>
      </c>
      <c r="AQ2885" s="12">
        <f t="shared" si="912"/>
        <v>-2820309.91</v>
      </c>
      <c r="AR2885" s="12">
        <f t="shared" si="913"/>
        <v>427319.770000004</v>
      </c>
      <c r="AS2885" s="12">
        <f>AR2885-VLOOKUP(A2885,[1]选股结果!$A$2:$BJ$3005,48,FALSE)*0.08</f>
        <v>-57066602.8796</v>
      </c>
      <c r="AT2885" s="12">
        <f t="shared" si="914"/>
        <v>-329004.249999996</v>
      </c>
      <c r="AU2885" s="12">
        <f t="shared" si="915"/>
        <v>-2063985.89</v>
      </c>
      <c r="AV2885" s="12">
        <f t="shared" si="916"/>
        <v>-12617720.83</v>
      </c>
      <c r="AW2885" s="12">
        <f t="shared" si="917"/>
        <v>-11075799.59</v>
      </c>
      <c r="AX2885" s="12">
        <f t="shared" si="918"/>
        <v>0</v>
      </c>
      <c r="AY2885" s="21">
        <f t="shared" si="919"/>
        <v>248227598.88</v>
      </c>
    </row>
    <row r="2886" spans="1:51">
      <c r="A2886" s="5" t="s">
        <v>5819</v>
      </c>
      <c r="B2886" s="5" t="s">
        <v>5820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900"/>
        <v>240252357.27</v>
      </c>
      <c r="AF2886" s="9">
        <f t="shared" si="901"/>
        <v>179334878.75</v>
      </c>
      <c r="AG2886" s="9">
        <f t="shared" si="902"/>
        <v>63574495.87</v>
      </c>
      <c r="AH2886" s="9">
        <f t="shared" si="903"/>
        <v>63619333.59</v>
      </c>
      <c r="AI2886" s="9">
        <f t="shared" si="904"/>
        <v>54251467.44</v>
      </c>
      <c r="AJ2886" s="12">
        <f t="shared" si="905"/>
        <v>104270469.59</v>
      </c>
      <c r="AK2886" s="16">
        <f t="shared" si="906"/>
        <v>0.434003939752478</v>
      </c>
      <c r="AL2886" s="9">
        <f t="shared" si="907"/>
        <v>47724290.73</v>
      </c>
      <c r="AM2886" s="16">
        <f t="shared" si="908"/>
        <v>0.012306186643061</v>
      </c>
      <c r="AN2886" s="16">
        <f t="shared" si="909"/>
        <v>0.0633832472781381</v>
      </c>
      <c r="AO2886" s="16">
        <f t="shared" si="910"/>
        <v>0.0884080957263192</v>
      </c>
      <c r="AP2886" s="16">
        <f t="shared" si="911"/>
        <v>0.0347314391617915</v>
      </c>
      <c r="AQ2886" s="12">
        <f t="shared" si="912"/>
        <v>56546178.86</v>
      </c>
      <c r="AR2886" s="12">
        <f t="shared" si="913"/>
        <v>51594450.09</v>
      </c>
      <c r="AS2886" s="12">
        <f>AR2886-VLOOKUP(A2886,[1]选股结果!$A$2:$BJ$3005,48,FALSE)*0.08</f>
        <v>715258.315600008</v>
      </c>
      <c r="AT2886" s="12">
        <f t="shared" si="914"/>
        <v>47178312.71</v>
      </c>
      <c r="AU2886" s="12">
        <f t="shared" si="915"/>
        <v>60962316.24</v>
      </c>
      <c r="AV2886" s="12">
        <f t="shared" si="916"/>
        <v>53484602.32</v>
      </c>
      <c r="AW2886" s="12">
        <f t="shared" si="917"/>
        <v>63574495.87</v>
      </c>
      <c r="AX2886" s="12">
        <f t="shared" si="918"/>
        <v>3778977.6</v>
      </c>
      <c r="AY2886" s="21">
        <f t="shared" si="919"/>
        <v>183751016.13</v>
      </c>
    </row>
    <row r="2887" spans="1:51">
      <c r="A2887" s="5" t="s">
        <v>5821</v>
      </c>
      <c r="B2887" s="5" t="s">
        <v>5822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900"/>
        <v>237544709.43</v>
      </c>
      <c r="AF2887" s="9">
        <f t="shared" si="901"/>
        <v>328864095.96</v>
      </c>
      <c r="AG2887" s="9">
        <f t="shared" si="902"/>
        <v>-108948620.41</v>
      </c>
      <c r="AH2887" s="9">
        <f t="shared" si="903"/>
        <v>-109834716.08</v>
      </c>
      <c r="AI2887" s="9">
        <f t="shared" si="904"/>
        <v>-110396890.59</v>
      </c>
      <c r="AJ2887" s="12">
        <f t="shared" si="905"/>
        <v>91335921.21</v>
      </c>
      <c r="AK2887" s="16">
        <f t="shared" si="906"/>
        <v>0.384499917633042</v>
      </c>
      <c r="AL2887" s="9">
        <f t="shared" si="907"/>
        <v>215694036.2</v>
      </c>
      <c r="AM2887" s="16">
        <f t="shared" si="908"/>
        <v>0.0299685109261412</v>
      </c>
      <c r="AN2887" s="16">
        <f t="shared" si="909"/>
        <v>0.233955424068819</v>
      </c>
      <c r="AO2887" s="16">
        <f t="shared" si="910"/>
        <v>0.295945507894867</v>
      </c>
      <c r="AP2887" s="16">
        <f t="shared" si="911"/>
        <v>0.257060302485896</v>
      </c>
      <c r="AQ2887" s="12">
        <f t="shared" si="912"/>
        <v>-124358114.99</v>
      </c>
      <c r="AR2887" s="12">
        <f t="shared" si="913"/>
        <v>-113518258.25</v>
      </c>
      <c r="AS2887" s="12">
        <f>AR2887-VLOOKUP(A2887,[1]选股结果!$A$2:$BJ$3005,48,FALSE)*0.08</f>
        <v>-301590487.13</v>
      </c>
      <c r="AT2887" s="12">
        <f t="shared" si="914"/>
        <v>-124920289.5</v>
      </c>
      <c r="AU2887" s="12">
        <f t="shared" si="915"/>
        <v>-112956083.74</v>
      </c>
      <c r="AV2887" s="12">
        <f t="shared" si="916"/>
        <v>-130619176.13</v>
      </c>
      <c r="AW2887" s="12">
        <f t="shared" si="917"/>
        <v>-108948620.41</v>
      </c>
      <c r="AX2887" s="12">
        <f t="shared" si="918"/>
        <v>-821689.890000001</v>
      </c>
      <c r="AY2887" s="21">
        <f t="shared" si="919"/>
        <v>340266127.21</v>
      </c>
    </row>
    <row r="2888" spans="1:51">
      <c r="A2888" s="5" t="s">
        <v>5823</v>
      </c>
      <c r="B2888" s="5" t="s">
        <v>5824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900"/>
        <v>237002660.35</v>
      </c>
      <c r="AF2888" s="9">
        <f t="shared" si="901"/>
        <v>410392079.84</v>
      </c>
      <c r="AG2888" s="9">
        <f t="shared" si="902"/>
        <v>-178965008.76</v>
      </c>
      <c r="AH2888" s="9">
        <f t="shared" si="903"/>
        <v>-180437076.77</v>
      </c>
      <c r="AI2888" s="9">
        <f t="shared" si="904"/>
        <v>-157230348.94</v>
      </c>
      <c r="AJ2888" s="12">
        <f t="shared" si="905"/>
        <v>113418328.02</v>
      </c>
      <c r="AK2888" s="16">
        <f t="shared" si="906"/>
        <v>0.478552974268333</v>
      </c>
      <c r="AL2888" s="9">
        <f t="shared" si="907"/>
        <v>265634308.38</v>
      </c>
      <c r="AM2888" s="16">
        <f t="shared" si="908"/>
        <v>0.00901861041071643</v>
      </c>
      <c r="AN2888" s="16">
        <f t="shared" si="909"/>
        <v>0.593014839928146</v>
      </c>
      <c r="AO2888" s="16">
        <f t="shared" si="910"/>
        <v>0.381066078147084</v>
      </c>
      <c r="AP2888" s="16">
        <f t="shared" si="911"/>
        <v>0.131496569211401</v>
      </c>
      <c r="AQ2888" s="12">
        <f t="shared" si="912"/>
        <v>-152215980.36</v>
      </c>
      <c r="AR2888" s="12">
        <f t="shared" si="913"/>
        <v>-151654759.67</v>
      </c>
      <c r="AS2888" s="12">
        <f>AR2888-VLOOKUP(A2888,[1]选股结果!$A$2:$BJ$3005,48,FALSE)*0.08</f>
        <v>-207477371.7292</v>
      </c>
      <c r="AT2888" s="12">
        <f t="shared" si="914"/>
        <v>-129009252.53</v>
      </c>
      <c r="AU2888" s="12">
        <f t="shared" si="915"/>
        <v>-174861487.5</v>
      </c>
      <c r="AV2888" s="12">
        <f t="shared" si="916"/>
        <v>-177049575.91</v>
      </c>
      <c r="AW2888" s="12">
        <f t="shared" si="917"/>
        <v>-178965008.76</v>
      </c>
      <c r="AX2888" s="12">
        <f t="shared" si="918"/>
        <v>211694.57</v>
      </c>
      <c r="AY2888" s="21">
        <f t="shared" si="919"/>
        <v>387746572.7</v>
      </c>
    </row>
    <row r="2889" spans="1:51">
      <c r="A2889" s="5" t="s">
        <v>5825</v>
      </c>
      <c r="B2889" s="5" t="s">
        <v>5826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900"/>
        <v>236207559.08</v>
      </c>
      <c r="AF2889" s="9">
        <f t="shared" si="901"/>
        <v>262764367.57</v>
      </c>
      <c r="AG2889" s="9">
        <f t="shared" si="902"/>
        <v>-27558004.4</v>
      </c>
      <c r="AH2889" s="9">
        <f t="shared" si="903"/>
        <v>-27404888.18</v>
      </c>
      <c r="AI2889" s="9">
        <f t="shared" si="904"/>
        <v>-28657108.63</v>
      </c>
      <c r="AJ2889" s="12">
        <f t="shared" si="905"/>
        <v>181721467.81</v>
      </c>
      <c r="AK2889" s="16">
        <f t="shared" si="906"/>
        <v>0.769329603666298</v>
      </c>
      <c r="AL2889" s="9">
        <f t="shared" si="907"/>
        <v>206363794.1</v>
      </c>
      <c r="AM2889" s="16">
        <f t="shared" si="908"/>
        <v>0.00658576091323622</v>
      </c>
      <c r="AN2889" s="16">
        <f t="shared" si="909"/>
        <v>0.4024516620478</v>
      </c>
      <c r="AO2889" s="16">
        <f t="shared" si="910"/>
        <v>0.215052605123428</v>
      </c>
      <c r="AP2889" s="16">
        <f t="shared" si="911"/>
        <v>0.250212687393222</v>
      </c>
      <c r="AQ2889" s="12">
        <f t="shared" si="912"/>
        <v>-24642326.29</v>
      </c>
      <c r="AR2889" s="12">
        <f t="shared" si="913"/>
        <v>-27655912.72</v>
      </c>
      <c r="AS2889" s="12">
        <f>AR2889-VLOOKUP(A2889,[1]选股结果!$A$2:$BJ$3005,48,FALSE)*0.08</f>
        <v>-77099298.2288</v>
      </c>
      <c r="AT2889" s="12">
        <f t="shared" si="914"/>
        <v>-25894546.74</v>
      </c>
      <c r="AU2889" s="12">
        <f t="shared" si="915"/>
        <v>-26403692.27</v>
      </c>
      <c r="AV2889" s="12">
        <f t="shared" si="916"/>
        <v>-27249382.2</v>
      </c>
      <c r="AW2889" s="12">
        <f t="shared" si="917"/>
        <v>-27558004.4</v>
      </c>
      <c r="AX2889" s="12">
        <f t="shared" si="918"/>
        <v>73270.77</v>
      </c>
      <c r="AY2889" s="21">
        <f t="shared" si="919"/>
        <v>261003001.59</v>
      </c>
    </row>
    <row r="2890" spans="1:51">
      <c r="A2890" s="5" t="s">
        <v>5827</v>
      </c>
      <c r="B2890" s="5" t="s">
        <v>5828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900"/>
        <v>233377086.86</v>
      </c>
      <c r="AF2890" s="9">
        <f t="shared" si="901"/>
        <v>226222871.59</v>
      </c>
      <c r="AG2890" s="9">
        <f t="shared" si="902"/>
        <v>6785974.15000001</v>
      </c>
      <c r="AH2890" s="9">
        <f t="shared" si="903"/>
        <v>7060299.75000001</v>
      </c>
      <c r="AI2890" s="9">
        <f t="shared" si="904"/>
        <v>7060299.75000001</v>
      </c>
      <c r="AJ2890" s="12">
        <f t="shared" si="905"/>
        <v>44551036.26</v>
      </c>
      <c r="AK2890" s="16">
        <f t="shared" si="906"/>
        <v>0.190897216429502</v>
      </c>
      <c r="AL2890" s="9">
        <f t="shared" si="907"/>
        <v>39977593</v>
      </c>
      <c r="AM2890" s="16">
        <f t="shared" si="908"/>
        <v>0.00509026779785214</v>
      </c>
      <c r="AN2890" s="16">
        <f t="shared" si="909"/>
        <v>0.0547361698694228</v>
      </c>
      <c r="AO2890" s="16">
        <f t="shared" si="910"/>
        <v>0.0511639383311137</v>
      </c>
      <c r="AP2890" s="16">
        <f t="shared" si="911"/>
        <v>0.0295496839162148</v>
      </c>
      <c r="AQ2890" s="12">
        <f t="shared" si="912"/>
        <v>4573443.26000003</v>
      </c>
      <c r="AR2890" s="12">
        <f t="shared" si="913"/>
        <v>-24547.959999972</v>
      </c>
      <c r="AS2890" s="12">
        <f>AR2890-VLOOKUP(A2890,[1]选股结果!$A$2:$BJ$3005,48,FALSE)*0.08</f>
        <v>-4700851.78079998</v>
      </c>
      <c r="AT2890" s="12">
        <f t="shared" si="914"/>
        <v>4573443.26000003</v>
      </c>
      <c r="AU2890" s="12">
        <f t="shared" si="915"/>
        <v>-24547.959999972</v>
      </c>
      <c r="AV2890" s="12">
        <f t="shared" si="916"/>
        <v>6691557.55000002</v>
      </c>
      <c r="AW2890" s="12">
        <f t="shared" si="917"/>
        <v>6785974.15000001</v>
      </c>
      <c r="AX2890" s="12">
        <f t="shared" si="918"/>
        <v>41290.68</v>
      </c>
      <c r="AY2890" s="21">
        <f t="shared" si="919"/>
        <v>221624880.37</v>
      </c>
    </row>
    <row r="2891" spans="1:51">
      <c r="A2891" s="5" t="s">
        <v>5829</v>
      </c>
      <c r="B2891" s="5" t="s">
        <v>5830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920">C2891</f>
        <v>231991568.88</v>
      </c>
      <c r="AF2891" s="9">
        <f t="shared" ref="AF2891:AF2954" si="921">(G2891+O2891+P2891+Q2891+R2891)+S2891</f>
        <v>249117117.83</v>
      </c>
      <c r="AG2891" s="9">
        <f t="shared" ref="AG2891:AG2954" si="922">AE2891-AF2891+T2891+V2891+W2891-X2891-Y2891+Z2891+AA2891</f>
        <v>-18886026.54</v>
      </c>
      <c r="AH2891" s="9">
        <f t="shared" ref="AH2891:AH2954" si="923">AG2891+AB2891-AC2891</f>
        <v>-19057560.72</v>
      </c>
      <c r="AI2891" s="9">
        <f t="shared" ref="AI2891:AI2954" si="924">AH2891-AD2891</f>
        <v>-17553873.48</v>
      </c>
      <c r="AJ2891" s="12">
        <f t="shared" si="905"/>
        <v>36978140.26</v>
      </c>
      <c r="AK2891" s="16">
        <f t="shared" si="906"/>
        <v>0.159394328158224</v>
      </c>
      <c r="AL2891" s="9">
        <f t="shared" si="907"/>
        <v>48831354.66</v>
      </c>
      <c r="AM2891" s="16">
        <f t="shared" si="908"/>
        <v>0.00714816925462399</v>
      </c>
      <c r="AN2891" s="16">
        <f t="shared" si="909"/>
        <v>0.0731180611514989</v>
      </c>
      <c r="AO2891" s="16">
        <f t="shared" si="910"/>
        <v>0.103940510883276</v>
      </c>
      <c r="AP2891" s="16">
        <f t="shared" si="911"/>
        <v>0.0255414866954281</v>
      </c>
      <c r="AQ2891" s="12">
        <f t="shared" si="912"/>
        <v>-11853214.4</v>
      </c>
      <c r="AR2891" s="12">
        <f t="shared" si="913"/>
        <v>-15793395.89</v>
      </c>
      <c r="AS2891" s="12">
        <f>AR2891-VLOOKUP(A2891,[1]选股结果!$A$2:$BJ$3005,48,FALSE)*0.08</f>
        <v>-27351533.5348</v>
      </c>
      <c r="AT2891" s="12">
        <f t="shared" si="914"/>
        <v>-10349527.16</v>
      </c>
      <c r="AU2891" s="12">
        <f t="shared" si="915"/>
        <v>-17297083.13</v>
      </c>
      <c r="AV2891" s="12">
        <f t="shared" si="916"/>
        <v>-11584760.77</v>
      </c>
      <c r="AW2891" s="12">
        <f t="shared" si="917"/>
        <v>-18886026.54</v>
      </c>
      <c r="AX2891" s="12">
        <f t="shared" si="918"/>
        <v>-4462555.68</v>
      </c>
      <c r="AY2891" s="21">
        <f t="shared" si="919"/>
        <v>243673249.1</v>
      </c>
    </row>
    <row r="2892" spans="1:51">
      <c r="A2892" s="5" t="s">
        <v>5831</v>
      </c>
      <c r="B2892" s="5" t="s">
        <v>5832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920"/>
        <v>225697495.96</v>
      </c>
      <c r="AF2892" s="9">
        <f t="shared" si="921"/>
        <v>204297799.26</v>
      </c>
      <c r="AG2892" s="9">
        <f t="shared" si="922"/>
        <v>20422455.53</v>
      </c>
      <c r="AH2892" s="9">
        <f t="shared" si="923"/>
        <v>20399813.3</v>
      </c>
      <c r="AI2892" s="9">
        <f t="shared" si="924"/>
        <v>17945836.13</v>
      </c>
      <c r="AJ2892" s="12">
        <f t="shared" si="905"/>
        <v>73406477.77</v>
      </c>
      <c r="AK2892" s="16">
        <f t="shared" si="906"/>
        <v>0.325242765577735</v>
      </c>
      <c r="AL2892" s="9">
        <f t="shared" si="907"/>
        <v>51914774.04</v>
      </c>
      <c r="AM2892" s="16">
        <f t="shared" si="908"/>
        <v>0.00834997761930863</v>
      </c>
      <c r="AN2892" s="16">
        <f t="shared" si="909"/>
        <v>0.0434691102276951</v>
      </c>
      <c r="AO2892" s="16">
        <f t="shared" si="910"/>
        <v>0.0723787434615365</v>
      </c>
      <c r="AP2892" s="16">
        <f t="shared" si="911"/>
        <v>0.107180615040085</v>
      </c>
      <c r="AQ2892" s="12">
        <f t="shared" si="912"/>
        <v>21491703.73</v>
      </c>
      <c r="AR2892" s="12">
        <f t="shared" si="913"/>
        <v>19252481.45</v>
      </c>
      <c r="AS2892" s="12">
        <f>AR2892-VLOOKUP(A2892,[1]选股结果!$A$2:$BJ$3005,48,FALSE)*0.08</f>
        <v>-96058686.8284</v>
      </c>
      <c r="AT2892" s="12">
        <f t="shared" si="914"/>
        <v>19037726.56</v>
      </c>
      <c r="AU2892" s="12">
        <f t="shared" si="915"/>
        <v>21706458.62</v>
      </c>
      <c r="AV2892" s="12">
        <f t="shared" si="916"/>
        <v>17866540.55</v>
      </c>
      <c r="AW2892" s="12">
        <f t="shared" si="917"/>
        <v>20422455.53</v>
      </c>
      <c r="AX2892" s="12">
        <f t="shared" si="918"/>
        <v>-122272.19</v>
      </c>
      <c r="AY2892" s="21">
        <f t="shared" si="919"/>
        <v>204512554.15</v>
      </c>
    </row>
    <row r="2893" spans="1:51">
      <c r="A2893" s="5" t="s">
        <v>5833</v>
      </c>
      <c r="B2893" s="5" t="s">
        <v>5834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920"/>
        <v>225384450.73</v>
      </c>
      <c r="AF2893" s="9">
        <f t="shared" si="921"/>
        <v>192215030.44</v>
      </c>
      <c r="AG2893" s="9">
        <f t="shared" si="922"/>
        <v>41099387.43</v>
      </c>
      <c r="AH2893" s="9">
        <f t="shared" si="923"/>
        <v>40836720.26</v>
      </c>
      <c r="AI2893" s="9">
        <f t="shared" si="924"/>
        <v>36802935.01</v>
      </c>
      <c r="AJ2893" s="12">
        <f t="shared" si="905"/>
        <v>90021275.52</v>
      </c>
      <c r="AK2893" s="16">
        <f t="shared" si="906"/>
        <v>0.399412094438765</v>
      </c>
      <c r="AL2893" s="9">
        <f t="shared" si="907"/>
        <v>59581474.73</v>
      </c>
      <c r="AM2893" s="16">
        <f t="shared" si="908"/>
        <v>0.0128266923056871</v>
      </c>
      <c r="AN2893" s="16">
        <f t="shared" si="909"/>
        <v>0.0300483727606971</v>
      </c>
      <c r="AO2893" s="16">
        <f t="shared" si="910"/>
        <v>0.127050178516102</v>
      </c>
      <c r="AP2893" s="16">
        <f t="shared" si="911"/>
        <v>0.0868260643385867</v>
      </c>
      <c r="AQ2893" s="12">
        <f t="shared" si="912"/>
        <v>30439800.79</v>
      </c>
      <c r="AR2893" s="12">
        <f t="shared" si="913"/>
        <v>27421912.82</v>
      </c>
      <c r="AS2893" s="12">
        <f>AR2893-VLOOKUP(A2893,[1]选股结果!$A$2:$BJ$3005,48,FALSE)*0.08</f>
        <v>-42537468.5296</v>
      </c>
      <c r="AT2893" s="12">
        <f t="shared" si="914"/>
        <v>26406015.54</v>
      </c>
      <c r="AU2893" s="12">
        <f t="shared" si="915"/>
        <v>31455698.07</v>
      </c>
      <c r="AV2893" s="12">
        <f t="shared" si="916"/>
        <v>32032071.14</v>
      </c>
      <c r="AW2893" s="12">
        <f t="shared" si="917"/>
        <v>41099387.43</v>
      </c>
      <c r="AX2893" s="12">
        <f t="shared" si="918"/>
        <v>3719516.32</v>
      </c>
      <c r="AY2893" s="21">
        <f t="shared" si="919"/>
        <v>193230927.72</v>
      </c>
    </row>
    <row r="2894" spans="1:51">
      <c r="A2894" s="5" t="s">
        <v>5835</v>
      </c>
      <c r="B2894" s="5" t="s">
        <v>5836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920"/>
        <v>222737040.25</v>
      </c>
      <c r="AF2894" s="9">
        <f t="shared" si="921"/>
        <v>196523815.5</v>
      </c>
      <c r="AG2894" s="9">
        <f t="shared" si="922"/>
        <v>25831909.12</v>
      </c>
      <c r="AH2894" s="9">
        <f t="shared" si="923"/>
        <v>25993811.88</v>
      </c>
      <c r="AI2894" s="9">
        <f t="shared" si="924"/>
        <v>17885510.57</v>
      </c>
      <c r="AJ2894" s="12">
        <f t="shared" si="905"/>
        <v>103346340.04</v>
      </c>
      <c r="AK2894" s="16">
        <f t="shared" si="906"/>
        <v>0.463983628066549</v>
      </c>
      <c r="AL2894" s="9">
        <f t="shared" si="907"/>
        <v>74394822.11</v>
      </c>
      <c r="AM2894" s="16">
        <f t="shared" si="908"/>
        <v>0.0100144082793612</v>
      </c>
      <c r="AN2894" s="16">
        <f t="shared" si="909"/>
        <v>0.029108373051572</v>
      </c>
      <c r="AO2894" s="16">
        <f t="shared" si="910"/>
        <v>0.231803983980612</v>
      </c>
      <c r="AP2894" s="16">
        <f t="shared" si="911"/>
        <v>0.063147475086376</v>
      </c>
      <c r="AQ2894" s="12">
        <f t="shared" si="912"/>
        <v>28951517.93</v>
      </c>
      <c r="AR2894" s="12">
        <f t="shared" si="913"/>
        <v>18120808.86</v>
      </c>
      <c r="AS2894" s="12">
        <f>AR2894-VLOOKUP(A2894,[1]选股结果!$A$2:$BJ$3005,48,FALSE)*0.08</f>
        <v>-23039582.1936</v>
      </c>
      <c r="AT2894" s="12">
        <f t="shared" si="914"/>
        <v>20843216.62</v>
      </c>
      <c r="AU2894" s="12">
        <f t="shared" si="915"/>
        <v>26229110.17</v>
      </c>
      <c r="AV2894" s="12">
        <f t="shared" si="916"/>
        <v>28609913.03</v>
      </c>
      <c r="AW2894" s="12">
        <f t="shared" si="917"/>
        <v>25831909.12</v>
      </c>
      <c r="AX2894" s="12">
        <f t="shared" si="918"/>
        <v>0</v>
      </c>
      <c r="AY2894" s="21">
        <f t="shared" si="919"/>
        <v>193801407.74</v>
      </c>
    </row>
    <row r="2895" spans="1:51">
      <c r="A2895" s="5" t="s">
        <v>5837</v>
      </c>
      <c r="B2895" s="5" t="s">
        <v>5838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920"/>
        <v>218970680.72</v>
      </c>
      <c r="AF2895" s="9">
        <f t="shared" si="921"/>
        <v>190498568.43</v>
      </c>
      <c r="AG2895" s="9">
        <f t="shared" si="922"/>
        <v>120513402.84</v>
      </c>
      <c r="AH2895" s="9">
        <f t="shared" si="923"/>
        <v>119769830.77</v>
      </c>
      <c r="AI2895" s="9">
        <f t="shared" si="924"/>
        <v>102022272.66</v>
      </c>
      <c r="AJ2895" s="12">
        <f t="shared" si="905"/>
        <v>82699081.36</v>
      </c>
      <c r="AK2895" s="16">
        <f t="shared" si="906"/>
        <v>0.37767193803333</v>
      </c>
      <c r="AL2895" s="9">
        <f t="shared" si="907"/>
        <v>71153002.48</v>
      </c>
      <c r="AM2895" s="16">
        <f t="shared" si="908"/>
        <v>0.0505207790085186</v>
      </c>
      <c r="AN2895" s="16">
        <f t="shared" si="909"/>
        <v>0.152643304985384</v>
      </c>
      <c r="AO2895" s="16">
        <f t="shared" si="910"/>
        <v>0.115181205159839</v>
      </c>
      <c r="AP2895" s="16">
        <f t="shared" si="911"/>
        <v>0.00331851171860393</v>
      </c>
      <c r="AQ2895" s="12">
        <f t="shared" si="912"/>
        <v>11546078.88</v>
      </c>
      <c r="AR2895" s="12">
        <f t="shared" si="913"/>
        <v>10006493.14</v>
      </c>
      <c r="AS2895" s="12">
        <f>AR2895-VLOOKUP(A2895,[1]选股结果!$A$2:$BJ$3005,48,FALSE)*0.08</f>
        <v>-158351642.5664</v>
      </c>
      <c r="AT2895" s="12">
        <f t="shared" si="914"/>
        <v>-6201479.22999999</v>
      </c>
      <c r="AU2895" s="12">
        <f t="shared" si="915"/>
        <v>27754051.25</v>
      </c>
      <c r="AV2895" s="12">
        <f t="shared" si="916"/>
        <v>14956958.3</v>
      </c>
      <c r="AW2895" s="12">
        <f t="shared" si="917"/>
        <v>120513402.84</v>
      </c>
      <c r="AX2895" s="12">
        <f t="shared" si="918"/>
        <v>90793358.74</v>
      </c>
      <c r="AY2895" s="21">
        <f t="shared" si="919"/>
        <v>206706540.8</v>
      </c>
    </row>
    <row r="2896" spans="1:51">
      <c r="A2896" s="5" t="s">
        <v>5839</v>
      </c>
      <c r="B2896" s="5" t="s">
        <v>5840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920"/>
        <v>218224875.99</v>
      </c>
      <c r="AF2896" s="9">
        <f t="shared" si="921"/>
        <v>333824737.19</v>
      </c>
      <c r="AG2896" s="9">
        <f t="shared" si="922"/>
        <v>-92736266.9399999</v>
      </c>
      <c r="AH2896" s="9">
        <f t="shared" si="923"/>
        <v>-93342130.0099999</v>
      </c>
      <c r="AI2896" s="9">
        <f t="shared" si="924"/>
        <v>-96783883.3799999</v>
      </c>
      <c r="AJ2896" s="12">
        <f t="shared" si="905"/>
        <v>86333007.97</v>
      </c>
      <c r="AK2896" s="16">
        <f t="shared" si="906"/>
        <v>0.395614879276899</v>
      </c>
      <c r="AL2896" s="9">
        <f t="shared" si="907"/>
        <v>179556959.66</v>
      </c>
      <c r="AM2896" s="16">
        <f t="shared" si="908"/>
        <v>0.0172912559252544</v>
      </c>
      <c r="AN2896" s="16">
        <f t="shared" si="909"/>
        <v>0.448563915712733</v>
      </c>
      <c r="AO2896" s="16">
        <f t="shared" si="910"/>
        <v>0.215604172606592</v>
      </c>
      <c r="AP2896" s="16">
        <f t="shared" si="911"/>
        <v>0.0890325730366795</v>
      </c>
      <c r="AQ2896" s="12">
        <f t="shared" si="912"/>
        <v>-93223951.69</v>
      </c>
      <c r="AR2896" s="12">
        <f t="shared" si="913"/>
        <v>-130458071.13</v>
      </c>
      <c r="AS2896" s="12">
        <f>AR2896-VLOOKUP(A2896,[1]选股结果!$A$2:$BJ$3005,48,FALSE)*0.08</f>
        <v>-175743993.6172</v>
      </c>
      <c r="AT2896" s="12">
        <f t="shared" si="914"/>
        <v>-96665705.06</v>
      </c>
      <c r="AU2896" s="12">
        <f t="shared" si="915"/>
        <v>-127016317.76</v>
      </c>
      <c r="AV2896" s="12">
        <f t="shared" si="916"/>
        <v>-120192750.62</v>
      </c>
      <c r="AW2896" s="12">
        <f t="shared" si="917"/>
        <v>-92736266.9399999</v>
      </c>
      <c r="AX2896" s="12">
        <f t="shared" si="918"/>
        <v>19912665.79</v>
      </c>
      <c r="AY2896" s="21">
        <f t="shared" si="919"/>
        <v>300032371.12</v>
      </c>
    </row>
    <row r="2897" spans="1:51">
      <c r="A2897" s="5" t="s">
        <v>5841</v>
      </c>
      <c r="B2897" s="5" t="s">
        <v>5842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920"/>
        <v>218113166.23</v>
      </c>
      <c r="AF2897" s="9">
        <f t="shared" si="921"/>
        <v>208771714.92</v>
      </c>
      <c r="AG2897" s="9">
        <f t="shared" si="922"/>
        <v>5474842.59999997</v>
      </c>
      <c r="AH2897" s="9">
        <f t="shared" si="923"/>
        <v>5468645.71999997</v>
      </c>
      <c r="AI2897" s="9">
        <f t="shared" si="924"/>
        <v>910126.93999997</v>
      </c>
      <c r="AJ2897" s="12">
        <f t="shared" si="905"/>
        <v>146654830.61</v>
      </c>
      <c r="AK2897" s="16">
        <f t="shared" si="906"/>
        <v>0.672379541065177</v>
      </c>
      <c r="AL2897" s="9">
        <f t="shared" si="907"/>
        <v>136155622.49</v>
      </c>
      <c r="AM2897" s="16">
        <f t="shared" si="908"/>
        <v>0.0164347423493913</v>
      </c>
      <c r="AN2897" s="16">
        <f t="shared" si="909"/>
        <v>0.25289154228239</v>
      </c>
      <c r="AO2897" s="16">
        <f t="shared" si="910"/>
        <v>0.235052284995661</v>
      </c>
      <c r="AP2897" s="16">
        <f t="shared" si="911"/>
        <v>0.119836043196208</v>
      </c>
      <c r="AQ2897" s="12">
        <f t="shared" si="912"/>
        <v>10499208.12</v>
      </c>
      <c r="AR2897" s="12">
        <f t="shared" si="913"/>
        <v>4776735.65000001</v>
      </c>
      <c r="AS2897" s="12">
        <f>AR2897-VLOOKUP(A2897,[1]选股结果!$A$2:$BJ$3005,48,FALSE)*0.08</f>
        <v>-80308935.2116</v>
      </c>
      <c r="AT2897" s="12">
        <f t="shared" si="914"/>
        <v>5940689.34</v>
      </c>
      <c r="AU2897" s="12">
        <f t="shared" si="915"/>
        <v>9335254.43000001</v>
      </c>
      <c r="AV2897" s="12">
        <f t="shared" si="916"/>
        <v>-978982.670000011</v>
      </c>
      <c r="AW2897" s="12">
        <f t="shared" si="917"/>
        <v>5474842.59999997</v>
      </c>
      <c r="AX2897" s="12">
        <f t="shared" si="918"/>
        <v>3185646.17</v>
      </c>
      <c r="AY2897" s="21">
        <f t="shared" si="919"/>
        <v>207607761.23</v>
      </c>
    </row>
    <row r="2898" spans="1:51">
      <c r="A2898" s="5" t="s">
        <v>5843</v>
      </c>
      <c r="B2898" s="5" t="s">
        <v>5844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920"/>
        <v>217030840.6</v>
      </c>
      <c r="AF2898" s="9">
        <f t="shared" si="921"/>
        <v>194875662.39</v>
      </c>
      <c r="AG2898" s="9">
        <f t="shared" si="922"/>
        <v>18961281.54</v>
      </c>
      <c r="AH2898" s="9">
        <f t="shared" si="923"/>
        <v>18850199.43</v>
      </c>
      <c r="AI2898" s="9">
        <f t="shared" si="924"/>
        <v>13897949.87</v>
      </c>
      <c r="AJ2898" s="12">
        <f t="shared" si="905"/>
        <v>56231802.43</v>
      </c>
      <c r="AK2898" s="16">
        <f t="shared" si="906"/>
        <v>0.259095906713269</v>
      </c>
      <c r="AL2898" s="9">
        <f t="shared" si="907"/>
        <v>33761583.95</v>
      </c>
      <c r="AM2898" s="16">
        <f t="shared" si="908"/>
        <v>0.00624311948594093</v>
      </c>
      <c r="AN2898" s="16">
        <f t="shared" si="909"/>
        <v>0.0251223635540764</v>
      </c>
      <c r="AO2898" s="16">
        <f t="shared" si="910"/>
        <v>0.0468065654720595</v>
      </c>
      <c r="AP2898" s="16">
        <f t="shared" si="911"/>
        <v>0.0688440121629423</v>
      </c>
      <c r="AQ2898" s="12">
        <f t="shared" si="912"/>
        <v>22470218.48</v>
      </c>
      <c r="AR2898" s="12">
        <f t="shared" si="913"/>
        <v>15348363.93</v>
      </c>
      <c r="AS2898" s="12">
        <f>AR2898-VLOOKUP(A2898,[1]选股结果!$A$2:$BJ$3005,48,FALSE)*0.08</f>
        <v>-31485912.5524</v>
      </c>
      <c r="AT2898" s="12">
        <f t="shared" si="914"/>
        <v>17517968.92</v>
      </c>
      <c r="AU2898" s="12">
        <f t="shared" si="915"/>
        <v>20300613.49</v>
      </c>
      <c r="AV2898" s="12">
        <f t="shared" si="916"/>
        <v>17993252.75</v>
      </c>
      <c r="AW2898" s="12">
        <f t="shared" si="917"/>
        <v>18961281.54</v>
      </c>
      <c r="AX2898" s="12">
        <f t="shared" si="918"/>
        <v>978640.2</v>
      </c>
      <c r="AY2898" s="21">
        <f t="shared" si="919"/>
        <v>192706057.4</v>
      </c>
    </row>
    <row r="2899" spans="1:51">
      <c r="A2899" s="5" t="s">
        <v>5845</v>
      </c>
      <c r="B2899" s="5" t="s">
        <v>5846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920"/>
        <v>216410081.19</v>
      </c>
      <c r="AF2899" s="9">
        <f t="shared" si="921"/>
        <v>180529038.43</v>
      </c>
      <c r="AG2899" s="9">
        <f t="shared" si="922"/>
        <v>38899472.7</v>
      </c>
      <c r="AH2899" s="9">
        <f t="shared" si="923"/>
        <v>38516856.98</v>
      </c>
      <c r="AI2899" s="9">
        <f t="shared" si="924"/>
        <v>32680319.41</v>
      </c>
      <c r="AJ2899" s="12">
        <f t="shared" si="905"/>
        <v>119999543.69</v>
      </c>
      <c r="AK2899" s="16">
        <f t="shared" si="906"/>
        <v>0.554500710087738</v>
      </c>
      <c r="AL2899" s="9">
        <f t="shared" si="907"/>
        <v>89781077.91</v>
      </c>
      <c r="AM2899" s="16">
        <f t="shared" si="908"/>
        <v>0.0226447986297713</v>
      </c>
      <c r="AN2899" s="16">
        <f t="shared" si="909"/>
        <v>0.141690933025799</v>
      </c>
      <c r="AO2899" s="16">
        <f t="shared" si="910"/>
        <v>0.221783626280613</v>
      </c>
      <c r="AP2899" s="16">
        <f t="shared" si="911"/>
        <v>0.026978135944019</v>
      </c>
      <c r="AQ2899" s="12">
        <f t="shared" si="912"/>
        <v>30218465.78</v>
      </c>
      <c r="AR2899" s="12">
        <f t="shared" si="913"/>
        <v>29661889.47</v>
      </c>
      <c r="AS2899" s="12">
        <f>AR2899-VLOOKUP(A2899,[1]选股结果!$A$2:$BJ$3005,48,FALSE)*0.08</f>
        <v>-25054065.0508</v>
      </c>
      <c r="AT2899" s="12">
        <f t="shared" si="914"/>
        <v>24381928.21</v>
      </c>
      <c r="AU2899" s="12">
        <f t="shared" si="915"/>
        <v>35498427.04</v>
      </c>
      <c r="AV2899" s="12">
        <f t="shared" si="916"/>
        <v>31590208.15</v>
      </c>
      <c r="AW2899" s="12">
        <f t="shared" si="917"/>
        <v>38899472.7</v>
      </c>
      <c r="AX2899" s="12">
        <f t="shared" si="918"/>
        <v>1969780.18</v>
      </c>
      <c r="AY2899" s="21">
        <f t="shared" si="919"/>
        <v>185808999.69</v>
      </c>
    </row>
    <row r="2900" spans="1:51">
      <c r="A2900" s="5" t="s">
        <v>5847</v>
      </c>
      <c r="B2900" s="5" t="s">
        <v>5848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920"/>
        <v>215337457.22</v>
      </c>
      <c r="AF2900" s="9">
        <f t="shared" si="921"/>
        <v>157315972.25</v>
      </c>
      <c r="AG2900" s="9">
        <f t="shared" si="922"/>
        <v>109377538.21</v>
      </c>
      <c r="AH2900" s="9">
        <f t="shared" si="923"/>
        <v>109693303.54</v>
      </c>
      <c r="AI2900" s="9">
        <f t="shared" si="924"/>
        <v>83918947.69</v>
      </c>
      <c r="AJ2900" s="12">
        <f t="shared" si="905"/>
        <v>100075499.84</v>
      </c>
      <c r="AK2900" s="16">
        <f t="shared" si="906"/>
        <v>0.464738003002226</v>
      </c>
      <c r="AL2900" s="9">
        <f t="shared" si="907"/>
        <v>55808706.25</v>
      </c>
      <c r="AM2900" s="16">
        <f t="shared" si="908"/>
        <v>0.0508891178129051</v>
      </c>
      <c r="AN2900" s="16">
        <f t="shared" si="909"/>
        <v>0.0840645057933688</v>
      </c>
      <c r="AO2900" s="16">
        <f t="shared" si="910"/>
        <v>0.133662191574011</v>
      </c>
      <c r="AP2900" s="16">
        <f t="shared" si="911"/>
        <v>0</v>
      </c>
      <c r="AQ2900" s="12">
        <f t="shared" si="912"/>
        <v>44266793.59</v>
      </c>
      <c r="AR2900" s="12">
        <f t="shared" si="913"/>
        <v>34281469.48</v>
      </c>
      <c r="AS2900" s="12">
        <f>AR2900-VLOOKUP(A2900,[1]选股结果!$A$2:$BJ$3005,48,FALSE)*0.08</f>
        <v>-461442245.0416</v>
      </c>
      <c r="AT2900" s="12">
        <f t="shared" si="914"/>
        <v>18492437.74</v>
      </c>
      <c r="AU2900" s="12">
        <f t="shared" si="915"/>
        <v>60055825.33</v>
      </c>
      <c r="AV2900" s="12">
        <f t="shared" si="916"/>
        <v>43693317.11</v>
      </c>
      <c r="AW2900" s="12">
        <f t="shared" si="917"/>
        <v>109377538.21</v>
      </c>
      <c r="AX2900" s="12">
        <f t="shared" si="918"/>
        <v>35896832.29</v>
      </c>
      <c r="AY2900" s="21">
        <f t="shared" si="919"/>
        <v>173105003.99</v>
      </c>
    </row>
    <row r="2901" spans="1:51">
      <c r="A2901" s="5" t="s">
        <v>5849</v>
      </c>
      <c r="B2901" s="5" t="s">
        <v>5850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920"/>
        <v>214002948.7</v>
      </c>
      <c r="AF2901" s="9">
        <f t="shared" si="921"/>
        <v>1904719657.09</v>
      </c>
      <c r="AG2901" s="9">
        <f t="shared" si="922"/>
        <v>-548447406.4</v>
      </c>
      <c r="AH2901" s="9">
        <f t="shared" si="923"/>
        <v>-533823967.3</v>
      </c>
      <c r="AI2901" s="9">
        <f t="shared" si="924"/>
        <v>-771510611.21</v>
      </c>
      <c r="AJ2901" s="12">
        <f t="shared" si="905"/>
        <v>195228790.68</v>
      </c>
      <c r="AK2901" s="16">
        <f t="shared" si="906"/>
        <v>0.912271498434732</v>
      </c>
      <c r="AL2901" s="9">
        <f t="shared" si="907"/>
        <v>1760866110.29</v>
      </c>
      <c r="AM2901" s="16">
        <f t="shared" si="908"/>
        <v>0.103439070370155</v>
      </c>
      <c r="AN2901" s="16">
        <f t="shared" si="909"/>
        <v>0</v>
      </c>
      <c r="AO2901" s="16">
        <f t="shared" si="910"/>
        <v>8.19312674881849</v>
      </c>
      <c r="AP2901" s="16">
        <f t="shared" si="911"/>
        <v>0</v>
      </c>
      <c r="AQ2901" s="12">
        <f t="shared" si="912"/>
        <v>-1565637319.61</v>
      </c>
      <c r="AR2901" s="12">
        <f t="shared" si="913"/>
        <v>-1913779913.2</v>
      </c>
      <c r="AS2901" s="12">
        <f>AR2901-VLOOKUP(A2901,[1]选股结果!$A$2:$BJ$3005,48,FALSE)*0.08</f>
        <v>-3183740421.4112</v>
      </c>
      <c r="AT2901" s="12">
        <f t="shared" si="914"/>
        <v>-1803323963.52</v>
      </c>
      <c r="AU2901" s="12">
        <f t="shared" si="915"/>
        <v>-1676093269.29</v>
      </c>
      <c r="AV2901" s="12">
        <f t="shared" si="916"/>
        <v>-1748135861.69</v>
      </c>
      <c r="AW2901" s="12">
        <f t="shared" si="917"/>
        <v>-548447406.4</v>
      </c>
      <c r="AX2901" s="12">
        <f t="shared" si="918"/>
        <v>1199845390.73</v>
      </c>
      <c r="AY2901" s="21">
        <f t="shared" si="919"/>
        <v>1794263707.41</v>
      </c>
    </row>
    <row r="2902" spans="1:51">
      <c r="A2902" s="5" t="s">
        <v>5851</v>
      </c>
      <c r="B2902" s="5" t="s">
        <v>5852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920"/>
        <v>212233580.82</v>
      </c>
      <c r="AF2902" s="9">
        <f t="shared" si="921"/>
        <v>214821172.94</v>
      </c>
      <c r="AG2902" s="9">
        <f t="shared" si="922"/>
        <v>1207615.03000002</v>
      </c>
      <c r="AH2902" s="9">
        <f t="shared" si="923"/>
        <v>1225489.25000002</v>
      </c>
      <c r="AI2902" s="9">
        <f t="shared" si="924"/>
        <v>433494.82000002</v>
      </c>
      <c r="AJ2902" s="12">
        <f t="shared" si="905"/>
        <v>57638544.54</v>
      </c>
      <c r="AK2902" s="16">
        <f t="shared" si="906"/>
        <v>0.271580700458918</v>
      </c>
      <c r="AL2902" s="9">
        <f t="shared" si="907"/>
        <v>58889009.38</v>
      </c>
      <c r="AM2902" s="16">
        <f t="shared" si="908"/>
        <v>0.0116497177329206</v>
      </c>
      <c r="AN2902" s="16">
        <f t="shared" si="909"/>
        <v>0.0554010816505621</v>
      </c>
      <c r="AO2902" s="16">
        <f t="shared" si="910"/>
        <v>0.0952789773506682</v>
      </c>
      <c r="AP2902" s="16">
        <f t="shared" si="911"/>
        <v>0.114881466240155</v>
      </c>
      <c r="AQ2902" s="12">
        <f t="shared" si="912"/>
        <v>-1250464.84</v>
      </c>
      <c r="AR2902" s="12">
        <f t="shared" si="913"/>
        <v>-3435061.19</v>
      </c>
      <c r="AS2902" s="12">
        <f>AR2902-VLOOKUP(A2902,[1]选股结果!$A$2:$BJ$3005,48,FALSE)*0.08</f>
        <v>-24388397.242</v>
      </c>
      <c r="AT2902" s="12">
        <f t="shared" si="914"/>
        <v>-2042459.27</v>
      </c>
      <c r="AU2902" s="12">
        <f t="shared" si="915"/>
        <v>-2643066.76</v>
      </c>
      <c r="AV2902" s="12">
        <f t="shared" si="916"/>
        <v>2440725.57999999</v>
      </c>
      <c r="AW2902" s="12">
        <f t="shared" si="917"/>
        <v>1207615.03000002</v>
      </c>
      <c r="AX2902" s="12">
        <f t="shared" si="918"/>
        <v>0</v>
      </c>
      <c r="AY2902" s="21">
        <f t="shared" si="919"/>
        <v>213428571.02</v>
      </c>
    </row>
    <row r="2903" spans="1:51">
      <c r="A2903" s="5" t="s">
        <v>5853</v>
      </c>
      <c r="B2903" s="5" t="s">
        <v>5854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920"/>
        <v>212014669.6</v>
      </c>
      <c r="AF2903" s="9">
        <f t="shared" si="921"/>
        <v>189712667.35</v>
      </c>
      <c r="AG2903" s="9">
        <f t="shared" si="922"/>
        <v>22019742.04</v>
      </c>
      <c r="AH2903" s="9">
        <f t="shared" si="923"/>
        <v>21869196.31</v>
      </c>
      <c r="AI2903" s="9">
        <f t="shared" si="924"/>
        <v>20087515.95</v>
      </c>
      <c r="AJ2903" s="12">
        <f t="shared" si="905"/>
        <v>77664986.81</v>
      </c>
      <c r="AK2903" s="16">
        <f t="shared" si="906"/>
        <v>0.366318929518073</v>
      </c>
      <c r="AL2903" s="9">
        <f t="shared" si="907"/>
        <v>59999696.08</v>
      </c>
      <c r="AM2903" s="16">
        <f t="shared" si="908"/>
        <v>0.00799418871909984</v>
      </c>
      <c r="AN2903" s="16">
        <f t="shared" si="909"/>
        <v>0.0830437731654017</v>
      </c>
      <c r="AO2903" s="16">
        <f t="shared" si="910"/>
        <v>0.113390182365004</v>
      </c>
      <c r="AP2903" s="16">
        <f t="shared" si="911"/>
        <v>0.0666926746468868</v>
      </c>
      <c r="AQ2903" s="12">
        <f t="shared" si="912"/>
        <v>17665290.73</v>
      </c>
      <c r="AR2903" s="12">
        <f t="shared" si="913"/>
        <v>18002216.65</v>
      </c>
      <c r="AS2903" s="12">
        <f>AR2903-VLOOKUP(A2903,[1]选股结果!$A$2:$BJ$3005,48,FALSE)*0.08</f>
        <v>-16419322.4716</v>
      </c>
      <c r="AT2903" s="12">
        <f t="shared" si="914"/>
        <v>15883610.37</v>
      </c>
      <c r="AU2903" s="12">
        <f t="shared" si="915"/>
        <v>19783897.01</v>
      </c>
      <c r="AV2903" s="12">
        <f t="shared" si="916"/>
        <v>18196579.09</v>
      </c>
      <c r="AW2903" s="12">
        <f t="shared" si="917"/>
        <v>22019742.04</v>
      </c>
      <c r="AX2903" s="12">
        <f t="shared" si="918"/>
        <v>1704556.67</v>
      </c>
      <c r="AY2903" s="21">
        <f t="shared" si="919"/>
        <v>191831273.63</v>
      </c>
    </row>
    <row r="2904" spans="1:51">
      <c r="A2904" s="5" t="s">
        <v>5855</v>
      </c>
      <c r="B2904" s="5" t="s">
        <v>5856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920"/>
        <v>211854136.72</v>
      </c>
      <c r="AF2904" s="9">
        <f t="shared" si="921"/>
        <v>244047634.68</v>
      </c>
      <c r="AG2904" s="9">
        <f t="shared" si="922"/>
        <v>-30477124.73</v>
      </c>
      <c r="AH2904" s="9">
        <f t="shared" si="923"/>
        <v>-30369499.06</v>
      </c>
      <c r="AI2904" s="9">
        <f t="shared" si="924"/>
        <v>-24531237.38</v>
      </c>
      <c r="AJ2904" s="12">
        <f t="shared" si="905"/>
        <v>45744082.98</v>
      </c>
      <c r="AK2904" s="16">
        <f t="shared" si="906"/>
        <v>0.215922538441901</v>
      </c>
      <c r="AL2904" s="9">
        <f t="shared" si="907"/>
        <v>74905163.19</v>
      </c>
      <c r="AM2904" s="16">
        <f t="shared" si="908"/>
        <v>0.00835643791246712</v>
      </c>
      <c r="AN2904" s="16">
        <f t="shared" si="909"/>
        <v>0.139264131382027</v>
      </c>
      <c r="AO2904" s="16">
        <f t="shared" si="910"/>
        <v>0.125938929270297</v>
      </c>
      <c r="AP2904" s="16">
        <f t="shared" si="911"/>
        <v>0.0798715449789118</v>
      </c>
      <c r="AQ2904" s="12">
        <f t="shared" si="912"/>
        <v>-29161080.21</v>
      </c>
      <c r="AR2904" s="12">
        <f t="shared" si="913"/>
        <v>-26384570.85</v>
      </c>
      <c r="AS2904" s="12">
        <f>AR2904-VLOOKUP(A2904,[1]选股结果!$A$2:$BJ$3005,48,FALSE)*0.08</f>
        <v>-90935259.5004</v>
      </c>
      <c r="AT2904" s="12">
        <f t="shared" si="914"/>
        <v>-23322818.53</v>
      </c>
      <c r="AU2904" s="12">
        <f t="shared" si="915"/>
        <v>-32222832.53</v>
      </c>
      <c r="AV2904" s="12">
        <f t="shared" si="916"/>
        <v>-29936553.67</v>
      </c>
      <c r="AW2904" s="12">
        <f t="shared" si="917"/>
        <v>-30477124.73</v>
      </c>
      <c r="AX2904" s="12">
        <f t="shared" si="918"/>
        <v>0</v>
      </c>
      <c r="AY2904" s="21">
        <f t="shared" si="919"/>
        <v>240985882.36</v>
      </c>
    </row>
    <row r="2905" spans="1:51">
      <c r="A2905" s="5" t="s">
        <v>5857</v>
      </c>
      <c r="B2905" s="5" t="s">
        <v>5858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920"/>
        <v>210508066.89</v>
      </c>
      <c r="AF2905" s="9">
        <f t="shared" si="921"/>
        <v>185786366.24</v>
      </c>
      <c r="AG2905" s="9">
        <f t="shared" si="922"/>
        <v>23221587.2799999</v>
      </c>
      <c r="AH2905" s="9">
        <f t="shared" si="923"/>
        <v>22547237.1899999</v>
      </c>
      <c r="AI2905" s="9">
        <f t="shared" si="924"/>
        <v>17850517.4299999</v>
      </c>
      <c r="AJ2905" s="12">
        <f t="shared" si="905"/>
        <v>71766338.06</v>
      </c>
      <c r="AK2905" s="16">
        <f t="shared" si="906"/>
        <v>0.34091965747565</v>
      </c>
      <c r="AL2905" s="9">
        <f t="shared" si="907"/>
        <v>49282984.81</v>
      </c>
      <c r="AM2905" s="16">
        <f t="shared" si="908"/>
        <v>0.0302682382871793</v>
      </c>
      <c r="AN2905" s="16">
        <f t="shared" si="909"/>
        <v>0.0250943740923733</v>
      </c>
      <c r="AO2905" s="16">
        <f t="shared" si="910"/>
        <v>0.14235400392356</v>
      </c>
      <c r="AP2905" s="16">
        <f t="shared" si="911"/>
        <v>0.033194414509784</v>
      </c>
      <c r="AQ2905" s="12">
        <f t="shared" si="912"/>
        <v>22483353.25</v>
      </c>
      <c r="AR2905" s="12">
        <f t="shared" si="913"/>
        <v>19350630.8</v>
      </c>
      <c r="AS2905" s="12">
        <f>AR2905-VLOOKUP(A2905,[1]选股结果!$A$2:$BJ$3005,48,FALSE)*0.08</f>
        <v>-77479855.4232</v>
      </c>
      <c r="AT2905" s="12">
        <f t="shared" si="914"/>
        <v>17786633.49</v>
      </c>
      <c r="AU2905" s="12">
        <f t="shared" si="915"/>
        <v>24047350.56</v>
      </c>
      <c r="AV2905" s="12">
        <f t="shared" si="916"/>
        <v>20894990.12</v>
      </c>
      <c r="AW2905" s="12">
        <f t="shared" si="917"/>
        <v>23221587.2799999</v>
      </c>
      <c r="AX2905" s="12">
        <f t="shared" si="918"/>
        <v>762599.85</v>
      </c>
      <c r="AY2905" s="21">
        <f t="shared" si="919"/>
        <v>187350363.55</v>
      </c>
    </row>
    <row r="2906" spans="1:51">
      <c r="A2906" s="5" t="s">
        <v>5859</v>
      </c>
      <c r="B2906" s="5" t="s">
        <v>5860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920"/>
        <v>208904526.55</v>
      </c>
      <c r="AF2906" s="9">
        <f t="shared" si="921"/>
        <v>210074755.44</v>
      </c>
      <c r="AG2906" s="9">
        <f t="shared" si="922"/>
        <v>-4658361.05999999</v>
      </c>
      <c r="AH2906" s="9">
        <f t="shared" si="923"/>
        <v>800121.71000001</v>
      </c>
      <c r="AI2906" s="9">
        <f t="shared" si="924"/>
        <v>-71214.7999999903</v>
      </c>
      <c r="AJ2906" s="12">
        <f t="shared" si="905"/>
        <v>65841209.7</v>
      </c>
      <c r="AK2906" s="16">
        <f t="shared" si="906"/>
        <v>0.315173686216135</v>
      </c>
      <c r="AL2906" s="9">
        <f t="shared" si="907"/>
        <v>58217625.63</v>
      </c>
      <c r="AM2906" s="16">
        <f t="shared" si="908"/>
        <v>0.0181233939854043</v>
      </c>
      <c r="AN2906" s="16">
        <f t="shared" si="909"/>
        <v>0.0733322767246663</v>
      </c>
      <c r="AO2906" s="16">
        <f t="shared" si="910"/>
        <v>0.168616844075751</v>
      </c>
      <c r="AP2906" s="16">
        <f t="shared" si="911"/>
        <v>0.0447371006475685</v>
      </c>
      <c r="AQ2906" s="12">
        <f t="shared" si="912"/>
        <v>7623584.07000002</v>
      </c>
      <c r="AR2906" s="12">
        <f t="shared" si="913"/>
        <v>3416917.37000002</v>
      </c>
      <c r="AS2906" s="12">
        <f>AR2906-VLOOKUP(A2906,[1]选股结果!$A$2:$BJ$3005,48,FALSE)*0.08</f>
        <v>-66718127.4668</v>
      </c>
      <c r="AT2906" s="12">
        <f t="shared" si="914"/>
        <v>6752247.56000002</v>
      </c>
      <c r="AU2906" s="12">
        <f t="shared" si="915"/>
        <v>4288253.88000002</v>
      </c>
      <c r="AV2906" s="12">
        <f t="shared" si="916"/>
        <v>-3649255.86999998</v>
      </c>
      <c r="AW2906" s="12">
        <f t="shared" si="917"/>
        <v>-4658361.05999999</v>
      </c>
      <c r="AX2906" s="12">
        <f t="shared" si="918"/>
        <v>0</v>
      </c>
      <c r="AY2906" s="21">
        <f t="shared" si="919"/>
        <v>206739425.25</v>
      </c>
    </row>
    <row r="2907" spans="1:51">
      <c r="A2907" s="5" t="s">
        <v>5861</v>
      </c>
      <c r="B2907" s="5" t="s">
        <v>5862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920"/>
        <v>208266288.91</v>
      </c>
      <c r="AF2907" s="9">
        <f t="shared" si="921"/>
        <v>179580295.3</v>
      </c>
      <c r="AG2907" s="9">
        <f t="shared" si="922"/>
        <v>3454561.97999998</v>
      </c>
      <c r="AH2907" s="9">
        <f t="shared" si="923"/>
        <v>3551390.20999998</v>
      </c>
      <c r="AI2907" s="9">
        <f t="shared" si="924"/>
        <v>5618660.72999998</v>
      </c>
      <c r="AJ2907" s="12">
        <f t="shared" si="905"/>
        <v>117550346.17</v>
      </c>
      <c r="AK2907" s="16">
        <f t="shared" si="906"/>
        <v>0.564423300502551</v>
      </c>
      <c r="AL2907" s="9">
        <f t="shared" si="907"/>
        <v>114858021.54</v>
      </c>
      <c r="AM2907" s="16">
        <f t="shared" si="908"/>
        <v>0.00832250518829298</v>
      </c>
      <c r="AN2907" s="16">
        <f t="shared" si="909"/>
        <v>0.245933395981017</v>
      </c>
      <c r="AO2907" s="16">
        <f t="shared" si="910"/>
        <v>0.128629706757663</v>
      </c>
      <c r="AP2907" s="16">
        <f t="shared" si="911"/>
        <v>0.0529751204467266</v>
      </c>
      <c r="AQ2907" s="12">
        <f t="shared" si="912"/>
        <v>2692324.63</v>
      </c>
      <c r="AR2907" s="12">
        <f t="shared" si="913"/>
        <v>6670338.97</v>
      </c>
      <c r="AS2907" s="12">
        <f>AR2907-VLOOKUP(A2907,[1]选股结果!$A$2:$BJ$3005,48,FALSE)*0.08</f>
        <v>-71241305.5956</v>
      </c>
      <c r="AT2907" s="12">
        <f t="shared" si="914"/>
        <v>4759595.14999999</v>
      </c>
      <c r="AU2907" s="12">
        <f t="shared" si="915"/>
        <v>4603068.45</v>
      </c>
      <c r="AV2907" s="12">
        <f t="shared" si="916"/>
        <v>2394611.38</v>
      </c>
      <c r="AW2907" s="12">
        <f t="shared" si="917"/>
        <v>3454561.97999998</v>
      </c>
      <c r="AX2907" s="12">
        <f t="shared" si="918"/>
        <v>2783802.3</v>
      </c>
      <c r="AY2907" s="21">
        <f t="shared" si="919"/>
        <v>181491039.12</v>
      </c>
    </row>
    <row r="2908" spans="1:51">
      <c r="A2908" s="5" t="s">
        <v>5863</v>
      </c>
      <c r="B2908" s="5" t="s">
        <v>5864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920"/>
        <v>207476544.46</v>
      </c>
      <c r="AF2908" s="9">
        <f t="shared" si="921"/>
        <v>133149990.85</v>
      </c>
      <c r="AG2908" s="9">
        <f t="shared" si="922"/>
        <v>67090031.15</v>
      </c>
      <c r="AH2908" s="9">
        <f t="shared" si="923"/>
        <v>67326346.62</v>
      </c>
      <c r="AI2908" s="9">
        <f t="shared" si="924"/>
        <v>57607211.89</v>
      </c>
      <c r="AJ2908" s="12">
        <f t="shared" si="905"/>
        <v>123149515.34</v>
      </c>
      <c r="AK2908" s="16">
        <f t="shared" si="906"/>
        <v>0.593558735328476</v>
      </c>
      <c r="AL2908" s="9">
        <f t="shared" si="907"/>
        <v>59680300.56</v>
      </c>
      <c r="AM2908" s="16">
        <f t="shared" si="908"/>
        <v>0.00684522490817659</v>
      </c>
      <c r="AN2908" s="16">
        <f t="shared" si="909"/>
        <v>0.0477514021442075</v>
      </c>
      <c r="AO2908" s="16">
        <f t="shared" si="910"/>
        <v>0.1411363212946</v>
      </c>
      <c r="AP2908" s="16">
        <f t="shared" si="911"/>
        <v>0.0768751665471998</v>
      </c>
      <c r="AQ2908" s="12">
        <f t="shared" si="912"/>
        <v>63469214.78</v>
      </c>
      <c r="AR2908" s="12">
        <f t="shared" si="913"/>
        <v>61486907.99</v>
      </c>
      <c r="AS2908" s="12">
        <f>AR2908-VLOOKUP(A2908,[1]选股结果!$A$2:$BJ$3005,48,FALSE)*0.08</f>
        <v>-13767963.9188</v>
      </c>
      <c r="AT2908" s="12">
        <f t="shared" si="914"/>
        <v>53750080.05</v>
      </c>
      <c r="AU2908" s="12">
        <f t="shared" si="915"/>
        <v>71206042.72</v>
      </c>
      <c r="AV2908" s="12">
        <f t="shared" si="916"/>
        <v>59353203.21</v>
      </c>
      <c r="AW2908" s="12">
        <f t="shared" si="917"/>
        <v>67090031.15</v>
      </c>
      <c r="AX2908" s="12">
        <f t="shared" si="918"/>
        <v>0</v>
      </c>
      <c r="AY2908" s="21">
        <f t="shared" si="919"/>
        <v>140886818.79</v>
      </c>
    </row>
    <row r="2909" spans="1:51">
      <c r="A2909" s="5" t="s">
        <v>5865</v>
      </c>
      <c r="B2909" s="5" t="s">
        <v>5866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920"/>
        <v>206947337.91</v>
      </c>
      <c r="AF2909" s="9">
        <f t="shared" si="921"/>
        <v>171268138.1</v>
      </c>
      <c r="AG2909" s="9">
        <f t="shared" si="922"/>
        <v>33898976.76</v>
      </c>
      <c r="AH2909" s="9">
        <f t="shared" si="923"/>
        <v>33705160.94</v>
      </c>
      <c r="AI2909" s="9">
        <f t="shared" si="924"/>
        <v>29094539.32</v>
      </c>
      <c r="AJ2909" s="12">
        <f t="shared" si="905"/>
        <v>76995474.21</v>
      </c>
      <c r="AK2909" s="16">
        <f t="shared" si="906"/>
        <v>0.372053465328869</v>
      </c>
      <c r="AL2909" s="9">
        <f t="shared" si="907"/>
        <v>40032333.36</v>
      </c>
      <c r="AM2909" s="16">
        <f t="shared" si="908"/>
        <v>0.0074409310385509</v>
      </c>
      <c r="AN2909" s="16">
        <f t="shared" si="909"/>
        <v>0.0712832854917684</v>
      </c>
      <c r="AO2909" s="16">
        <f t="shared" si="910"/>
        <v>0.071299762823801</v>
      </c>
      <c r="AP2909" s="16">
        <f t="shared" si="911"/>
        <v>0.0422944270672692</v>
      </c>
      <c r="AQ2909" s="12">
        <f t="shared" si="912"/>
        <v>36963140.85</v>
      </c>
      <c r="AR2909" s="12">
        <f t="shared" si="913"/>
        <v>30836027.07</v>
      </c>
      <c r="AS2909" s="12">
        <f>AR2909-VLOOKUP(A2909,[1]选股结果!$A$2:$BJ$3005,48,FALSE)*0.08</f>
        <v>-5896554.1324</v>
      </c>
      <c r="AT2909" s="12">
        <f t="shared" si="914"/>
        <v>32352519.23</v>
      </c>
      <c r="AU2909" s="12">
        <f t="shared" si="915"/>
        <v>35446648.69</v>
      </c>
      <c r="AV2909" s="12">
        <f t="shared" si="916"/>
        <v>34504801.75</v>
      </c>
      <c r="AW2909" s="12">
        <f t="shared" si="917"/>
        <v>33898976.76</v>
      </c>
      <c r="AX2909" s="12">
        <f t="shared" si="918"/>
        <v>603484.8</v>
      </c>
      <c r="AY2909" s="21">
        <f t="shared" si="919"/>
        <v>169751645.94</v>
      </c>
    </row>
    <row r="2910" spans="1:51">
      <c r="A2910" s="5" t="s">
        <v>5867</v>
      </c>
      <c r="B2910" s="5" t="s">
        <v>5868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920"/>
        <v>205992029.11</v>
      </c>
      <c r="AF2910" s="9">
        <f t="shared" si="921"/>
        <v>118957576.55</v>
      </c>
      <c r="AG2910" s="9">
        <f t="shared" si="922"/>
        <v>90935821.06</v>
      </c>
      <c r="AH2910" s="9">
        <f t="shared" si="923"/>
        <v>91096999.76</v>
      </c>
      <c r="AI2910" s="9">
        <f t="shared" si="924"/>
        <v>68989680.76</v>
      </c>
      <c r="AJ2910" s="12">
        <f t="shared" ref="AJ2910:AJ2973" si="925">C2910-G2910</f>
        <v>135926019.33</v>
      </c>
      <c r="AK2910" s="16">
        <f t="shared" ref="AK2910:AK2973" si="926">AJ2910/C2910</f>
        <v>0.659860577699418</v>
      </c>
      <c r="AL2910" s="9">
        <f t="shared" ref="AL2910:AL2973" si="927">O2910+P2910+Q2910+R2910+Y2910-AB2910+AC2910</f>
        <v>50993565.99</v>
      </c>
      <c r="AM2910" s="16">
        <f t="shared" ref="AM2910:AM2973" si="928">O2910/C2910</f>
        <v>0.0435058044659309</v>
      </c>
      <c r="AN2910" s="16">
        <f t="shared" ref="AN2910:AN2973" si="929">P2910/C2910</f>
        <v>0.0497958358598548</v>
      </c>
      <c r="AO2910" s="16">
        <f t="shared" ref="AO2910:AO2973" si="930">Q2910/C2910</f>
        <v>0.126479074712582</v>
      </c>
      <c r="AP2910" s="16">
        <f t="shared" ref="AP2910:AP2973" si="931">R2910/C2910</f>
        <v>0.0285528972427335</v>
      </c>
      <c r="AQ2910" s="12">
        <f t="shared" ref="AQ2910:AQ2973" si="932">C2910-G2910-AL2910</f>
        <v>84932453.34</v>
      </c>
      <c r="AR2910" s="12">
        <f t="shared" ref="AR2910:AR2973" si="933">AQ2910-S2910-AD2910</f>
        <v>65088312.26</v>
      </c>
      <c r="AS2910" s="12">
        <f>AR2910-VLOOKUP(A2910,[1]选股结果!$A$2:$BJ$3005,48,FALSE)*0.08</f>
        <v>-17585377.7832</v>
      </c>
      <c r="AT2910" s="12">
        <f t="shared" si="914"/>
        <v>62825134.34</v>
      </c>
      <c r="AU2910" s="12">
        <f t="shared" si="915"/>
        <v>87195631.26</v>
      </c>
      <c r="AV2910" s="12">
        <f t="shared" si="916"/>
        <v>84771352.27</v>
      </c>
      <c r="AW2910" s="12">
        <f t="shared" si="917"/>
        <v>90935821.06</v>
      </c>
      <c r="AX2910" s="12">
        <f t="shared" si="918"/>
        <v>3901290.87</v>
      </c>
      <c r="AY2910" s="21">
        <f t="shared" si="919"/>
        <v>121220754.47</v>
      </c>
    </row>
    <row r="2911" spans="1:51">
      <c r="A2911" s="5" t="s">
        <v>5869</v>
      </c>
      <c r="B2911" s="5" t="s">
        <v>5870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920"/>
        <v>203145360.72</v>
      </c>
      <c r="AF2911" s="9">
        <f t="shared" si="921"/>
        <v>332114275</v>
      </c>
      <c r="AG2911" s="9">
        <f t="shared" si="922"/>
        <v>-111554080.45</v>
      </c>
      <c r="AH2911" s="9">
        <f t="shared" si="923"/>
        <v>-111141051.83</v>
      </c>
      <c r="AI2911" s="9">
        <f t="shared" si="924"/>
        <v>-114530970.94</v>
      </c>
      <c r="AJ2911" s="12">
        <f t="shared" si="925"/>
        <v>7581904.10999998</v>
      </c>
      <c r="AK2911" s="16">
        <f t="shared" si="926"/>
        <v>0.0373225560412886</v>
      </c>
      <c r="AL2911" s="9">
        <f t="shared" si="927"/>
        <v>96163933.14</v>
      </c>
      <c r="AM2911" s="16">
        <f t="shared" si="928"/>
        <v>0.0326427399399978</v>
      </c>
      <c r="AN2911" s="16">
        <f t="shared" si="929"/>
        <v>0.0684133565282632</v>
      </c>
      <c r="AO2911" s="16">
        <f t="shared" si="930"/>
        <v>0.375592790746356</v>
      </c>
      <c r="AP2911" s="16">
        <f t="shared" si="931"/>
        <v>0</v>
      </c>
      <c r="AQ2911" s="12">
        <f t="shared" si="932"/>
        <v>-88582029.03</v>
      </c>
      <c r="AR2911" s="12">
        <f t="shared" si="933"/>
        <v>-131693756.4</v>
      </c>
      <c r="AS2911" s="12">
        <f>AR2911-VLOOKUP(A2911,[1]选股结果!$A$2:$BJ$3005,48,FALSE)*0.08</f>
        <v>-229198075.6312</v>
      </c>
      <c r="AT2911" s="12">
        <f t="shared" si="914"/>
        <v>-91971948.14</v>
      </c>
      <c r="AU2911" s="12">
        <f t="shared" si="915"/>
        <v>-128303837.29</v>
      </c>
      <c r="AV2911" s="12">
        <f t="shared" si="916"/>
        <v>-130275776.58</v>
      </c>
      <c r="AW2911" s="12">
        <f t="shared" si="917"/>
        <v>-111554080.45</v>
      </c>
      <c r="AX2911" s="12">
        <f t="shared" si="918"/>
        <v>3098876.3</v>
      </c>
      <c r="AY2911" s="21">
        <f t="shared" si="919"/>
        <v>292392466.74</v>
      </c>
    </row>
    <row r="2912" spans="1:51">
      <c r="A2912" s="5" t="s">
        <v>5871</v>
      </c>
      <c r="B2912" s="5" t="s">
        <v>5872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920"/>
        <v>195787504.71</v>
      </c>
      <c r="AF2912" s="9">
        <f t="shared" si="921"/>
        <v>236090710.87</v>
      </c>
      <c r="AG2912" s="9">
        <f t="shared" si="922"/>
        <v>-51720647.18</v>
      </c>
      <c r="AH2912" s="9">
        <f t="shared" si="923"/>
        <v>-51283381.66</v>
      </c>
      <c r="AI2912" s="9">
        <f t="shared" si="924"/>
        <v>-24894116.24</v>
      </c>
      <c r="AJ2912" s="12">
        <f t="shared" si="925"/>
        <v>50526899.38</v>
      </c>
      <c r="AK2912" s="16">
        <f t="shared" si="926"/>
        <v>0.258070092138108</v>
      </c>
      <c r="AL2912" s="9">
        <f t="shared" si="927"/>
        <v>53913779.92</v>
      </c>
      <c r="AM2912" s="16">
        <f t="shared" si="928"/>
        <v>0.0582332344798389</v>
      </c>
      <c r="AN2912" s="16">
        <f t="shared" si="929"/>
        <v>0.0784090288230529</v>
      </c>
      <c r="AO2912" s="16">
        <f t="shared" si="930"/>
        <v>0.140959954062842</v>
      </c>
      <c r="AP2912" s="16">
        <f t="shared" si="931"/>
        <v>0</v>
      </c>
      <c r="AQ2912" s="12">
        <f t="shared" si="932"/>
        <v>-3386880.54</v>
      </c>
      <c r="AR2912" s="12">
        <f t="shared" si="933"/>
        <v>-13476675.22</v>
      </c>
      <c r="AS2912" s="12">
        <f>AR2912-VLOOKUP(A2912,[1]选股结果!$A$2:$BJ$3005,48,FALSE)*0.08</f>
        <v>-279690673.2504</v>
      </c>
      <c r="AT2912" s="12">
        <f t="shared" si="914"/>
        <v>23002384.88</v>
      </c>
      <c r="AU2912" s="12">
        <f t="shared" si="915"/>
        <v>-39865940.64</v>
      </c>
      <c r="AV2912" s="12">
        <f t="shared" si="916"/>
        <v>-48585081.84</v>
      </c>
      <c r="AW2912" s="12">
        <f t="shared" si="917"/>
        <v>-51720647.18</v>
      </c>
      <c r="AX2912" s="12">
        <f t="shared" si="918"/>
        <v>-12540000</v>
      </c>
      <c r="AY2912" s="21">
        <f t="shared" si="919"/>
        <v>199611650.77</v>
      </c>
    </row>
    <row r="2913" spans="1:51">
      <c r="A2913" s="5" t="s">
        <v>5873</v>
      </c>
      <c r="B2913" s="5" t="s">
        <v>5874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920"/>
        <v>195327295.82</v>
      </c>
      <c r="AF2913" s="9">
        <f t="shared" si="921"/>
        <v>232178195.41</v>
      </c>
      <c r="AG2913" s="9">
        <f t="shared" si="922"/>
        <v>-42184293.79</v>
      </c>
      <c r="AH2913" s="9">
        <f t="shared" si="923"/>
        <v>-38486657.39</v>
      </c>
      <c r="AI2913" s="9">
        <f t="shared" si="924"/>
        <v>-36800960.24</v>
      </c>
      <c r="AJ2913" s="12">
        <f t="shared" si="925"/>
        <v>103571986.33</v>
      </c>
      <c r="AK2913" s="16">
        <f t="shared" si="926"/>
        <v>0.530248401254911</v>
      </c>
      <c r="AL2913" s="9">
        <f t="shared" si="927"/>
        <v>139267397.39</v>
      </c>
      <c r="AM2913" s="16">
        <f t="shared" si="928"/>
        <v>0.0138340646587875</v>
      </c>
      <c r="AN2913" s="16">
        <f t="shared" si="929"/>
        <v>0.33645794021826</v>
      </c>
      <c r="AO2913" s="16">
        <f t="shared" si="930"/>
        <v>0.279538183185195</v>
      </c>
      <c r="AP2913" s="16">
        <f t="shared" si="931"/>
        <v>0.0706228873035345</v>
      </c>
      <c r="AQ2913" s="12">
        <f t="shared" si="932"/>
        <v>-35695411.06</v>
      </c>
      <c r="AR2913" s="12">
        <f t="shared" si="933"/>
        <v>-37614994.77</v>
      </c>
      <c r="AS2913" s="12">
        <f>AR2913-VLOOKUP(A2913,[1]选股结果!$A$2:$BJ$3005,48,FALSE)*0.08</f>
        <v>-88278814.8052</v>
      </c>
      <c r="AT2913" s="12">
        <f t="shared" si="914"/>
        <v>-34009713.91</v>
      </c>
      <c r="AU2913" s="12">
        <f t="shared" si="915"/>
        <v>-39300691.92</v>
      </c>
      <c r="AV2913" s="12">
        <f t="shared" si="916"/>
        <v>-41953354.23</v>
      </c>
      <c r="AW2913" s="12">
        <f t="shared" si="917"/>
        <v>-42184293.79</v>
      </c>
      <c r="AX2913" s="12">
        <f t="shared" si="918"/>
        <v>3213595.08</v>
      </c>
      <c r="AY2913" s="21">
        <f t="shared" si="919"/>
        <v>228572914.55</v>
      </c>
    </row>
    <row r="2914" spans="1:51">
      <c r="A2914" s="5" t="s">
        <v>5875</v>
      </c>
      <c r="B2914" s="5" t="s">
        <v>5876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920"/>
        <v>194615291.16</v>
      </c>
      <c r="AF2914" s="9">
        <f t="shared" si="921"/>
        <v>156068843.91</v>
      </c>
      <c r="AG2914" s="9">
        <f t="shared" si="922"/>
        <v>38028588.61</v>
      </c>
      <c r="AH2914" s="9">
        <f t="shared" si="923"/>
        <v>37659832.32</v>
      </c>
      <c r="AI2914" s="9">
        <f t="shared" si="924"/>
        <v>32435432.39</v>
      </c>
      <c r="AJ2914" s="12">
        <f t="shared" si="925"/>
        <v>72761095.96</v>
      </c>
      <c r="AK2914" s="16">
        <f t="shared" si="926"/>
        <v>0.373871423598368</v>
      </c>
      <c r="AL2914" s="9">
        <f t="shared" si="927"/>
        <v>32143410.87</v>
      </c>
      <c r="AM2914" s="16">
        <f t="shared" si="928"/>
        <v>0.0111353257345968</v>
      </c>
      <c r="AN2914" s="16">
        <f t="shared" si="929"/>
        <v>0.0296508273096376</v>
      </c>
      <c r="AO2914" s="16">
        <f t="shared" si="930"/>
        <v>0.0657283797884281</v>
      </c>
      <c r="AP2914" s="16">
        <f t="shared" si="931"/>
        <v>0.0549991433674147</v>
      </c>
      <c r="AQ2914" s="12">
        <f t="shared" si="932"/>
        <v>40617685.09</v>
      </c>
      <c r="AR2914" s="12">
        <f t="shared" si="933"/>
        <v>32611667.57</v>
      </c>
      <c r="AS2914" s="12">
        <f>AR2914-VLOOKUP(A2914,[1]选股结果!$A$2:$BJ$3005,48,FALSE)*0.08</f>
        <v>7764526.7036</v>
      </c>
      <c r="AT2914" s="12">
        <f t="shared" si="914"/>
        <v>35393285.16</v>
      </c>
      <c r="AU2914" s="12">
        <f t="shared" si="915"/>
        <v>37836067.5</v>
      </c>
      <c r="AV2914" s="12">
        <f t="shared" si="916"/>
        <v>40720956.2</v>
      </c>
      <c r="AW2914" s="12">
        <f t="shared" si="917"/>
        <v>38028588.61</v>
      </c>
      <c r="AX2914" s="12">
        <f t="shared" si="918"/>
        <v>0</v>
      </c>
      <c r="AY2914" s="21">
        <f t="shared" si="919"/>
        <v>153287226.32</v>
      </c>
    </row>
    <row r="2915" spans="1:51">
      <c r="A2915" s="5" t="s">
        <v>5877</v>
      </c>
      <c r="B2915" s="5" t="s">
        <v>5878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920"/>
        <v>188910325.29</v>
      </c>
      <c r="AF2915" s="9">
        <f t="shared" si="921"/>
        <v>146904060.89</v>
      </c>
      <c r="AG2915" s="9">
        <f t="shared" si="922"/>
        <v>45250201.85</v>
      </c>
      <c r="AH2915" s="9">
        <f t="shared" si="923"/>
        <v>45025050.17</v>
      </c>
      <c r="AI2915" s="9">
        <f t="shared" si="924"/>
        <v>38014296.61</v>
      </c>
      <c r="AJ2915" s="12">
        <f t="shared" si="925"/>
        <v>85079985.09</v>
      </c>
      <c r="AK2915" s="16">
        <f t="shared" si="926"/>
        <v>0.450372339147646</v>
      </c>
      <c r="AL2915" s="9">
        <f t="shared" si="927"/>
        <v>47758492.54</v>
      </c>
      <c r="AM2915" s="16">
        <f t="shared" si="928"/>
        <v>0.0165800561996375</v>
      </c>
      <c r="AN2915" s="16">
        <f t="shared" si="929"/>
        <v>0.0614610204718895</v>
      </c>
      <c r="AO2915" s="16">
        <f t="shared" si="930"/>
        <v>0.111717202051301</v>
      </c>
      <c r="AP2915" s="16">
        <f t="shared" si="931"/>
        <v>0.0488771317598741</v>
      </c>
      <c r="AQ2915" s="12">
        <f t="shared" si="932"/>
        <v>37321492.55</v>
      </c>
      <c r="AR2915" s="12">
        <f t="shared" si="933"/>
        <v>32317711.32</v>
      </c>
      <c r="AS2915" s="12">
        <f>AR2915-VLOOKUP(A2915,[1]选股结果!$A$2:$BJ$3005,48,FALSE)*0.08</f>
        <v>-58094009.6336</v>
      </c>
      <c r="AT2915" s="12">
        <f t="shared" si="914"/>
        <v>30310738.99</v>
      </c>
      <c r="AU2915" s="12">
        <f t="shared" si="915"/>
        <v>39328464.88</v>
      </c>
      <c r="AV2915" s="12">
        <f t="shared" si="916"/>
        <v>36578978.38</v>
      </c>
      <c r="AW2915" s="12">
        <f t="shared" si="917"/>
        <v>45250201.85</v>
      </c>
      <c r="AX2915" s="12">
        <f t="shared" si="918"/>
        <v>6664251.14</v>
      </c>
      <c r="AY2915" s="21">
        <f t="shared" si="919"/>
        <v>148911033.22</v>
      </c>
    </row>
    <row r="2916" spans="1:51">
      <c r="A2916" s="5" t="s">
        <v>5879</v>
      </c>
      <c r="B2916" s="5" t="s">
        <v>5880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920"/>
        <v>188056747.48</v>
      </c>
      <c r="AF2916" s="9">
        <f t="shared" si="921"/>
        <v>184426062.91</v>
      </c>
      <c r="AG2916" s="9">
        <f t="shared" si="922"/>
        <v>3281547.18999999</v>
      </c>
      <c r="AH2916" s="9">
        <f t="shared" si="923"/>
        <v>3462997.68999999</v>
      </c>
      <c r="AI2916" s="9">
        <f t="shared" si="924"/>
        <v>-1842249.92000001</v>
      </c>
      <c r="AJ2916" s="12">
        <f t="shared" si="925"/>
        <v>54384986.25</v>
      </c>
      <c r="AK2916" s="16">
        <f t="shared" si="926"/>
        <v>0.289194548872988</v>
      </c>
      <c r="AL2916" s="9">
        <f t="shared" si="927"/>
        <v>33300109.94</v>
      </c>
      <c r="AM2916" s="16">
        <f t="shared" si="928"/>
        <v>0.00767796348362113</v>
      </c>
      <c r="AN2916" s="16">
        <f t="shared" si="929"/>
        <v>0.00313878750914149</v>
      </c>
      <c r="AO2916" s="16">
        <f t="shared" si="930"/>
        <v>0.146422799176235</v>
      </c>
      <c r="AP2916" s="16">
        <f t="shared" si="931"/>
        <v>0.0208001154567241</v>
      </c>
      <c r="AQ2916" s="12">
        <f t="shared" si="932"/>
        <v>21084876.31</v>
      </c>
      <c r="AR2916" s="12">
        <f t="shared" si="933"/>
        <v>-1493112.54000001</v>
      </c>
      <c r="AS2916" s="12">
        <f>AR2916-VLOOKUP(A2916,[1]选股结果!$A$2:$BJ$3005,48,FALSE)*0.08</f>
        <v>-12139931.2175999</v>
      </c>
      <c r="AT2916" s="12">
        <f t="shared" si="914"/>
        <v>15779628.7</v>
      </c>
      <c r="AU2916" s="12">
        <f t="shared" si="915"/>
        <v>3812135.06999999</v>
      </c>
      <c r="AV2916" s="12">
        <f t="shared" si="916"/>
        <v>-11072.7500000186</v>
      </c>
      <c r="AW2916" s="12">
        <f t="shared" si="917"/>
        <v>3281547.18999999</v>
      </c>
      <c r="AX2916" s="12">
        <f t="shared" si="918"/>
        <v>2219182.82</v>
      </c>
      <c r="AY2916" s="21">
        <f t="shared" si="919"/>
        <v>167153321.67</v>
      </c>
    </row>
    <row r="2917" spans="1:51">
      <c r="A2917" s="5" t="s">
        <v>5881</v>
      </c>
      <c r="B2917" s="5" t="s">
        <v>5882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920"/>
        <v>185425358.96</v>
      </c>
      <c r="AF2917" s="9">
        <f t="shared" si="921"/>
        <v>179954786.92</v>
      </c>
      <c r="AG2917" s="9">
        <f t="shared" si="922"/>
        <v>14988698.03</v>
      </c>
      <c r="AH2917" s="9">
        <f t="shared" si="923"/>
        <v>14780564.78</v>
      </c>
      <c r="AI2917" s="9">
        <f t="shared" si="924"/>
        <v>10549770.1</v>
      </c>
      <c r="AJ2917" s="12">
        <f t="shared" si="925"/>
        <v>126705950.38</v>
      </c>
      <c r="AK2917" s="16">
        <f t="shared" si="926"/>
        <v>0.683325900462908</v>
      </c>
      <c r="AL2917" s="9">
        <f t="shared" si="927"/>
        <v>117402967.96</v>
      </c>
      <c r="AM2917" s="16">
        <f t="shared" si="928"/>
        <v>0.0192902195258611</v>
      </c>
      <c r="AN2917" s="16">
        <f t="shared" si="929"/>
        <v>0.394476742233402</v>
      </c>
      <c r="AO2917" s="16">
        <f t="shared" si="930"/>
        <v>0.139016642839886</v>
      </c>
      <c r="AP2917" s="16">
        <f t="shared" si="931"/>
        <v>0.0808357035632512</v>
      </c>
      <c r="AQ2917" s="12">
        <f t="shared" si="932"/>
        <v>9302982.42000002</v>
      </c>
      <c r="AR2917" s="12">
        <f t="shared" si="933"/>
        <v>1325897.06000002</v>
      </c>
      <c r="AS2917" s="12">
        <f>AR2917-VLOOKUP(A2917,[1]选股结果!$A$2:$BJ$3005,48,FALSE)*0.08</f>
        <v>-46578374.5976</v>
      </c>
      <c r="AT2917" s="12">
        <f t="shared" si="914"/>
        <v>5072187.74000002</v>
      </c>
      <c r="AU2917" s="12">
        <f t="shared" si="915"/>
        <v>5556691.74000002</v>
      </c>
      <c r="AV2917" s="12">
        <f t="shared" si="916"/>
        <v>2009104.45000002</v>
      </c>
      <c r="AW2917" s="12">
        <f t="shared" si="917"/>
        <v>14988698.03</v>
      </c>
      <c r="AX2917" s="12">
        <f t="shared" si="918"/>
        <v>11989086.12</v>
      </c>
      <c r="AY2917" s="21">
        <f t="shared" si="919"/>
        <v>176208496.24</v>
      </c>
    </row>
    <row r="2918" spans="1:51">
      <c r="A2918" s="5" t="s">
        <v>5883</v>
      </c>
      <c r="B2918" s="5" t="s">
        <v>5884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920"/>
        <v>185378701.35</v>
      </c>
      <c r="AF2918" s="9">
        <f t="shared" si="921"/>
        <v>175415999.28</v>
      </c>
      <c r="AG2918" s="9">
        <f t="shared" si="922"/>
        <v>5941849.14999996</v>
      </c>
      <c r="AH2918" s="9">
        <f t="shared" si="923"/>
        <v>7192387.26999996</v>
      </c>
      <c r="AI2918" s="9">
        <f t="shared" si="924"/>
        <v>7192387.26999996</v>
      </c>
      <c r="AJ2918" s="12">
        <f t="shared" si="925"/>
        <v>47423098.36</v>
      </c>
      <c r="AK2918" s="16">
        <f t="shared" si="926"/>
        <v>0.255817405206998</v>
      </c>
      <c r="AL2918" s="9">
        <f t="shared" si="927"/>
        <v>36145376.96</v>
      </c>
      <c r="AM2918" s="16">
        <f t="shared" si="928"/>
        <v>0.00222738835148281</v>
      </c>
      <c r="AN2918" s="16">
        <f t="shared" si="929"/>
        <v>0.0509266283626385</v>
      </c>
      <c r="AO2918" s="16">
        <f t="shared" si="930"/>
        <v>0.132591946383273</v>
      </c>
      <c r="AP2918" s="16">
        <f t="shared" si="931"/>
        <v>0.0159811760381609</v>
      </c>
      <c r="AQ2918" s="12">
        <f t="shared" si="932"/>
        <v>11277721.4</v>
      </c>
      <c r="AR2918" s="12">
        <f t="shared" si="933"/>
        <v>11213240.19</v>
      </c>
      <c r="AS2918" s="12">
        <f>AR2918-VLOOKUP(A2918,[1]选股结果!$A$2:$BJ$3005,48,FALSE)*0.08</f>
        <v>-31162804.8316</v>
      </c>
      <c r="AT2918" s="12">
        <f t="shared" si="914"/>
        <v>11277721.4</v>
      </c>
      <c r="AU2918" s="12">
        <f t="shared" si="915"/>
        <v>11213240.19</v>
      </c>
      <c r="AV2918" s="12">
        <f t="shared" si="916"/>
        <v>6048757.40999998</v>
      </c>
      <c r="AW2918" s="12">
        <f t="shared" si="917"/>
        <v>5941849.14999996</v>
      </c>
      <c r="AX2918" s="12">
        <f t="shared" si="918"/>
        <v>-331413.78</v>
      </c>
      <c r="AY2918" s="21">
        <f t="shared" si="919"/>
        <v>175351518.07</v>
      </c>
    </row>
    <row r="2919" spans="1:51">
      <c r="A2919" s="5" t="s">
        <v>5885</v>
      </c>
      <c r="B2919" s="5" t="s">
        <v>5886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920"/>
        <v>179898504.28</v>
      </c>
      <c r="AF2919" s="9">
        <f t="shared" si="921"/>
        <v>101940340.16</v>
      </c>
      <c r="AG2919" s="9">
        <f t="shared" si="922"/>
        <v>162748952.39</v>
      </c>
      <c r="AH2919" s="9">
        <f t="shared" si="923"/>
        <v>162622463.96</v>
      </c>
      <c r="AI2919" s="9">
        <f t="shared" si="924"/>
        <v>128529374.31</v>
      </c>
      <c r="AJ2919" s="12">
        <f t="shared" si="925"/>
        <v>149184939.33</v>
      </c>
      <c r="AK2919" s="16">
        <f t="shared" si="926"/>
        <v>0.829272816508822</v>
      </c>
      <c r="AL2919" s="9">
        <f t="shared" si="927"/>
        <v>65787204.27</v>
      </c>
      <c r="AM2919" s="16">
        <f t="shared" si="928"/>
        <v>0.0645282369437163</v>
      </c>
      <c r="AN2919" s="16">
        <f t="shared" si="929"/>
        <v>0.122186591367029</v>
      </c>
      <c r="AO2919" s="16">
        <f t="shared" si="930"/>
        <v>0.178272730106103</v>
      </c>
      <c r="AP2919" s="16">
        <f t="shared" si="931"/>
        <v>0</v>
      </c>
      <c r="AQ2919" s="12">
        <f t="shared" si="932"/>
        <v>83397735.06</v>
      </c>
      <c r="AR2919" s="12">
        <f t="shared" si="933"/>
        <v>43738586.04</v>
      </c>
      <c r="AS2919" s="12">
        <f>AR2919-VLOOKUP(A2919,[1]选股结果!$A$2:$BJ$3005,48,FALSE)*0.08</f>
        <v>-140341316.5376</v>
      </c>
      <c r="AT2919" s="12">
        <f t="shared" si="914"/>
        <v>49304645.41</v>
      </c>
      <c r="AU2919" s="12">
        <f t="shared" si="915"/>
        <v>77831675.69</v>
      </c>
      <c r="AV2919" s="12">
        <f t="shared" si="916"/>
        <v>81459283.31</v>
      </c>
      <c r="AW2919" s="12">
        <f t="shared" si="917"/>
        <v>162748952.39</v>
      </c>
      <c r="AX2919" s="12">
        <f t="shared" si="918"/>
        <v>90857998.4</v>
      </c>
      <c r="AY2919" s="21">
        <f t="shared" si="919"/>
        <v>96374280.79</v>
      </c>
    </row>
    <row r="2920" spans="1:51">
      <c r="A2920" s="5" t="s">
        <v>5887</v>
      </c>
      <c r="B2920" s="5" t="s">
        <v>5888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920"/>
        <v>178198238.29</v>
      </c>
      <c r="AF2920" s="9">
        <f t="shared" si="921"/>
        <v>157947304.58</v>
      </c>
      <c r="AG2920" s="9">
        <f t="shared" si="922"/>
        <v>24403026.79</v>
      </c>
      <c r="AH2920" s="9">
        <f t="shared" si="923"/>
        <v>24378445.43</v>
      </c>
      <c r="AI2920" s="9">
        <f t="shared" si="924"/>
        <v>21868533.51</v>
      </c>
      <c r="AJ2920" s="12">
        <f t="shared" si="925"/>
        <v>60120279.72</v>
      </c>
      <c r="AK2920" s="16">
        <f t="shared" si="926"/>
        <v>0.337378642442919</v>
      </c>
      <c r="AL2920" s="9">
        <f t="shared" si="927"/>
        <v>35834924.61</v>
      </c>
      <c r="AM2920" s="16">
        <f t="shared" si="928"/>
        <v>0.00417899232420072</v>
      </c>
      <c r="AN2920" s="16">
        <f t="shared" si="929"/>
        <v>0.0372194135791981</v>
      </c>
      <c r="AO2920" s="16">
        <f t="shared" si="930"/>
        <v>0.105226478330747</v>
      </c>
      <c r="AP2920" s="16">
        <f t="shared" si="931"/>
        <v>0.0543330129574201</v>
      </c>
      <c r="AQ2920" s="12">
        <f t="shared" si="932"/>
        <v>24285355.11</v>
      </c>
      <c r="AR2920" s="12">
        <f t="shared" si="933"/>
        <v>17716440.43</v>
      </c>
      <c r="AS2920" s="12">
        <f>AR2920-VLOOKUP(A2920,[1]选股结果!$A$2:$BJ$3005,48,FALSE)*0.08</f>
        <v>-40707105.754</v>
      </c>
      <c r="AT2920" s="12">
        <f t="shared" si="914"/>
        <v>21775443.19</v>
      </c>
      <c r="AU2920" s="12">
        <f t="shared" si="915"/>
        <v>20226352.35</v>
      </c>
      <c r="AV2920" s="12">
        <f t="shared" si="916"/>
        <v>26616240.61</v>
      </c>
      <c r="AW2920" s="12">
        <f t="shared" si="917"/>
        <v>24403026.79</v>
      </c>
      <c r="AX2920" s="12">
        <f t="shared" si="918"/>
        <v>0</v>
      </c>
      <c r="AY2920" s="21">
        <f t="shared" si="919"/>
        <v>153888301.82</v>
      </c>
    </row>
    <row r="2921" spans="1:51">
      <c r="A2921" s="5" t="s">
        <v>5889</v>
      </c>
      <c r="B2921" s="5" t="s">
        <v>5890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920"/>
        <v>177212710.15</v>
      </c>
      <c r="AF2921" s="9">
        <f t="shared" si="921"/>
        <v>175551336.7</v>
      </c>
      <c r="AG2921" s="9">
        <f t="shared" si="922"/>
        <v>-119676.839999982</v>
      </c>
      <c r="AH2921" s="9">
        <f t="shared" si="923"/>
        <v>-313341.199999982</v>
      </c>
      <c r="AI2921" s="9">
        <f t="shared" si="924"/>
        <v>-313341.199999982</v>
      </c>
      <c r="AJ2921" s="12">
        <f t="shared" si="925"/>
        <v>27355856.26</v>
      </c>
      <c r="AK2921" s="16">
        <f t="shared" si="926"/>
        <v>0.154367348915577</v>
      </c>
      <c r="AL2921" s="9">
        <f t="shared" si="927"/>
        <v>25978384.45</v>
      </c>
      <c r="AM2921" s="16">
        <f t="shared" si="928"/>
        <v>0.0256988585420604</v>
      </c>
      <c r="AN2921" s="16">
        <f t="shared" si="929"/>
        <v>0.00117904319517005</v>
      </c>
      <c r="AO2921" s="16">
        <f t="shared" si="930"/>
        <v>0.118623626162065</v>
      </c>
      <c r="AP2921" s="16">
        <f t="shared" si="931"/>
        <v>0</v>
      </c>
      <c r="AQ2921" s="12">
        <f t="shared" si="932"/>
        <v>1377471.81000002</v>
      </c>
      <c r="AR2921" s="12">
        <f t="shared" si="933"/>
        <v>1467709.09000002</v>
      </c>
      <c r="AS2921" s="12">
        <f>AR2921-VLOOKUP(A2921,[1]选股结果!$A$2:$BJ$3005,48,FALSE)*0.08</f>
        <v>-18767369.8444</v>
      </c>
      <c r="AT2921" s="12">
        <f t="shared" si="914"/>
        <v>1377471.81000002</v>
      </c>
      <c r="AU2921" s="12">
        <f t="shared" si="915"/>
        <v>1467709.09000002</v>
      </c>
      <c r="AV2921" s="12">
        <f t="shared" si="916"/>
        <v>-435292.839999983</v>
      </c>
      <c r="AW2921" s="12">
        <f t="shared" si="917"/>
        <v>-119676.839999982</v>
      </c>
      <c r="AX2921" s="12">
        <f t="shared" si="918"/>
        <v>225378.72</v>
      </c>
      <c r="AY2921" s="21">
        <f t="shared" si="919"/>
        <v>175641573.98</v>
      </c>
    </row>
    <row r="2922" spans="1:51">
      <c r="A2922" s="5" t="s">
        <v>5891</v>
      </c>
      <c r="B2922" s="5" t="s">
        <v>5892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920"/>
        <v>175744871.53</v>
      </c>
      <c r="AF2922" s="9">
        <f t="shared" si="921"/>
        <v>137203394.62</v>
      </c>
      <c r="AG2922" s="9">
        <f t="shared" si="922"/>
        <v>38909250.44</v>
      </c>
      <c r="AH2922" s="9">
        <f t="shared" si="923"/>
        <v>38942321.88</v>
      </c>
      <c r="AI2922" s="9">
        <f t="shared" si="924"/>
        <v>38942321.88</v>
      </c>
      <c r="AJ2922" s="12">
        <f t="shared" si="925"/>
        <v>93718650.71</v>
      </c>
      <c r="AK2922" s="16">
        <f t="shared" si="926"/>
        <v>0.533265351609433</v>
      </c>
      <c r="AL2922" s="9">
        <f t="shared" si="927"/>
        <v>51465651.93</v>
      </c>
      <c r="AM2922" s="16">
        <f t="shared" si="928"/>
        <v>0.00189663230055109</v>
      </c>
      <c r="AN2922" s="16">
        <f t="shared" si="929"/>
        <v>0.00234950543025954</v>
      </c>
      <c r="AO2922" s="16">
        <f t="shared" si="930"/>
        <v>0.28831504440999</v>
      </c>
      <c r="AP2922" s="16">
        <f t="shared" si="931"/>
        <v>0</v>
      </c>
      <c r="AQ2922" s="12">
        <f t="shared" si="932"/>
        <v>42252998.78</v>
      </c>
      <c r="AR2922" s="12">
        <f t="shared" si="933"/>
        <v>38491952.35</v>
      </c>
      <c r="AS2922" s="12">
        <f>AR2922-VLOOKUP(A2922,[1]选股结果!$A$2:$BJ$3005,48,FALSE)*0.08</f>
        <v>21954089.774</v>
      </c>
      <c r="AT2922" s="12">
        <f t="shared" si="914"/>
        <v>42252998.78</v>
      </c>
      <c r="AU2922" s="12">
        <f t="shared" si="915"/>
        <v>38491952.35</v>
      </c>
      <c r="AV2922" s="12">
        <f t="shared" si="916"/>
        <v>36160032.97</v>
      </c>
      <c r="AW2922" s="12">
        <f t="shared" si="917"/>
        <v>38909250.44</v>
      </c>
      <c r="AX2922" s="12">
        <f t="shared" si="918"/>
        <v>0</v>
      </c>
      <c r="AY2922" s="21">
        <f t="shared" si="919"/>
        <v>133442348.19</v>
      </c>
    </row>
    <row r="2923" spans="1:51">
      <c r="A2923" s="5" t="s">
        <v>5893</v>
      </c>
      <c r="B2923" s="5" t="s">
        <v>5894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920"/>
        <v>173215452.03</v>
      </c>
      <c r="AF2923" s="9">
        <f t="shared" si="921"/>
        <v>155306232.09</v>
      </c>
      <c r="AG2923" s="9">
        <f t="shared" si="922"/>
        <v>49022589.64</v>
      </c>
      <c r="AH2923" s="9">
        <f t="shared" si="923"/>
        <v>57431239.6</v>
      </c>
      <c r="AI2923" s="9">
        <f t="shared" si="924"/>
        <v>51837428.8</v>
      </c>
      <c r="AJ2923" s="12">
        <f t="shared" si="925"/>
        <v>72953079</v>
      </c>
      <c r="AK2923" s="16">
        <f t="shared" si="926"/>
        <v>0.421169578955144</v>
      </c>
      <c r="AL2923" s="9">
        <f t="shared" si="927"/>
        <v>47728851.94</v>
      </c>
      <c r="AM2923" s="16">
        <f t="shared" si="928"/>
        <v>0.0530126398215883</v>
      </c>
      <c r="AN2923" s="16">
        <f t="shared" si="929"/>
        <v>0.111447750612091</v>
      </c>
      <c r="AO2923" s="16">
        <f t="shared" si="930"/>
        <v>0.107785506380611</v>
      </c>
      <c r="AP2923" s="16">
        <f t="shared" si="931"/>
        <v>0.0497197522453621</v>
      </c>
      <c r="AQ2923" s="12">
        <f t="shared" si="932"/>
        <v>25224227.06</v>
      </c>
      <c r="AR2923" s="12">
        <f t="shared" si="933"/>
        <v>20355982.64</v>
      </c>
      <c r="AS2923" s="12">
        <f>AR2923-VLOOKUP(A2923,[1]选股结果!$A$2:$BJ$3005,48,FALSE)*0.08</f>
        <v>-73265592.2224</v>
      </c>
      <c r="AT2923" s="12">
        <f t="shared" si="914"/>
        <v>19630416.26</v>
      </c>
      <c r="AU2923" s="12">
        <f t="shared" si="915"/>
        <v>25949793.44</v>
      </c>
      <c r="AV2923" s="12">
        <f t="shared" si="916"/>
        <v>16685071.65</v>
      </c>
      <c r="AW2923" s="12">
        <f t="shared" si="917"/>
        <v>49022589.64</v>
      </c>
      <c r="AX2923" s="12">
        <f t="shared" si="918"/>
        <v>32102828.73</v>
      </c>
      <c r="AY2923" s="21">
        <f t="shared" si="919"/>
        <v>156031798.47</v>
      </c>
    </row>
    <row r="2924" spans="1:51">
      <c r="A2924" s="5" t="s">
        <v>5895</v>
      </c>
      <c r="B2924" s="5" t="s">
        <v>5896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920"/>
        <v>169441600.44</v>
      </c>
      <c r="AF2924" s="9">
        <f t="shared" si="921"/>
        <v>250396324.84</v>
      </c>
      <c r="AG2924" s="9">
        <f t="shared" si="922"/>
        <v>-79203345.57</v>
      </c>
      <c r="AH2924" s="9">
        <f t="shared" si="923"/>
        <v>-81523965.35</v>
      </c>
      <c r="AI2924" s="9">
        <f t="shared" si="924"/>
        <v>-66774121.59</v>
      </c>
      <c r="AJ2924" s="12">
        <f t="shared" si="925"/>
        <v>4186292.69</v>
      </c>
      <c r="AK2924" s="16">
        <f t="shared" si="926"/>
        <v>0.0247064043253202</v>
      </c>
      <c r="AL2924" s="9">
        <f t="shared" si="927"/>
        <v>72577879.06</v>
      </c>
      <c r="AM2924" s="16">
        <f t="shared" si="928"/>
        <v>0.049505727803665</v>
      </c>
      <c r="AN2924" s="16">
        <f t="shared" si="929"/>
        <v>0.0533217916175155</v>
      </c>
      <c r="AO2924" s="16">
        <f t="shared" si="930"/>
        <v>0.311812445602512</v>
      </c>
      <c r="AP2924" s="16">
        <f t="shared" si="931"/>
        <v>0</v>
      </c>
      <c r="AQ2924" s="12">
        <f t="shared" si="932"/>
        <v>-68391586.37</v>
      </c>
      <c r="AR2924" s="12">
        <f t="shared" si="933"/>
        <v>-68525500.42</v>
      </c>
      <c r="AS2924" s="12">
        <f>AR2924-VLOOKUP(A2924,[1]选股结果!$A$2:$BJ$3005,48,FALSE)*0.08</f>
        <v>-184780383.9952</v>
      </c>
      <c r="AT2924" s="12">
        <f t="shared" si="914"/>
        <v>-53641742.61</v>
      </c>
      <c r="AU2924" s="12">
        <f t="shared" si="915"/>
        <v>-83275344.18</v>
      </c>
      <c r="AV2924" s="12">
        <f t="shared" si="916"/>
        <v>-81632788.43</v>
      </c>
      <c r="AW2924" s="12">
        <f t="shared" si="917"/>
        <v>-79203345.57</v>
      </c>
      <c r="AX2924" s="12">
        <f t="shared" si="918"/>
        <v>2541000</v>
      </c>
      <c r="AY2924" s="21">
        <f t="shared" si="919"/>
        <v>235512567.03</v>
      </c>
    </row>
    <row r="2925" spans="1:51">
      <c r="A2925" s="5" t="s">
        <v>5897</v>
      </c>
      <c r="B2925" s="5" t="s">
        <v>5898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920"/>
        <v>168431461.78</v>
      </c>
      <c r="AF2925" s="9">
        <f t="shared" si="921"/>
        <v>214433342.07</v>
      </c>
      <c r="AG2925" s="9">
        <f t="shared" si="922"/>
        <v>-54171234.44</v>
      </c>
      <c r="AH2925" s="9">
        <f t="shared" si="923"/>
        <v>-54373984.29</v>
      </c>
      <c r="AI2925" s="9">
        <f t="shared" si="924"/>
        <v>-53027403.71</v>
      </c>
      <c r="AJ2925" s="12">
        <f t="shared" si="925"/>
        <v>3510599.02000001</v>
      </c>
      <c r="AK2925" s="16">
        <f t="shared" si="926"/>
        <v>0.0208428935004165</v>
      </c>
      <c r="AL2925" s="9">
        <f t="shared" si="927"/>
        <v>46793684.7</v>
      </c>
      <c r="AM2925" s="16">
        <f t="shared" si="928"/>
        <v>0.00492362817039015</v>
      </c>
      <c r="AN2925" s="16">
        <f t="shared" si="929"/>
        <v>0.0598736447657992</v>
      </c>
      <c r="AO2925" s="16">
        <f t="shared" si="930"/>
        <v>0.149287029123117</v>
      </c>
      <c r="AP2925" s="16">
        <f t="shared" si="931"/>
        <v>0.0625322775133134</v>
      </c>
      <c r="AQ2925" s="12">
        <f t="shared" si="932"/>
        <v>-43283085.68</v>
      </c>
      <c r="AR2925" s="12">
        <f t="shared" si="933"/>
        <v>-44858049.56</v>
      </c>
      <c r="AS2925" s="12">
        <f>AR2925-VLOOKUP(A2925,[1]选股结果!$A$2:$BJ$3005,48,FALSE)*0.08</f>
        <v>-109473033.5024</v>
      </c>
      <c r="AT2925" s="12">
        <f t="shared" si="914"/>
        <v>-41936505.1</v>
      </c>
      <c r="AU2925" s="12">
        <f t="shared" si="915"/>
        <v>-46204630.14</v>
      </c>
      <c r="AV2925" s="12">
        <f t="shared" si="916"/>
        <v>-46762302.88</v>
      </c>
      <c r="AW2925" s="12">
        <f t="shared" si="917"/>
        <v>-54171234.44</v>
      </c>
      <c r="AX2925" s="12">
        <f t="shared" si="918"/>
        <v>-3211060.44</v>
      </c>
      <c r="AY2925" s="21">
        <f t="shared" si="919"/>
        <v>211511797.61</v>
      </c>
    </row>
    <row r="2926" spans="1:51">
      <c r="A2926" s="5" t="s">
        <v>5899</v>
      </c>
      <c r="B2926" s="5" t="s">
        <v>5900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920"/>
        <v>168044224.48</v>
      </c>
      <c r="AF2926" s="9">
        <f t="shared" si="921"/>
        <v>161428538.42</v>
      </c>
      <c r="AG2926" s="9">
        <f t="shared" si="922"/>
        <v>7782696.61</v>
      </c>
      <c r="AH2926" s="9">
        <f t="shared" si="923"/>
        <v>7749077.38</v>
      </c>
      <c r="AI2926" s="9">
        <f t="shared" si="924"/>
        <v>5706329.8</v>
      </c>
      <c r="AJ2926" s="12">
        <f t="shared" si="925"/>
        <v>58485623.48</v>
      </c>
      <c r="AK2926" s="16">
        <f t="shared" si="926"/>
        <v>0.3480370935745</v>
      </c>
      <c r="AL2926" s="9">
        <f t="shared" si="927"/>
        <v>50934714.4</v>
      </c>
      <c r="AM2926" s="16">
        <f t="shared" si="928"/>
        <v>0.0201117375527669</v>
      </c>
      <c r="AN2926" s="16">
        <f t="shared" si="929"/>
        <v>0.0414557519102902</v>
      </c>
      <c r="AO2926" s="16">
        <f t="shared" si="930"/>
        <v>0.197438512228957</v>
      </c>
      <c r="AP2926" s="16">
        <f t="shared" si="931"/>
        <v>0.043896971186165</v>
      </c>
      <c r="AQ2926" s="12">
        <f t="shared" si="932"/>
        <v>7550909.07999998</v>
      </c>
      <c r="AR2926" s="12">
        <f t="shared" si="933"/>
        <v>4539319.24999998</v>
      </c>
      <c r="AS2926" s="12">
        <f>AR2926-VLOOKUP(A2926,[1]选股结果!$A$2:$BJ$3005,48,FALSE)*0.08</f>
        <v>-183106770.4236</v>
      </c>
      <c r="AT2926" s="12">
        <f t="shared" si="914"/>
        <v>5508161.49999998</v>
      </c>
      <c r="AU2926" s="12">
        <f t="shared" si="915"/>
        <v>6582066.82999998</v>
      </c>
      <c r="AV2926" s="12">
        <f t="shared" si="916"/>
        <v>7065964.34999998</v>
      </c>
      <c r="AW2926" s="12">
        <f t="shared" si="917"/>
        <v>7782696.61</v>
      </c>
      <c r="AX2926" s="12">
        <f t="shared" si="918"/>
        <v>2352135.28</v>
      </c>
      <c r="AY2926" s="21">
        <f t="shared" si="919"/>
        <v>160459696.17</v>
      </c>
    </row>
    <row r="2927" spans="1:51">
      <c r="A2927" s="5" t="s">
        <v>5901</v>
      </c>
      <c r="B2927" s="5" t="s">
        <v>5902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920"/>
        <v>166621392.13</v>
      </c>
      <c r="AF2927" s="9">
        <f t="shared" si="921"/>
        <v>146259773.48</v>
      </c>
      <c r="AG2927" s="9">
        <f t="shared" si="922"/>
        <v>19412673.61</v>
      </c>
      <c r="AH2927" s="9">
        <f t="shared" si="923"/>
        <v>18872014.23</v>
      </c>
      <c r="AI2927" s="9">
        <f t="shared" si="924"/>
        <v>14797812.98</v>
      </c>
      <c r="AJ2927" s="12">
        <f t="shared" si="925"/>
        <v>60946213.09</v>
      </c>
      <c r="AK2927" s="16">
        <f t="shared" si="926"/>
        <v>0.3657766407476</v>
      </c>
      <c r="AL2927" s="9">
        <f t="shared" si="927"/>
        <v>40862269.45</v>
      </c>
      <c r="AM2927" s="16">
        <f t="shared" si="928"/>
        <v>0.0160026602581717</v>
      </c>
      <c r="AN2927" s="16">
        <f t="shared" si="929"/>
        <v>0.0268334161829092</v>
      </c>
      <c r="AO2927" s="16">
        <f t="shared" si="930"/>
        <v>0.151617150277377</v>
      </c>
      <c r="AP2927" s="16">
        <f t="shared" si="931"/>
        <v>0.0475421710786063</v>
      </c>
      <c r="AQ2927" s="12">
        <f t="shared" si="932"/>
        <v>20083943.64</v>
      </c>
      <c r="AR2927" s="12">
        <f t="shared" si="933"/>
        <v>15746758.02</v>
      </c>
      <c r="AS2927" s="12">
        <f>AR2927-VLOOKUP(A2927,[1]选股结果!$A$2:$BJ$3005,48,FALSE)*0.08</f>
        <v>-18622470.2008</v>
      </c>
      <c r="AT2927" s="12">
        <f t="shared" si="914"/>
        <v>16009742.39</v>
      </c>
      <c r="AU2927" s="12">
        <f t="shared" si="915"/>
        <v>19820959.27</v>
      </c>
      <c r="AV2927" s="12">
        <f t="shared" si="916"/>
        <v>18875304.05</v>
      </c>
      <c r="AW2927" s="12">
        <f t="shared" si="917"/>
        <v>19412673.61</v>
      </c>
      <c r="AX2927" s="12">
        <f t="shared" si="918"/>
        <v>482902.57</v>
      </c>
      <c r="AY2927" s="21">
        <f t="shared" si="919"/>
        <v>145996789.11</v>
      </c>
    </row>
    <row r="2928" spans="1:51">
      <c r="A2928" s="5" t="s">
        <v>5903</v>
      </c>
      <c r="B2928" s="5" t="s">
        <v>5904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920"/>
        <v>166211888.59</v>
      </c>
      <c r="AF2928" s="9">
        <f t="shared" si="921"/>
        <v>125244495.73</v>
      </c>
      <c r="AG2928" s="9">
        <f t="shared" si="922"/>
        <v>32345893.42</v>
      </c>
      <c r="AH2928" s="9">
        <f t="shared" si="923"/>
        <v>32350917.61</v>
      </c>
      <c r="AI2928" s="9">
        <f t="shared" si="924"/>
        <v>31865929.87</v>
      </c>
      <c r="AJ2928" s="12">
        <f t="shared" si="925"/>
        <v>103241295.5</v>
      </c>
      <c r="AK2928" s="16">
        <f t="shared" si="926"/>
        <v>0.621142665400238</v>
      </c>
      <c r="AL2928" s="9">
        <f t="shared" si="927"/>
        <v>62979045.32</v>
      </c>
      <c r="AM2928" s="16">
        <f t="shared" si="928"/>
        <v>0.00821531378762129</v>
      </c>
      <c r="AN2928" s="16">
        <f t="shared" si="929"/>
        <v>0.151373958405968</v>
      </c>
      <c r="AO2928" s="16">
        <f t="shared" si="930"/>
        <v>0.0915514430952415</v>
      </c>
      <c r="AP2928" s="16">
        <f t="shared" si="931"/>
        <v>0.127797699070715</v>
      </c>
      <c r="AQ2928" s="12">
        <f t="shared" si="932"/>
        <v>40262250.18</v>
      </c>
      <c r="AR2928" s="12">
        <f t="shared" si="933"/>
        <v>40487429.31</v>
      </c>
      <c r="AS2928" s="12">
        <f>AR2928-VLOOKUP(A2928,[1]选股结果!$A$2:$BJ$3005,48,FALSE)*0.08</f>
        <v>-78755074.7268</v>
      </c>
      <c r="AT2928" s="12">
        <f t="shared" si="914"/>
        <v>39777262.44</v>
      </c>
      <c r="AU2928" s="12">
        <f t="shared" si="915"/>
        <v>40972417.05</v>
      </c>
      <c r="AV2928" s="12">
        <f t="shared" si="916"/>
        <v>31191136.41</v>
      </c>
      <c r="AW2928" s="12">
        <f t="shared" si="917"/>
        <v>32345893.42</v>
      </c>
      <c r="AX2928" s="12">
        <f t="shared" si="918"/>
        <v>314494.3</v>
      </c>
      <c r="AY2928" s="21">
        <f t="shared" si="919"/>
        <v>125954662.6</v>
      </c>
    </row>
    <row r="2929" spans="1:51">
      <c r="A2929" s="5" t="s">
        <v>5905</v>
      </c>
      <c r="B2929" s="5" t="s">
        <v>5906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920"/>
        <v>162200410.68</v>
      </c>
      <c r="AF2929" s="9">
        <f t="shared" si="921"/>
        <v>124619268.12</v>
      </c>
      <c r="AG2929" s="9">
        <f t="shared" si="922"/>
        <v>12327441.3</v>
      </c>
      <c r="AH2929" s="9">
        <f t="shared" si="923"/>
        <v>12226413.89</v>
      </c>
      <c r="AI2929" s="9">
        <f t="shared" si="924"/>
        <v>7575734.11</v>
      </c>
      <c r="AJ2929" s="12">
        <f t="shared" si="925"/>
        <v>83197905.64</v>
      </c>
      <c r="AK2929" s="16">
        <f t="shared" si="926"/>
        <v>0.512932768118192</v>
      </c>
      <c r="AL2929" s="9">
        <f t="shared" si="927"/>
        <v>50286939.22</v>
      </c>
      <c r="AM2929" s="16">
        <f t="shared" si="928"/>
        <v>0.00535847539692555</v>
      </c>
      <c r="AN2929" s="16">
        <f t="shared" si="929"/>
        <v>0.112427861825683</v>
      </c>
      <c r="AO2929" s="16">
        <f t="shared" si="930"/>
        <v>0.171442192676451</v>
      </c>
      <c r="AP2929" s="16">
        <f t="shared" si="931"/>
        <v>0.0201782810923768</v>
      </c>
      <c r="AQ2929" s="12">
        <f t="shared" si="932"/>
        <v>32910966.42</v>
      </c>
      <c r="AR2929" s="12">
        <f t="shared" si="933"/>
        <v>32829435.37</v>
      </c>
      <c r="AS2929" s="12">
        <f>AR2929-VLOOKUP(A2929,[1]选股结果!$A$2:$BJ$3005,48,FALSE)*0.08</f>
        <v>-50323042.3492</v>
      </c>
      <c r="AT2929" s="12">
        <f t="shared" si="914"/>
        <v>28260286.64</v>
      </c>
      <c r="AU2929" s="12">
        <f t="shared" si="915"/>
        <v>37480115.15</v>
      </c>
      <c r="AV2929" s="12">
        <f t="shared" si="916"/>
        <v>8750889.37</v>
      </c>
      <c r="AW2929" s="12">
        <f t="shared" si="917"/>
        <v>12327441.3</v>
      </c>
      <c r="AX2929" s="12">
        <f t="shared" si="918"/>
        <v>-1129560.44</v>
      </c>
      <c r="AY2929" s="21">
        <f t="shared" si="919"/>
        <v>129188416.85</v>
      </c>
    </row>
    <row r="2930" spans="1:51">
      <c r="A2930" s="5" t="s">
        <v>5907</v>
      </c>
      <c r="B2930" s="5" t="s">
        <v>5908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920"/>
        <v>159065551.73</v>
      </c>
      <c r="AF2930" s="9">
        <f t="shared" si="921"/>
        <v>473586498.42</v>
      </c>
      <c r="AG2930" s="9">
        <f t="shared" si="922"/>
        <v>-354631770.23</v>
      </c>
      <c r="AH2930" s="9">
        <f t="shared" si="923"/>
        <v>-355144443.79</v>
      </c>
      <c r="AI2930" s="9">
        <f t="shared" si="924"/>
        <v>-348173298.48</v>
      </c>
      <c r="AJ2930" s="12">
        <f t="shared" si="925"/>
        <v>88089648.43</v>
      </c>
      <c r="AK2930" s="16">
        <f t="shared" si="926"/>
        <v>0.553794630401965</v>
      </c>
      <c r="AL2930" s="9">
        <f t="shared" si="927"/>
        <v>168349952.2</v>
      </c>
      <c r="AM2930" s="16">
        <f t="shared" si="928"/>
        <v>0.0406388004171543</v>
      </c>
      <c r="AN2930" s="16">
        <f t="shared" si="929"/>
        <v>0.212987148829726</v>
      </c>
      <c r="AO2930" s="16">
        <f t="shared" si="930"/>
        <v>0.755626403283215</v>
      </c>
      <c r="AP2930" s="16">
        <f t="shared" si="931"/>
        <v>0.04589300618899</v>
      </c>
      <c r="AQ2930" s="12">
        <f t="shared" si="932"/>
        <v>-80260303.77</v>
      </c>
      <c r="AR2930" s="12">
        <f t="shared" si="933"/>
        <v>-308062474.94</v>
      </c>
      <c r="AS2930" s="12">
        <f>AR2930-VLOOKUP(A2930,[1]选股结果!$A$2:$BJ$3005,48,FALSE)*0.08</f>
        <v>-579915235.4408</v>
      </c>
      <c r="AT2930" s="12">
        <f t="shared" si="914"/>
        <v>-73289158.46</v>
      </c>
      <c r="AU2930" s="12">
        <f t="shared" si="915"/>
        <v>-315033620.25</v>
      </c>
      <c r="AV2930" s="12">
        <f t="shared" si="916"/>
        <v>-354216596.57</v>
      </c>
      <c r="AW2930" s="12">
        <f t="shared" si="917"/>
        <v>-354631770.23</v>
      </c>
      <c r="AX2930" s="12">
        <f t="shared" si="918"/>
        <v>0</v>
      </c>
      <c r="AY2930" s="21">
        <f t="shared" si="919"/>
        <v>238813181.94</v>
      </c>
    </row>
    <row r="2931" spans="1:51">
      <c r="A2931" s="5" t="s">
        <v>5909</v>
      </c>
      <c r="B2931" s="5" t="s">
        <v>5910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920"/>
        <v>158849248.72</v>
      </c>
      <c r="AF2931" s="9">
        <f t="shared" si="921"/>
        <v>188096412.51</v>
      </c>
      <c r="AG2931" s="9">
        <f t="shared" si="922"/>
        <v>-25815971.64</v>
      </c>
      <c r="AH2931" s="9">
        <f t="shared" si="923"/>
        <v>-24413557.48</v>
      </c>
      <c r="AI2931" s="9">
        <f t="shared" si="924"/>
        <v>-18024787.43</v>
      </c>
      <c r="AJ2931" s="12">
        <f t="shared" si="925"/>
        <v>34162784.42</v>
      </c>
      <c r="AK2931" s="16">
        <f t="shared" si="926"/>
        <v>0.215064186297903</v>
      </c>
      <c r="AL2931" s="9">
        <f t="shared" si="927"/>
        <v>64645959.78</v>
      </c>
      <c r="AM2931" s="16">
        <f t="shared" si="928"/>
        <v>0.017154964168596</v>
      </c>
      <c r="AN2931" s="16">
        <f t="shared" si="929"/>
        <v>0.0834956206395333</v>
      </c>
      <c r="AO2931" s="16">
        <f t="shared" si="930"/>
        <v>0.255597136575491</v>
      </c>
      <c r="AP2931" s="16">
        <f t="shared" si="931"/>
        <v>0.060269184318746</v>
      </c>
      <c r="AQ2931" s="12">
        <f t="shared" si="932"/>
        <v>-30483175.36</v>
      </c>
      <c r="AR2931" s="12">
        <f t="shared" si="933"/>
        <v>-21340955.97</v>
      </c>
      <c r="AS2931" s="12">
        <f>AR2931-VLOOKUP(A2931,[1]选股结果!$A$2:$BJ$3005,48,FALSE)*0.08</f>
        <v>-82330493.1972</v>
      </c>
      <c r="AT2931" s="12">
        <f t="shared" si="914"/>
        <v>-24094405.31</v>
      </c>
      <c r="AU2931" s="12">
        <f t="shared" si="915"/>
        <v>-27729726.02</v>
      </c>
      <c r="AV2931" s="12">
        <f t="shared" si="916"/>
        <v>-30389707.24</v>
      </c>
      <c r="AW2931" s="12">
        <f t="shared" si="917"/>
        <v>-25815971.64</v>
      </c>
      <c r="AX2931" s="12">
        <f t="shared" si="918"/>
        <v>1905390.13</v>
      </c>
      <c r="AY2931" s="21">
        <f t="shared" si="919"/>
        <v>190849861.85</v>
      </c>
    </row>
    <row r="2932" spans="1:51">
      <c r="A2932" s="5" t="s">
        <v>5911</v>
      </c>
      <c r="B2932" s="5" t="s">
        <v>5912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920"/>
        <v>158630883.61</v>
      </c>
      <c r="AF2932" s="9">
        <f t="shared" si="921"/>
        <v>157346351.45</v>
      </c>
      <c r="AG2932" s="9">
        <f t="shared" si="922"/>
        <v>7149267.01</v>
      </c>
      <c r="AH2932" s="9">
        <f t="shared" si="923"/>
        <v>-3817590.14</v>
      </c>
      <c r="AI2932" s="9">
        <f t="shared" si="924"/>
        <v>-4835201.37</v>
      </c>
      <c r="AJ2932" s="12">
        <f t="shared" si="925"/>
        <v>150416404.75</v>
      </c>
      <c r="AK2932" s="16">
        <f t="shared" si="926"/>
        <v>0.948216395993887</v>
      </c>
      <c r="AL2932" s="9">
        <f t="shared" si="927"/>
        <v>152839301.63</v>
      </c>
      <c r="AM2932" s="16">
        <f t="shared" si="928"/>
        <v>0.00647972530069928</v>
      </c>
      <c r="AN2932" s="16">
        <f t="shared" si="929"/>
        <v>0.291269722506213</v>
      </c>
      <c r="AO2932" s="16">
        <f t="shared" si="930"/>
        <v>0.291542156404433</v>
      </c>
      <c r="AP2932" s="16">
        <f t="shared" si="931"/>
        <v>0.309186934371386</v>
      </c>
      <c r="AQ2932" s="12">
        <f t="shared" si="932"/>
        <v>-2422896.88</v>
      </c>
      <c r="AR2932" s="12">
        <f t="shared" si="933"/>
        <v>-10045936.22</v>
      </c>
      <c r="AS2932" s="12">
        <f>AR2932-VLOOKUP(A2932,[1]选股结果!$A$2:$BJ$3005,48,FALSE)*0.08</f>
        <v>-31032019.6368</v>
      </c>
      <c r="AT2932" s="12">
        <f t="shared" si="914"/>
        <v>-3440508.11</v>
      </c>
      <c r="AU2932" s="12">
        <f t="shared" si="915"/>
        <v>-9028324.98999999</v>
      </c>
      <c r="AV2932" s="12">
        <f t="shared" si="916"/>
        <v>7839260.37999998</v>
      </c>
      <c r="AW2932" s="12">
        <f t="shared" si="917"/>
        <v>7149267.01</v>
      </c>
      <c r="AX2932" s="12">
        <f t="shared" si="918"/>
        <v>518741.43</v>
      </c>
      <c r="AY2932" s="21">
        <f t="shared" si="919"/>
        <v>150740923.34</v>
      </c>
    </row>
    <row r="2933" spans="1:51">
      <c r="A2933" s="5" t="s">
        <v>5913</v>
      </c>
      <c r="B2933" s="5" t="s">
        <v>5914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920"/>
        <v>158307299.38</v>
      </c>
      <c r="AF2933" s="9">
        <f t="shared" si="921"/>
        <v>190498187.2</v>
      </c>
      <c r="AG2933" s="9">
        <f t="shared" si="922"/>
        <v>-31237999.04</v>
      </c>
      <c r="AH2933" s="9">
        <f t="shared" si="923"/>
        <v>-31400405.32</v>
      </c>
      <c r="AI2933" s="9">
        <f t="shared" si="924"/>
        <v>-31592927.51</v>
      </c>
      <c r="AJ2933" s="12">
        <f t="shared" si="925"/>
        <v>8461398.19</v>
      </c>
      <c r="AK2933" s="16">
        <f t="shared" si="926"/>
        <v>0.0534491980037465</v>
      </c>
      <c r="AL2933" s="9">
        <f t="shared" si="927"/>
        <v>37905770.65</v>
      </c>
      <c r="AM2933" s="16">
        <f t="shared" si="928"/>
        <v>0.023667491547603</v>
      </c>
      <c r="AN2933" s="16">
        <f t="shared" si="929"/>
        <v>0.0428616477356017</v>
      </c>
      <c r="AO2933" s="16">
        <f t="shared" si="930"/>
        <v>0.171878308748646</v>
      </c>
      <c r="AP2933" s="16">
        <f t="shared" si="931"/>
        <v>0</v>
      </c>
      <c r="AQ2933" s="12">
        <f t="shared" si="932"/>
        <v>-29444372.46</v>
      </c>
      <c r="AR2933" s="12">
        <f t="shared" si="933"/>
        <v>-32547541.41</v>
      </c>
      <c r="AS2933" s="12">
        <f>AR2933-VLOOKUP(A2933,[1]选股结果!$A$2:$BJ$3005,48,FALSE)*0.08</f>
        <v>-111822215.2284</v>
      </c>
      <c r="AT2933" s="12">
        <f t="shared" si="914"/>
        <v>-29636894.65</v>
      </c>
      <c r="AU2933" s="12">
        <f t="shared" si="915"/>
        <v>-32355019.22</v>
      </c>
      <c r="AV2933" s="12">
        <f t="shared" si="916"/>
        <v>-32839720.52</v>
      </c>
      <c r="AW2933" s="12">
        <f t="shared" si="917"/>
        <v>-31237999.04</v>
      </c>
      <c r="AX2933" s="12">
        <f t="shared" si="918"/>
        <v>833249.74</v>
      </c>
      <c r="AY2933" s="21">
        <f t="shared" si="919"/>
        <v>187587540.44</v>
      </c>
    </row>
    <row r="2934" spans="1:51">
      <c r="A2934" s="5" t="s">
        <v>5915</v>
      </c>
      <c r="B2934" s="5" t="s">
        <v>5916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920"/>
        <v>155359369.02</v>
      </c>
      <c r="AF2934" s="9">
        <f t="shared" si="921"/>
        <v>133223930.72</v>
      </c>
      <c r="AG2934" s="9">
        <f t="shared" si="922"/>
        <v>22221803.99</v>
      </c>
      <c r="AH2934" s="9">
        <f t="shared" si="923"/>
        <v>25273698.6</v>
      </c>
      <c r="AI2934" s="9">
        <f t="shared" si="924"/>
        <v>25273698.6</v>
      </c>
      <c r="AJ2934" s="12">
        <f t="shared" si="925"/>
        <v>68010622.49</v>
      </c>
      <c r="AK2934" s="16">
        <f t="shared" si="926"/>
        <v>0.437763251222041</v>
      </c>
      <c r="AL2934" s="9">
        <f t="shared" si="927"/>
        <v>45129988.33</v>
      </c>
      <c r="AM2934" s="16">
        <f t="shared" si="928"/>
        <v>0.00531350317143558</v>
      </c>
      <c r="AN2934" s="16">
        <f t="shared" si="929"/>
        <v>0.172707963602413</v>
      </c>
      <c r="AO2934" s="16">
        <f t="shared" si="930"/>
        <v>0.08938425791503</v>
      </c>
      <c r="AP2934" s="16">
        <f t="shared" si="931"/>
        <v>0.0427260893364305</v>
      </c>
      <c r="AQ2934" s="12">
        <f t="shared" si="932"/>
        <v>22880634.16</v>
      </c>
      <c r="AR2934" s="12">
        <f t="shared" si="933"/>
        <v>25187332.91</v>
      </c>
      <c r="AS2934" s="12">
        <f>AR2934-VLOOKUP(A2934,[1]选股结果!$A$2:$BJ$3005,48,FALSE)*0.08</f>
        <v>-16116084.0348</v>
      </c>
      <c r="AT2934" s="12">
        <f t="shared" si="914"/>
        <v>22880634.16</v>
      </c>
      <c r="AU2934" s="12">
        <f t="shared" si="915"/>
        <v>25187332.91</v>
      </c>
      <c r="AV2934" s="12">
        <f t="shared" si="916"/>
        <v>19915105.24</v>
      </c>
      <c r="AW2934" s="12">
        <f t="shared" si="917"/>
        <v>22221803.99</v>
      </c>
      <c r="AX2934" s="12">
        <f t="shared" si="918"/>
        <v>0</v>
      </c>
      <c r="AY2934" s="21">
        <f t="shared" si="919"/>
        <v>135530629.47</v>
      </c>
    </row>
    <row r="2935" spans="1:51">
      <c r="A2935" s="5" t="s">
        <v>5917</v>
      </c>
      <c r="B2935" s="5" t="s">
        <v>5918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920"/>
        <v>147304724.69</v>
      </c>
      <c r="AF2935" s="9">
        <f t="shared" si="921"/>
        <v>151986902.5</v>
      </c>
      <c r="AG2935" s="9">
        <f t="shared" si="922"/>
        <v>-4348048.00000003</v>
      </c>
      <c r="AH2935" s="9">
        <f t="shared" si="923"/>
        <v>-4371496.95000003</v>
      </c>
      <c r="AI2935" s="9">
        <f t="shared" si="924"/>
        <v>-4371496.95000003</v>
      </c>
      <c r="AJ2935" s="12">
        <f t="shared" si="925"/>
        <v>40460145.24</v>
      </c>
      <c r="AK2935" s="16">
        <f t="shared" si="926"/>
        <v>0.274669704757587</v>
      </c>
      <c r="AL2935" s="9">
        <f t="shared" si="927"/>
        <v>43423282.95</v>
      </c>
      <c r="AM2935" s="16">
        <f t="shared" si="928"/>
        <v>0.00838620500869693</v>
      </c>
      <c r="AN2935" s="16">
        <f t="shared" si="929"/>
        <v>0.0465361640261452</v>
      </c>
      <c r="AO2935" s="16">
        <f t="shared" si="930"/>
        <v>0.141492764022761</v>
      </c>
      <c r="AP2935" s="16">
        <f t="shared" si="931"/>
        <v>0.0981914170128578</v>
      </c>
      <c r="AQ2935" s="12">
        <f t="shared" si="932"/>
        <v>-2963137.71000001</v>
      </c>
      <c r="AR2935" s="12">
        <f t="shared" si="933"/>
        <v>-4708524.01000001</v>
      </c>
      <c r="AS2935" s="12">
        <f>AR2935-VLOOKUP(A2935,[1]选股结果!$A$2:$BJ$3005,48,FALSE)*0.08</f>
        <v>-43477471.5716</v>
      </c>
      <c r="AT2935" s="12">
        <f t="shared" si="914"/>
        <v>-2963137.71000001</v>
      </c>
      <c r="AU2935" s="12">
        <f t="shared" si="915"/>
        <v>-4708524.01000001</v>
      </c>
      <c r="AV2935" s="12">
        <f t="shared" si="916"/>
        <v>-4202131.55</v>
      </c>
      <c r="AW2935" s="12">
        <f t="shared" si="917"/>
        <v>-4348048.00000003</v>
      </c>
      <c r="AX2935" s="12">
        <f t="shared" si="918"/>
        <v>197593.42</v>
      </c>
      <c r="AY2935" s="21">
        <f t="shared" si="919"/>
        <v>150241516.2</v>
      </c>
    </row>
    <row r="2936" spans="1:51">
      <c r="A2936" s="5" t="s">
        <v>5919</v>
      </c>
      <c r="B2936" s="5" t="s">
        <v>5920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920"/>
        <v>145799784.76</v>
      </c>
      <c r="AF2936" s="9">
        <f t="shared" si="921"/>
        <v>258409478.84</v>
      </c>
      <c r="AG2936" s="9">
        <f t="shared" si="922"/>
        <v>-100433367.54</v>
      </c>
      <c r="AH2936" s="9">
        <f t="shared" si="923"/>
        <v>-96458071.63</v>
      </c>
      <c r="AI2936" s="9">
        <f t="shared" si="924"/>
        <v>-100535311.56</v>
      </c>
      <c r="AJ2936" s="12">
        <f t="shared" si="925"/>
        <v>50265126.33</v>
      </c>
      <c r="AK2936" s="16">
        <f t="shared" si="926"/>
        <v>0.344754461830935</v>
      </c>
      <c r="AL2936" s="9">
        <f t="shared" si="927"/>
        <v>161606053.16</v>
      </c>
      <c r="AM2936" s="16">
        <f t="shared" si="928"/>
        <v>0.0117568623494311</v>
      </c>
      <c r="AN2936" s="16">
        <f t="shared" si="929"/>
        <v>0.213106537304877</v>
      </c>
      <c r="AO2936" s="16">
        <f t="shared" si="930"/>
        <v>0.207575814805339</v>
      </c>
      <c r="AP2936" s="16">
        <f t="shared" si="931"/>
        <v>0.698436667362883</v>
      </c>
      <c r="AQ2936" s="12">
        <f t="shared" si="932"/>
        <v>-111340926.83</v>
      </c>
      <c r="AR2936" s="12">
        <f t="shared" si="933"/>
        <v>-113411527.01</v>
      </c>
      <c r="AS2936" s="12">
        <f>AR2936-VLOOKUP(A2936,[1]选股结果!$A$2:$BJ$3005,48,FALSE)*0.08</f>
        <v>-176582199.8684</v>
      </c>
      <c r="AT2936" s="12">
        <f t="shared" si="914"/>
        <v>-115418166.76</v>
      </c>
      <c r="AU2936" s="12">
        <f t="shared" si="915"/>
        <v>-109334287.08</v>
      </c>
      <c r="AV2936" s="12">
        <f t="shared" si="916"/>
        <v>-109111225.93</v>
      </c>
      <c r="AW2936" s="12">
        <f t="shared" si="917"/>
        <v>-100433367.54</v>
      </c>
      <c r="AX2936" s="12">
        <f t="shared" si="918"/>
        <v>6723446.03</v>
      </c>
      <c r="AY2936" s="21">
        <f t="shared" si="919"/>
        <v>260416118.59</v>
      </c>
    </row>
    <row r="2937" spans="1:51">
      <c r="A2937" s="5" t="s">
        <v>5921</v>
      </c>
      <c r="B2937" s="5" t="s">
        <v>5922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920"/>
        <v>143171050.98</v>
      </c>
      <c r="AF2937" s="9">
        <f t="shared" si="921"/>
        <v>182278260.36</v>
      </c>
      <c r="AG2937" s="9">
        <f t="shared" si="922"/>
        <v>-24413598.4</v>
      </c>
      <c r="AH2937" s="9">
        <f t="shared" si="923"/>
        <v>-24187401.14</v>
      </c>
      <c r="AI2937" s="9">
        <f t="shared" si="924"/>
        <v>-26189176.92</v>
      </c>
      <c r="AJ2937" s="12">
        <f t="shared" si="925"/>
        <v>20289023.31</v>
      </c>
      <c r="AK2937" s="16">
        <f t="shared" si="926"/>
        <v>0.141711771836013</v>
      </c>
      <c r="AL2937" s="9">
        <f t="shared" si="927"/>
        <v>42051910.82</v>
      </c>
      <c r="AM2937" s="16">
        <f t="shared" si="928"/>
        <v>0.0273468708457476</v>
      </c>
      <c r="AN2937" s="16">
        <f t="shared" si="929"/>
        <v>0.0544282962698134</v>
      </c>
      <c r="AO2937" s="16">
        <f t="shared" si="930"/>
        <v>0.160294384045598</v>
      </c>
      <c r="AP2937" s="16">
        <f t="shared" si="931"/>
        <v>0.0536028516063073</v>
      </c>
      <c r="AQ2937" s="12">
        <f t="shared" si="932"/>
        <v>-21762887.51</v>
      </c>
      <c r="AR2937" s="12">
        <f t="shared" si="933"/>
        <v>-40829167.33</v>
      </c>
      <c r="AS2937" s="12">
        <f>AR2937-VLOOKUP(A2937,[1]选股结果!$A$2:$BJ$3005,48,FALSE)*0.08</f>
        <v>-115737187.462</v>
      </c>
      <c r="AT2937" s="12">
        <f t="shared" si="914"/>
        <v>-23764663.29</v>
      </c>
      <c r="AU2937" s="12">
        <f t="shared" si="915"/>
        <v>-38827391.55</v>
      </c>
      <c r="AV2937" s="12">
        <f t="shared" si="916"/>
        <v>-39031655.92</v>
      </c>
      <c r="AW2937" s="12">
        <f t="shared" si="917"/>
        <v>-24413598.4</v>
      </c>
      <c r="AX2937" s="12">
        <f t="shared" si="918"/>
        <v>0</v>
      </c>
      <c r="AY2937" s="21">
        <f t="shared" si="919"/>
        <v>165213756.32</v>
      </c>
    </row>
    <row r="2938" spans="1:51">
      <c r="A2938" s="5" t="s">
        <v>5923</v>
      </c>
      <c r="B2938" s="5" t="s">
        <v>5924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920"/>
        <v>142836764.58</v>
      </c>
      <c r="AF2938" s="9">
        <f t="shared" si="921"/>
        <v>120926207.79</v>
      </c>
      <c r="AG2938" s="9">
        <f t="shared" si="922"/>
        <v>24224124.56</v>
      </c>
      <c r="AH2938" s="9">
        <f t="shared" si="923"/>
        <v>24022434.46</v>
      </c>
      <c r="AI2938" s="9">
        <f t="shared" si="924"/>
        <v>20607179.91</v>
      </c>
      <c r="AJ2938" s="12">
        <f t="shared" si="925"/>
        <v>59262032.6</v>
      </c>
      <c r="AK2938" s="16">
        <f t="shared" si="926"/>
        <v>0.414893411890526</v>
      </c>
      <c r="AL2938" s="9">
        <f t="shared" si="927"/>
        <v>37854844.06</v>
      </c>
      <c r="AM2938" s="16">
        <f t="shared" si="928"/>
        <v>0.0178091031218736</v>
      </c>
      <c r="AN2938" s="16">
        <f t="shared" si="929"/>
        <v>0.0305053392438021</v>
      </c>
      <c r="AO2938" s="16">
        <f t="shared" si="930"/>
        <v>0.170775940016045</v>
      </c>
      <c r="AP2938" s="16">
        <f t="shared" si="931"/>
        <v>0.0466044986357251</v>
      </c>
      <c r="AQ2938" s="12">
        <f t="shared" si="932"/>
        <v>21407188.54</v>
      </c>
      <c r="AR2938" s="12">
        <f t="shared" si="933"/>
        <v>18591455.35</v>
      </c>
      <c r="AS2938" s="12">
        <f>AR2938-VLOOKUP(A2938,[1]选股结果!$A$2:$BJ$3005,48,FALSE)*0.08</f>
        <v>-22879104.3188</v>
      </c>
      <c r="AT2938" s="12">
        <f t="shared" si="914"/>
        <v>17991933.99</v>
      </c>
      <c r="AU2938" s="12">
        <f t="shared" si="915"/>
        <v>22006709.9</v>
      </c>
      <c r="AV2938" s="12">
        <f t="shared" si="916"/>
        <v>21413855.08</v>
      </c>
      <c r="AW2938" s="12">
        <f t="shared" si="917"/>
        <v>24224124.56</v>
      </c>
      <c r="AX2938" s="12">
        <f t="shared" si="918"/>
        <v>1928136.86</v>
      </c>
      <c r="AY2938" s="21">
        <f t="shared" si="919"/>
        <v>121525729.15</v>
      </c>
    </row>
    <row r="2939" spans="1:51">
      <c r="A2939" s="5" t="s">
        <v>5925</v>
      </c>
      <c r="B2939" s="5" t="s">
        <v>5926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920"/>
        <v>141415391.3</v>
      </c>
      <c r="AF2939" s="9">
        <f t="shared" si="921"/>
        <v>146179106.88</v>
      </c>
      <c r="AG2939" s="9">
        <f t="shared" si="922"/>
        <v>-63734242.8</v>
      </c>
      <c r="AH2939" s="9">
        <f t="shared" si="923"/>
        <v>-63736442.8</v>
      </c>
      <c r="AI2939" s="9">
        <f t="shared" si="924"/>
        <v>-53367185.39</v>
      </c>
      <c r="AJ2939" s="12">
        <f t="shared" si="925"/>
        <v>34828241.31</v>
      </c>
      <c r="AK2939" s="16">
        <f t="shared" si="926"/>
        <v>0.246283243922969</v>
      </c>
      <c r="AL2939" s="9">
        <f t="shared" si="927"/>
        <v>38845126.2</v>
      </c>
      <c r="AM2939" s="16">
        <f t="shared" si="928"/>
        <v>0.00652222011706869</v>
      </c>
      <c r="AN2939" s="16">
        <f t="shared" si="929"/>
        <v>0.00979816332057202</v>
      </c>
      <c r="AO2939" s="16">
        <f t="shared" si="930"/>
        <v>0.211715471171631</v>
      </c>
      <c r="AP2939" s="16">
        <f t="shared" si="931"/>
        <v>0.0429701251337555</v>
      </c>
      <c r="AQ2939" s="12">
        <f t="shared" si="932"/>
        <v>-4016884.88999999</v>
      </c>
      <c r="AR2939" s="12">
        <f t="shared" si="933"/>
        <v>5084832.30000001</v>
      </c>
      <c r="AS2939" s="12">
        <f>AR2939-VLOOKUP(A2939,[1]选股结果!$A$2:$BJ$3005,48,FALSE)*0.08</f>
        <v>-104209259.5248</v>
      </c>
      <c r="AT2939" s="12">
        <f t="shared" si="914"/>
        <v>6352372.52000001</v>
      </c>
      <c r="AU2939" s="12">
        <f t="shared" si="915"/>
        <v>-5284425.10999999</v>
      </c>
      <c r="AV2939" s="12">
        <f t="shared" si="916"/>
        <v>-78826908.54</v>
      </c>
      <c r="AW2939" s="12">
        <f t="shared" si="917"/>
        <v>-63734242.8</v>
      </c>
      <c r="AX2939" s="12">
        <f t="shared" si="918"/>
        <v>2518679.46</v>
      </c>
      <c r="AY2939" s="21">
        <f t="shared" si="919"/>
        <v>144911566.66</v>
      </c>
    </row>
    <row r="2940" spans="1:51">
      <c r="A2940" s="5" t="s">
        <v>5927</v>
      </c>
      <c r="B2940" s="5" t="s">
        <v>5928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920"/>
        <v>140415409.71</v>
      </c>
      <c r="AF2940" s="9">
        <f t="shared" si="921"/>
        <v>156063040.05</v>
      </c>
      <c r="AG2940" s="9">
        <f t="shared" si="922"/>
        <v>71963548.66</v>
      </c>
      <c r="AH2940" s="9">
        <f t="shared" si="923"/>
        <v>71939603.9</v>
      </c>
      <c r="AI2940" s="9">
        <f t="shared" si="924"/>
        <v>61868111.5</v>
      </c>
      <c r="AJ2940" s="12">
        <f t="shared" si="925"/>
        <v>133983396.96</v>
      </c>
      <c r="AK2940" s="16">
        <f t="shared" si="926"/>
        <v>0.954192970961777</v>
      </c>
      <c r="AL2940" s="9">
        <f t="shared" si="927"/>
        <v>128483342.21</v>
      </c>
      <c r="AM2940" s="16">
        <f t="shared" si="928"/>
        <v>0.0166000932149401</v>
      </c>
      <c r="AN2940" s="16">
        <f t="shared" si="929"/>
        <v>0.0473921208059978</v>
      </c>
      <c r="AO2940" s="16">
        <f t="shared" si="930"/>
        <v>0.850860348922882</v>
      </c>
      <c r="AP2940" s="16">
        <f t="shared" si="931"/>
        <v>0</v>
      </c>
      <c r="AQ2940" s="12">
        <f t="shared" si="932"/>
        <v>5500054.75</v>
      </c>
      <c r="AR2940" s="12">
        <f t="shared" si="933"/>
        <v>-25743067.5</v>
      </c>
      <c r="AS2940" s="12">
        <f>AR2940-VLOOKUP(A2940,[1]选股结果!$A$2:$BJ$3005,48,FALSE)*0.08</f>
        <v>-245641105.9624</v>
      </c>
      <c r="AT2940" s="12">
        <f t="shared" si="914"/>
        <v>-4571437.65</v>
      </c>
      <c r="AU2940" s="12">
        <f t="shared" si="915"/>
        <v>-15671575.1</v>
      </c>
      <c r="AV2940" s="12">
        <f t="shared" si="916"/>
        <v>-16601959.57</v>
      </c>
      <c r="AW2940" s="12">
        <f t="shared" si="917"/>
        <v>71963548.66</v>
      </c>
      <c r="AX2940" s="12">
        <f t="shared" si="918"/>
        <v>82867518.29</v>
      </c>
      <c r="AY2940" s="21">
        <f t="shared" si="919"/>
        <v>134891410.2</v>
      </c>
    </row>
    <row r="2941" spans="1:51">
      <c r="A2941" s="5" t="s">
        <v>5929</v>
      </c>
      <c r="B2941" s="5" t="s">
        <v>5930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920"/>
        <v>139384465.39</v>
      </c>
      <c r="AF2941" s="9">
        <f t="shared" si="921"/>
        <v>132126114.49</v>
      </c>
      <c r="AG2941" s="9">
        <f t="shared" si="922"/>
        <v>7844013.04999999</v>
      </c>
      <c r="AH2941" s="9">
        <f t="shared" si="923"/>
        <v>7859508.10999999</v>
      </c>
      <c r="AI2941" s="9">
        <f t="shared" si="924"/>
        <v>6596941.15999999</v>
      </c>
      <c r="AJ2941" s="12">
        <f t="shared" si="925"/>
        <v>62896128.39</v>
      </c>
      <c r="AK2941" s="16">
        <f t="shared" si="926"/>
        <v>0.451242024812561</v>
      </c>
      <c r="AL2941" s="9">
        <f t="shared" si="927"/>
        <v>55452496.64</v>
      </c>
      <c r="AM2941" s="16">
        <f t="shared" si="928"/>
        <v>0.00784346811490827</v>
      </c>
      <c r="AN2941" s="16">
        <f t="shared" si="929"/>
        <v>0.0553969546634569</v>
      </c>
      <c r="AO2941" s="16">
        <f t="shared" si="930"/>
        <v>0.334709173288884</v>
      </c>
      <c r="AP2941" s="16">
        <f t="shared" si="931"/>
        <v>0</v>
      </c>
      <c r="AQ2941" s="12">
        <f t="shared" si="932"/>
        <v>7443631.74999999</v>
      </c>
      <c r="AR2941" s="12">
        <f t="shared" si="933"/>
        <v>6011279.00999998</v>
      </c>
      <c r="AS2941" s="12">
        <f>AR2941-VLOOKUP(A2941,[1]选股结果!$A$2:$BJ$3005,48,FALSE)*0.08</f>
        <v>-77407715.9988</v>
      </c>
      <c r="AT2941" s="12">
        <f t="shared" si="914"/>
        <v>6181064.79999998</v>
      </c>
      <c r="AU2941" s="12">
        <f t="shared" si="915"/>
        <v>7273845.95999999</v>
      </c>
      <c r="AV2941" s="12">
        <f t="shared" si="916"/>
        <v>-1705299.07000001</v>
      </c>
      <c r="AW2941" s="12">
        <f t="shared" si="917"/>
        <v>7844013.04999999</v>
      </c>
      <c r="AX2941" s="12">
        <f t="shared" si="918"/>
        <v>3831593.68</v>
      </c>
      <c r="AY2941" s="21">
        <f t="shared" si="919"/>
        <v>131956328.7</v>
      </c>
    </row>
    <row r="2942" spans="1:51">
      <c r="A2942" s="5" t="s">
        <v>5931</v>
      </c>
      <c r="B2942" s="5" t="s">
        <v>5932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920"/>
        <v>136657610.54</v>
      </c>
      <c r="AF2942" s="9">
        <f t="shared" si="921"/>
        <v>150902675.76</v>
      </c>
      <c r="AG2942" s="9">
        <f t="shared" si="922"/>
        <v>-17619551.77</v>
      </c>
      <c r="AH2942" s="9">
        <f t="shared" si="923"/>
        <v>-17600907.73</v>
      </c>
      <c r="AI2942" s="9">
        <f t="shared" si="924"/>
        <v>-17399342.86</v>
      </c>
      <c r="AJ2942" s="12">
        <f t="shared" si="925"/>
        <v>14730630.61</v>
      </c>
      <c r="AK2942" s="16">
        <f t="shared" si="926"/>
        <v>0.107792244806507</v>
      </c>
      <c r="AL2942" s="9">
        <f t="shared" si="927"/>
        <v>32775929.49</v>
      </c>
      <c r="AM2942" s="16">
        <f t="shared" si="928"/>
        <v>0.00630762887331251</v>
      </c>
      <c r="AN2942" s="16">
        <f t="shared" si="929"/>
        <v>0.0237089804014365</v>
      </c>
      <c r="AO2942" s="16">
        <f t="shared" si="930"/>
        <v>0.162505473586484</v>
      </c>
      <c r="AP2942" s="16">
        <f t="shared" si="931"/>
        <v>0.0228245948225987</v>
      </c>
      <c r="AQ2942" s="12">
        <f t="shared" si="932"/>
        <v>-18045298.88</v>
      </c>
      <c r="AR2942" s="12">
        <f t="shared" si="933"/>
        <v>-17390667.43</v>
      </c>
      <c r="AS2942" s="12">
        <f>AR2942-VLOOKUP(A2942,[1]选股结果!$A$2:$BJ$3005,48,FALSE)*0.08</f>
        <v>-39944725.5588</v>
      </c>
      <c r="AT2942" s="12">
        <f t="shared" si="914"/>
        <v>-17843734.01</v>
      </c>
      <c r="AU2942" s="12">
        <f t="shared" si="915"/>
        <v>-17592232.3</v>
      </c>
      <c r="AV2942" s="12">
        <f t="shared" si="916"/>
        <v>-18902925.43</v>
      </c>
      <c r="AW2942" s="12">
        <f t="shared" si="917"/>
        <v>-17619551.77</v>
      </c>
      <c r="AX2942" s="12">
        <f t="shared" si="918"/>
        <v>0</v>
      </c>
      <c r="AY2942" s="21">
        <f t="shared" si="919"/>
        <v>151355742.34</v>
      </c>
    </row>
    <row r="2943" spans="1:51">
      <c r="A2943" s="5" t="s">
        <v>5933</v>
      </c>
      <c r="B2943" s="5" t="s">
        <v>5934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920"/>
        <v>134285927.3</v>
      </c>
      <c r="AF2943" s="9">
        <f t="shared" si="921"/>
        <v>195405966.98</v>
      </c>
      <c r="AG2943" s="9">
        <f t="shared" si="922"/>
        <v>-63085802.49</v>
      </c>
      <c r="AH2943" s="9">
        <f t="shared" si="923"/>
        <v>-57953532.66</v>
      </c>
      <c r="AI2943" s="9">
        <f t="shared" si="924"/>
        <v>-56147437.75</v>
      </c>
      <c r="AJ2943" s="12">
        <f t="shared" si="925"/>
        <v>-7454858.86999997</v>
      </c>
      <c r="AK2943" s="16">
        <f t="shared" si="926"/>
        <v>-0.055514818416866</v>
      </c>
      <c r="AL2943" s="9">
        <f t="shared" si="927"/>
        <v>46405504.31</v>
      </c>
      <c r="AM2943" s="16">
        <f t="shared" si="928"/>
        <v>0.0279543764970523</v>
      </c>
      <c r="AN2943" s="16">
        <f t="shared" si="929"/>
        <v>0.0639936446266771</v>
      </c>
      <c r="AO2943" s="16">
        <f t="shared" si="930"/>
        <v>0.277026221644895</v>
      </c>
      <c r="AP2943" s="16">
        <f t="shared" si="931"/>
        <v>0.0148170835172838</v>
      </c>
      <c r="AQ2943" s="12">
        <f t="shared" si="932"/>
        <v>-53860363.18</v>
      </c>
      <c r="AR2943" s="12">
        <f t="shared" si="933"/>
        <v>-54181674.94</v>
      </c>
      <c r="AS2943" s="12">
        <f>AR2943-VLOOKUP(A2943,[1]选股结果!$A$2:$BJ$3005,48,FALSE)*0.08</f>
        <v>-124126712.0224</v>
      </c>
      <c r="AT2943" s="12">
        <f t="shared" si="914"/>
        <v>-52054268.27</v>
      </c>
      <c r="AU2943" s="12">
        <f t="shared" si="915"/>
        <v>-55987769.85</v>
      </c>
      <c r="AV2943" s="12">
        <f t="shared" si="916"/>
        <v>-65215951.72</v>
      </c>
      <c r="AW2943" s="12">
        <f t="shared" si="917"/>
        <v>-63085802.49</v>
      </c>
      <c r="AX2943" s="12">
        <f t="shared" si="918"/>
        <v>0</v>
      </c>
      <c r="AY2943" s="21">
        <f t="shared" si="919"/>
        <v>193278560.31</v>
      </c>
    </row>
    <row r="2944" spans="1:51">
      <c r="A2944" s="5" t="s">
        <v>5935</v>
      </c>
      <c r="B2944" s="5" t="s">
        <v>5936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920"/>
        <v>133894837.9</v>
      </c>
      <c r="AF2944" s="9">
        <f t="shared" si="921"/>
        <v>181145749.82</v>
      </c>
      <c r="AG2944" s="9">
        <f t="shared" si="922"/>
        <v>-47890684.76</v>
      </c>
      <c r="AH2944" s="9">
        <f t="shared" si="923"/>
        <v>-47884430.85</v>
      </c>
      <c r="AI2944" s="9">
        <f t="shared" si="924"/>
        <v>-47924071.29</v>
      </c>
      <c r="AJ2944" s="12">
        <f t="shared" si="925"/>
        <v>35804634.78</v>
      </c>
      <c r="AK2944" s="16">
        <f t="shared" si="926"/>
        <v>0.267408627110336</v>
      </c>
      <c r="AL2944" s="9">
        <f t="shared" si="927"/>
        <v>62563684.48</v>
      </c>
      <c r="AM2944" s="16">
        <f t="shared" si="928"/>
        <v>0.0508842769210298</v>
      </c>
      <c r="AN2944" s="16">
        <f t="shared" si="929"/>
        <v>0.13398283332923</v>
      </c>
      <c r="AO2944" s="16">
        <f t="shared" si="930"/>
        <v>0.276055678170398</v>
      </c>
      <c r="AP2944" s="16">
        <f t="shared" si="931"/>
        <v>0</v>
      </c>
      <c r="AQ2944" s="12">
        <f t="shared" si="932"/>
        <v>-26759049.7</v>
      </c>
      <c r="AR2944" s="12">
        <f t="shared" si="933"/>
        <v>-48139054.8</v>
      </c>
      <c r="AS2944" s="12">
        <f>AR2944-VLOOKUP(A2944,[1]选股结果!$A$2:$BJ$3005,48,FALSE)*0.08</f>
        <v>-95885420.5792</v>
      </c>
      <c r="AT2944" s="12">
        <f t="shared" si="914"/>
        <v>-26798690.14</v>
      </c>
      <c r="AU2944" s="12">
        <f t="shared" si="915"/>
        <v>-48099414.36</v>
      </c>
      <c r="AV2944" s="12">
        <f t="shared" si="916"/>
        <v>-47046494.86</v>
      </c>
      <c r="AW2944" s="12">
        <f t="shared" si="917"/>
        <v>-47890684.76</v>
      </c>
      <c r="AX2944" s="12">
        <f t="shared" si="918"/>
        <v>0</v>
      </c>
      <c r="AY2944" s="21">
        <f t="shared" si="919"/>
        <v>159805385.16</v>
      </c>
    </row>
    <row r="2945" spans="1:51">
      <c r="A2945" s="5" t="s">
        <v>5937</v>
      </c>
      <c r="B2945" s="5" t="s">
        <v>5938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920"/>
        <v>133381231.81</v>
      </c>
      <c r="AF2945" s="9">
        <f t="shared" si="921"/>
        <v>131518124.41</v>
      </c>
      <c r="AG2945" s="9">
        <f t="shared" si="922"/>
        <v>3477886.04999999</v>
      </c>
      <c r="AH2945" s="9">
        <f t="shared" si="923"/>
        <v>3184871.96999999</v>
      </c>
      <c r="AI2945" s="9">
        <f t="shared" si="924"/>
        <v>2623428.02999999</v>
      </c>
      <c r="AJ2945" s="12">
        <f t="shared" si="925"/>
        <v>28059650.95</v>
      </c>
      <c r="AK2945" s="16">
        <f t="shared" si="926"/>
        <v>0.21037180845631</v>
      </c>
      <c r="AL2945" s="9">
        <f t="shared" si="927"/>
        <v>22341715.66</v>
      </c>
      <c r="AM2945" s="16">
        <f t="shared" si="928"/>
        <v>0.0113261231696523</v>
      </c>
      <c r="AN2945" s="16">
        <f t="shared" si="929"/>
        <v>0.00479608398662306</v>
      </c>
      <c r="AO2945" s="16">
        <f t="shared" si="930"/>
        <v>0.106438165155224</v>
      </c>
      <c r="AP2945" s="16">
        <f t="shared" si="931"/>
        <v>0.0430206646927202</v>
      </c>
      <c r="AQ2945" s="12">
        <f t="shared" si="932"/>
        <v>5717935.29</v>
      </c>
      <c r="AR2945" s="12">
        <f t="shared" si="933"/>
        <v>1045350.48</v>
      </c>
      <c r="AS2945" s="12">
        <f>AR2945-VLOOKUP(A2945,[1]选股结果!$A$2:$BJ$3005,48,FALSE)*0.08</f>
        <v>-12579471.3112</v>
      </c>
      <c r="AT2945" s="12">
        <f t="shared" si="914"/>
        <v>5156491.35</v>
      </c>
      <c r="AU2945" s="12">
        <f t="shared" si="915"/>
        <v>1606794.42</v>
      </c>
      <c r="AV2945" s="12">
        <f t="shared" si="916"/>
        <v>3676256.66</v>
      </c>
      <c r="AW2945" s="12">
        <f t="shared" si="917"/>
        <v>3477886.04999999</v>
      </c>
      <c r="AX2945" s="12">
        <f t="shared" si="918"/>
        <v>908939.97</v>
      </c>
      <c r="AY2945" s="21">
        <f t="shared" si="919"/>
        <v>127406983.54</v>
      </c>
    </row>
    <row r="2946" spans="1:51">
      <c r="A2946" s="5" t="s">
        <v>5939</v>
      </c>
      <c r="B2946" s="5" t="s">
        <v>5940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920"/>
        <v>133231188.51</v>
      </c>
      <c r="AF2946" s="9">
        <f t="shared" si="921"/>
        <v>110708579.71</v>
      </c>
      <c r="AG2946" s="9">
        <f t="shared" si="922"/>
        <v>5170695.74</v>
      </c>
      <c r="AH2946" s="9">
        <f t="shared" si="923"/>
        <v>5188870.46</v>
      </c>
      <c r="AI2946" s="9">
        <f t="shared" si="924"/>
        <v>3324591.02</v>
      </c>
      <c r="AJ2946" s="12">
        <f t="shared" si="925"/>
        <v>86383146.66</v>
      </c>
      <c r="AK2946" s="16">
        <f t="shared" si="926"/>
        <v>0.64837030747884</v>
      </c>
      <c r="AL2946" s="9">
        <f t="shared" si="927"/>
        <v>112024665.64</v>
      </c>
      <c r="AM2946" s="16">
        <f t="shared" si="928"/>
        <v>0.0088458130801073</v>
      </c>
      <c r="AN2946" s="16">
        <f t="shared" si="929"/>
        <v>0.0239390358644186</v>
      </c>
      <c r="AO2946" s="16">
        <f t="shared" si="930"/>
        <v>0.287805825789222</v>
      </c>
      <c r="AP2946" s="16">
        <f t="shared" si="931"/>
        <v>0.175234840063351</v>
      </c>
      <c r="AQ2946" s="12">
        <f t="shared" si="932"/>
        <v>-25641518.98</v>
      </c>
      <c r="AR2946" s="12">
        <f t="shared" si="933"/>
        <v>-25306913.65</v>
      </c>
      <c r="AS2946" s="12">
        <f>AR2946-VLOOKUP(A2946,[1]选股结果!$A$2:$BJ$3005,48,FALSE)*0.08</f>
        <v>-143502824.9644</v>
      </c>
      <c r="AT2946" s="12">
        <f t="shared" si="914"/>
        <v>-27505798.42</v>
      </c>
      <c r="AU2946" s="12">
        <f t="shared" si="915"/>
        <v>-23442634.21</v>
      </c>
      <c r="AV2946" s="12">
        <f t="shared" si="916"/>
        <v>-9191351.74</v>
      </c>
      <c r="AW2946" s="12">
        <f t="shared" si="917"/>
        <v>5170695.74</v>
      </c>
      <c r="AX2946" s="12">
        <f t="shared" si="918"/>
        <v>8634931.13</v>
      </c>
      <c r="AY2946" s="21">
        <f t="shared" si="919"/>
        <v>112907464.48</v>
      </c>
    </row>
    <row r="2947" spans="1:51">
      <c r="A2947" s="5" t="s">
        <v>5941</v>
      </c>
      <c r="B2947" s="5" t="s">
        <v>5942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920"/>
        <v>129395714.25</v>
      </c>
      <c r="AF2947" s="9">
        <f t="shared" si="921"/>
        <v>163258595.72</v>
      </c>
      <c r="AG2947" s="9">
        <f t="shared" si="922"/>
        <v>-21642355.82</v>
      </c>
      <c r="AH2947" s="9">
        <f t="shared" si="923"/>
        <v>-22940293.14</v>
      </c>
      <c r="AI2947" s="9">
        <f t="shared" si="924"/>
        <v>-22953201.38</v>
      </c>
      <c r="AJ2947" s="12">
        <f t="shared" si="925"/>
        <v>-16701485.25</v>
      </c>
      <c r="AK2947" s="16">
        <f t="shared" si="926"/>
        <v>-0.129072939909986</v>
      </c>
      <c r="AL2947" s="9">
        <f t="shared" si="927"/>
        <v>15182811.56</v>
      </c>
      <c r="AM2947" s="16">
        <f t="shared" si="928"/>
        <v>0.00998754044900679</v>
      </c>
      <c r="AN2947" s="16">
        <f t="shared" si="929"/>
        <v>0</v>
      </c>
      <c r="AO2947" s="16">
        <f t="shared" si="930"/>
        <v>0.0973179782884502</v>
      </c>
      <c r="AP2947" s="16">
        <f t="shared" si="931"/>
        <v>0</v>
      </c>
      <c r="AQ2947" s="12">
        <f t="shared" si="932"/>
        <v>-31884296.81</v>
      </c>
      <c r="AR2947" s="12">
        <f t="shared" si="933"/>
        <v>-35173727.03</v>
      </c>
      <c r="AS2947" s="12">
        <f>AR2947-VLOOKUP(A2947,[1]选股结果!$A$2:$BJ$3005,48,FALSE)*0.08</f>
        <v>-45218759.2172</v>
      </c>
      <c r="AT2947" s="12">
        <f t="shared" ref="AT2947:AT3005" si="934">AQ2947-AD2947</f>
        <v>-31897205.05</v>
      </c>
      <c r="AU2947" s="12">
        <f t="shared" ref="AU2947:AU3005" si="935">AQ2947-S2947</f>
        <v>-35160818.79</v>
      </c>
      <c r="AV2947" s="12">
        <f t="shared" ref="AV2947:AV3005" si="936">AJ2947-O2947-P2947-Q2947-R2947-X2947-Y2947+Z2947-H2947</f>
        <v>-20052966.64</v>
      </c>
      <c r="AW2947" s="12">
        <f t="shared" ref="AW2947:AW3005" si="937">AG2947</f>
        <v>-21642355.82</v>
      </c>
      <c r="AX2947" s="12">
        <f t="shared" ref="AX2947:AX3005" si="938">T2947-U2947+V2947+W2947+AA2947</f>
        <v>0</v>
      </c>
      <c r="AY2947" s="21">
        <f t="shared" ref="AY2947:AY3005" si="939">AF2947-S2947</f>
        <v>159982073.74</v>
      </c>
    </row>
    <row r="2948" spans="1:51">
      <c r="A2948" s="5" t="s">
        <v>5943</v>
      </c>
      <c r="B2948" s="5" t="s">
        <v>5944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920"/>
        <v>129143153.72</v>
      </c>
      <c r="AF2948" s="9">
        <f t="shared" si="921"/>
        <v>139351496.73</v>
      </c>
      <c r="AG2948" s="9">
        <f t="shared" si="922"/>
        <v>-5383701.45999999</v>
      </c>
      <c r="AH2948" s="9">
        <f t="shared" si="923"/>
        <v>-6434385.92999999</v>
      </c>
      <c r="AI2948" s="9">
        <f t="shared" si="924"/>
        <v>-6337534.53999999</v>
      </c>
      <c r="AJ2948" s="12">
        <f t="shared" si="925"/>
        <v>97089975.64</v>
      </c>
      <c r="AK2948" s="16">
        <f t="shared" si="926"/>
        <v>0.751801182202073</v>
      </c>
      <c r="AL2948" s="9">
        <f t="shared" si="927"/>
        <v>108397537.52</v>
      </c>
      <c r="AM2948" s="16">
        <f t="shared" si="928"/>
        <v>0.0207851638486377</v>
      </c>
      <c r="AN2948" s="16">
        <f t="shared" si="929"/>
        <v>0.595588251908148</v>
      </c>
      <c r="AO2948" s="16">
        <f t="shared" si="930"/>
        <v>0.206874821006191</v>
      </c>
      <c r="AP2948" s="16">
        <f t="shared" si="931"/>
        <v>0.00797548635240189</v>
      </c>
      <c r="AQ2948" s="12">
        <f t="shared" si="932"/>
        <v>-11307561.88</v>
      </c>
      <c r="AR2948" s="12">
        <f t="shared" si="933"/>
        <v>-11162176.09</v>
      </c>
      <c r="AS2948" s="12">
        <f>AR2948-VLOOKUP(A2948,[1]选股结果!$A$2:$BJ$3005,48,FALSE)*0.08</f>
        <v>-47545772.2028</v>
      </c>
      <c r="AT2948" s="12">
        <f t="shared" si="934"/>
        <v>-11210710.49</v>
      </c>
      <c r="AU2948" s="12">
        <f t="shared" si="935"/>
        <v>-11259027.48</v>
      </c>
      <c r="AV2948" s="12">
        <f t="shared" si="936"/>
        <v>-10449639.51</v>
      </c>
      <c r="AW2948" s="12">
        <f t="shared" si="937"/>
        <v>-5383701.45999999</v>
      </c>
      <c r="AX2948" s="12">
        <f t="shared" si="938"/>
        <v>4935861.77</v>
      </c>
      <c r="AY2948" s="21">
        <f t="shared" si="939"/>
        <v>139400031.13</v>
      </c>
    </row>
    <row r="2949" spans="1:51">
      <c r="A2949" s="5" t="s">
        <v>5945</v>
      </c>
      <c r="B2949" s="5" t="s">
        <v>5946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920"/>
        <v>123247398.04</v>
      </c>
      <c r="AF2949" s="9">
        <f t="shared" si="921"/>
        <v>67119546.44</v>
      </c>
      <c r="AG2949" s="9">
        <f t="shared" si="922"/>
        <v>239109987.35</v>
      </c>
      <c r="AH2949" s="9">
        <f t="shared" si="923"/>
        <v>239079987.35</v>
      </c>
      <c r="AI2949" s="9">
        <f t="shared" si="924"/>
        <v>229057555.08</v>
      </c>
      <c r="AJ2949" s="12">
        <f t="shared" si="925"/>
        <v>105388755.57</v>
      </c>
      <c r="AK2949" s="16">
        <f t="shared" si="926"/>
        <v>0.855099233298183</v>
      </c>
      <c r="AL2949" s="9">
        <f t="shared" si="927"/>
        <v>19266957.6</v>
      </c>
      <c r="AM2949" s="16">
        <f t="shared" si="928"/>
        <v>0.0129684783242342</v>
      </c>
      <c r="AN2949" s="16">
        <f t="shared" si="929"/>
        <v>0</v>
      </c>
      <c r="AO2949" s="16">
        <f t="shared" si="930"/>
        <v>0.143115608690379</v>
      </c>
      <c r="AP2949" s="16">
        <f t="shared" si="931"/>
        <v>0</v>
      </c>
      <c r="AQ2949" s="12">
        <f t="shared" si="932"/>
        <v>86121797.97</v>
      </c>
      <c r="AR2949" s="12">
        <f t="shared" si="933"/>
        <v>46075419.33</v>
      </c>
      <c r="AS2949" s="12">
        <f>AR2949-VLOOKUP(A2949,[1]选股结果!$A$2:$BJ$3005,48,FALSE)*0.08</f>
        <v>-321265096.3572</v>
      </c>
      <c r="AT2949" s="12">
        <f t="shared" si="934"/>
        <v>76099365.7</v>
      </c>
      <c r="AU2949" s="12">
        <f t="shared" si="935"/>
        <v>56097851.6</v>
      </c>
      <c r="AV2949" s="12">
        <f t="shared" si="936"/>
        <v>14071649.82</v>
      </c>
      <c r="AW2949" s="12">
        <f t="shared" si="937"/>
        <v>239109987.35</v>
      </c>
      <c r="AX2949" s="12">
        <f t="shared" si="938"/>
        <v>72809452.73</v>
      </c>
      <c r="AY2949" s="21">
        <f t="shared" si="939"/>
        <v>37095600.07</v>
      </c>
    </row>
    <row r="2950" spans="1:51">
      <c r="A2950" s="5" t="s">
        <v>5947</v>
      </c>
      <c r="B2950" s="5" t="s">
        <v>5948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920"/>
        <v>120927396.93</v>
      </c>
      <c r="AF2950" s="9">
        <f t="shared" si="921"/>
        <v>86876721.19</v>
      </c>
      <c r="AG2950" s="9">
        <f t="shared" si="922"/>
        <v>14087792.01</v>
      </c>
      <c r="AH2950" s="9">
        <f t="shared" si="923"/>
        <v>2352239.92</v>
      </c>
      <c r="AI2950" s="9">
        <f t="shared" si="924"/>
        <v>-17844317.25</v>
      </c>
      <c r="AJ2950" s="12">
        <f t="shared" si="925"/>
        <v>92946348.14</v>
      </c>
      <c r="AK2950" s="16">
        <f t="shared" si="926"/>
        <v>0.76861282471666</v>
      </c>
      <c r="AL2950" s="9">
        <f t="shared" si="927"/>
        <v>77473528.57</v>
      </c>
      <c r="AM2950" s="16">
        <f t="shared" si="928"/>
        <v>0.0260536434255982</v>
      </c>
      <c r="AN2950" s="16">
        <f t="shared" si="929"/>
        <v>0.0162541830875413</v>
      </c>
      <c r="AO2950" s="16">
        <f t="shared" si="930"/>
        <v>0.500917879387284</v>
      </c>
      <c r="AP2950" s="16">
        <f t="shared" si="931"/>
        <v>0</v>
      </c>
      <c r="AQ2950" s="12">
        <f t="shared" si="932"/>
        <v>15472819.57</v>
      </c>
      <c r="AR2950" s="12">
        <f t="shared" si="933"/>
        <v>2071460.56000002</v>
      </c>
      <c r="AS2950" s="12">
        <f>AR2950-VLOOKUP(A2950,[1]选股结果!$A$2:$BJ$3005,48,FALSE)*0.08</f>
        <v>-167301651.772</v>
      </c>
      <c r="AT2950" s="12">
        <f t="shared" si="934"/>
        <v>-4723737.59999998</v>
      </c>
      <c r="AU2950" s="12">
        <f t="shared" si="935"/>
        <v>22268017.73</v>
      </c>
      <c r="AV2950" s="12">
        <f t="shared" si="936"/>
        <v>-19790616.13</v>
      </c>
      <c r="AW2950" s="12">
        <f t="shared" si="937"/>
        <v>14087792.01</v>
      </c>
      <c r="AX2950" s="12">
        <f t="shared" si="938"/>
        <v>26770781.79</v>
      </c>
      <c r="AY2950" s="21">
        <f t="shared" si="939"/>
        <v>93671919.35</v>
      </c>
    </row>
    <row r="2951" spans="1:51">
      <c r="A2951" s="5" t="s">
        <v>5949</v>
      </c>
      <c r="B2951" s="5" t="s">
        <v>5950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920"/>
        <v>119266959.01</v>
      </c>
      <c r="AF2951" s="9">
        <f t="shared" si="921"/>
        <v>108594245.6</v>
      </c>
      <c r="AG2951" s="9">
        <f t="shared" si="922"/>
        <v>16104251.12</v>
      </c>
      <c r="AH2951" s="9">
        <f t="shared" si="923"/>
        <v>19291133.4</v>
      </c>
      <c r="AI2951" s="9">
        <f t="shared" si="924"/>
        <v>17213202.39</v>
      </c>
      <c r="AJ2951" s="12">
        <f t="shared" si="925"/>
        <v>60029152.47</v>
      </c>
      <c r="AK2951" s="16">
        <f t="shared" si="926"/>
        <v>0.503317540484677</v>
      </c>
      <c r="AL2951" s="9">
        <f t="shared" si="927"/>
        <v>47552843.88</v>
      </c>
      <c r="AM2951" s="16">
        <f t="shared" si="928"/>
        <v>0.00641900025249918</v>
      </c>
      <c r="AN2951" s="16">
        <f t="shared" si="929"/>
        <v>0.135073682465982</v>
      </c>
      <c r="AO2951" s="16">
        <f t="shared" si="930"/>
        <v>0.143868958699293</v>
      </c>
      <c r="AP2951" s="16">
        <f t="shared" si="931"/>
        <v>0.139418861921396</v>
      </c>
      <c r="AQ2951" s="12">
        <f t="shared" si="932"/>
        <v>12476308.59</v>
      </c>
      <c r="AR2951" s="12">
        <f t="shared" si="933"/>
        <v>11704217.4</v>
      </c>
      <c r="AS2951" s="12">
        <f>AR2951-VLOOKUP(A2951,[1]选股结果!$A$2:$BJ$3005,48,FALSE)*0.08</f>
        <v>-43834403.456</v>
      </c>
      <c r="AT2951" s="12">
        <f t="shared" si="934"/>
        <v>10398377.58</v>
      </c>
      <c r="AU2951" s="12">
        <f t="shared" si="935"/>
        <v>13782148.41</v>
      </c>
      <c r="AV2951" s="12">
        <f t="shared" si="936"/>
        <v>11943997.02</v>
      </c>
      <c r="AW2951" s="12">
        <f t="shared" si="937"/>
        <v>16104251.12</v>
      </c>
      <c r="AX2951" s="12">
        <f t="shared" si="938"/>
        <v>2171771.93</v>
      </c>
      <c r="AY2951" s="21">
        <f t="shared" si="939"/>
        <v>109900085.42</v>
      </c>
    </row>
    <row r="2952" spans="1:51">
      <c r="A2952" s="5" t="s">
        <v>5951</v>
      </c>
      <c r="B2952" s="5" t="s">
        <v>5952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920"/>
        <v>118851024.78</v>
      </c>
      <c r="AF2952" s="9">
        <f t="shared" si="921"/>
        <v>133176367.86</v>
      </c>
      <c r="AG2952" s="9">
        <f t="shared" si="922"/>
        <v>-17571358.94</v>
      </c>
      <c r="AH2952" s="9">
        <f t="shared" si="923"/>
        <v>-17669520.95</v>
      </c>
      <c r="AI2952" s="9">
        <f t="shared" si="924"/>
        <v>-17404353.26</v>
      </c>
      <c r="AJ2952" s="12">
        <f t="shared" si="925"/>
        <v>12613814.16</v>
      </c>
      <c r="AK2952" s="16">
        <f t="shared" si="926"/>
        <v>0.106131303313109</v>
      </c>
      <c r="AL2952" s="9">
        <f t="shared" si="927"/>
        <v>27535609.08</v>
      </c>
      <c r="AM2952" s="16">
        <f t="shared" si="928"/>
        <v>0.00225339983812296</v>
      </c>
      <c r="AN2952" s="16">
        <f t="shared" si="929"/>
        <v>0.0575119609835307</v>
      </c>
      <c r="AO2952" s="16">
        <f t="shared" si="930"/>
        <v>0.110046184239557</v>
      </c>
      <c r="AP2952" s="16">
        <f t="shared" si="931"/>
        <v>0.0610311962679906</v>
      </c>
      <c r="AQ2952" s="12">
        <f t="shared" si="932"/>
        <v>-14921794.92</v>
      </c>
      <c r="AR2952" s="12">
        <f t="shared" si="933"/>
        <v>-14159888.1</v>
      </c>
      <c r="AS2952" s="12">
        <f>AR2952-VLOOKUP(A2952,[1]选股结果!$A$2:$BJ$3005,48,FALSE)*0.08</f>
        <v>-33193880.888</v>
      </c>
      <c r="AT2952" s="12">
        <f t="shared" si="934"/>
        <v>-14656627.23</v>
      </c>
      <c r="AU2952" s="12">
        <f t="shared" si="935"/>
        <v>-14425055.79</v>
      </c>
      <c r="AV2952" s="12">
        <f t="shared" si="936"/>
        <v>-18421157.52</v>
      </c>
      <c r="AW2952" s="12">
        <f t="shared" si="937"/>
        <v>-17571358.94</v>
      </c>
      <c r="AX2952" s="12">
        <f t="shared" si="938"/>
        <v>259052.22</v>
      </c>
      <c r="AY2952" s="21">
        <f t="shared" si="939"/>
        <v>133673106.99</v>
      </c>
    </row>
    <row r="2953" spans="1:51">
      <c r="A2953" s="5" t="s">
        <v>5953</v>
      </c>
      <c r="B2953" s="5" t="s">
        <v>5954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920"/>
        <v>112044337.11</v>
      </c>
      <c r="AF2953" s="9">
        <f t="shared" si="921"/>
        <v>108185795.18</v>
      </c>
      <c r="AG2953" s="9">
        <f t="shared" si="922"/>
        <v>2030089.13999999</v>
      </c>
      <c r="AH2953" s="9">
        <f t="shared" si="923"/>
        <v>2037516.93999999</v>
      </c>
      <c r="AI2953" s="9">
        <f t="shared" si="924"/>
        <v>1493376.17999999</v>
      </c>
      <c r="AJ2953" s="12">
        <f t="shared" si="925"/>
        <v>15425076.97</v>
      </c>
      <c r="AK2953" s="16">
        <f t="shared" si="926"/>
        <v>0.137669402737029</v>
      </c>
      <c r="AL2953" s="9">
        <f t="shared" si="927"/>
        <v>14788632.15</v>
      </c>
      <c r="AM2953" s="16">
        <f t="shared" si="928"/>
        <v>0.0120329423581343</v>
      </c>
      <c r="AN2953" s="16">
        <f t="shared" si="929"/>
        <v>0.0216873355019664</v>
      </c>
      <c r="AO2953" s="16">
        <f t="shared" si="930"/>
        <v>0.0956803193853087</v>
      </c>
      <c r="AP2953" s="16">
        <f t="shared" si="931"/>
        <v>0</v>
      </c>
      <c r="AQ2953" s="12">
        <f t="shared" si="932"/>
        <v>636444.819999998</v>
      </c>
      <c r="AR2953" s="12">
        <f t="shared" si="933"/>
        <v>3024373.16</v>
      </c>
      <c r="AS2953" s="12">
        <f>AR2953-VLOOKUP(A2953,[1]选股结果!$A$2:$BJ$3005,48,FALSE)*0.08</f>
        <v>-10327442.2704</v>
      </c>
      <c r="AT2953" s="12">
        <f t="shared" si="934"/>
        <v>92304.0599999984</v>
      </c>
      <c r="AU2953" s="12">
        <f t="shared" si="935"/>
        <v>3568513.92</v>
      </c>
      <c r="AV2953" s="12">
        <f t="shared" si="936"/>
        <v>-1451819.94</v>
      </c>
      <c r="AW2953" s="12">
        <f t="shared" si="937"/>
        <v>2030089.13999999</v>
      </c>
      <c r="AX2953" s="12">
        <f t="shared" si="938"/>
        <v>324778.16</v>
      </c>
      <c r="AY2953" s="21">
        <f t="shared" si="939"/>
        <v>111117864.28</v>
      </c>
    </row>
    <row r="2954" spans="1:51">
      <c r="A2954" s="5" t="s">
        <v>5955</v>
      </c>
      <c r="B2954" s="5" t="s">
        <v>5956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920"/>
        <v>109453704.52</v>
      </c>
      <c r="AF2954" s="9">
        <f t="shared" si="921"/>
        <v>101678726.39</v>
      </c>
      <c r="AG2954" s="9">
        <f t="shared" si="922"/>
        <v>8028531.75</v>
      </c>
      <c r="AH2954" s="9">
        <f t="shared" si="923"/>
        <v>8022674.84</v>
      </c>
      <c r="AI2954" s="9">
        <f t="shared" si="924"/>
        <v>7638558.37</v>
      </c>
      <c r="AJ2954" s="12">
        <f t="shared" si="925"/>
        <v>37618771.43</v>
      </c>
      <c r="AK2954" s="16">
        <f t="shared" si="926"/>
        <v>0.343695735059621</v>
      </c>
      <c r="AL2954" s="9">
        <f t="shared" si="927"/>
        <v>29941876.8</v>
      </c>
      <c r="AM2954" s="16">
        <f t="shared" si="928"/>
        <v>0.0133334100147641</v>
      </c>
      <c r="AN2954" s="16">
        <f t="shared" si="929"/>
        <v>0.0151643074784802</v>
      </c>
      <c r="AO2954" s="16">
        <f t="shared" si="930"/>
        <v>0.169080547078408</v>
      </c>
      <c r="AP2954" s="16">
        <f t="shared" si="931"/>
        <v>0.0759256795961756</v>
      </c>
      <c r="AQ2954" s="12">
        <f t="shared" si="932"/>
        <v>7676894.62999999</v>
      </c>
      <c r="AR2954" s="12">
        <f t="shared" si="933"/>
        <v>7385004.74999999</v>
      </c>
      <c r="AS2954" s="12">
        <f>AR2954-VLOOKUP(A2954,[1]选股结果!$A$2:$BJ$3005,48,FALSE)*0.08</f>
        <v>-21399608.5916</v>
      </c>
      <c r="AT2954" s="12">
        <f t="shared" si="934"/>
        <v>7292778.15999999</v>
      </c>
      <c r="AU2954" s="12">
        <f t="shared" si="935"/>
        <v>7769121.21999999</v>
      </c>
      <c r="AV2954" s="12">
        <f t="shared" si="936"/>
        <v>7310256.91999999</v>
      </c>
      <c r="AW2954" s="12">
        <f t="shared" si="937"/>
        <v>8028531.75</v>
      </c>
      <c r="AX2954" s="12">
        <f t="shared" si="938"/>
        <v>-45000</v>
      </c>
      <c r="AY2954" s="21">
        <f t="shared" si="939"/>
        <v>101770952.98</v>
      </c>
    </row>
    <row r="2955" spans="1:51">
      <c r="A2955" s="5" t="s">
        <v>5957</v>
      </c>
      <c r="B2955" s="5" t="s">
        <v>5958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940">C2955</f>
        <v>107396370.26</v>
      </c>
      <c r="AF2955" s="9">
        <f t="shared" ref="AF2955:AF3005" si="941">(G2955+O2955+P2955+Q2955+R2955)+S2955</f>
        <v>175481085.03</v>
      </c>
      <c r="AG2955" s="9">
        <f t="shared" ref="AG2955:AG3005" si="942">AE2955-AF2955+T2955+V2955+W2955-X2955-Y2955+Z2955+AA2955</f>
        <v>-70120310.08</v>
      </c>
      <c r="AH2955" s="9">
        <f t="shared" ref="AH2955:AH3005" si="943">AG2955+AB2955-AC2955</f>
        <v>-70472929.68</v>
      </c>
      <c r="AI2955" s="9">
        <f t="shared" ref="AI2955:AI3005" si="944">AH2955-AD2955</f>
        <v>-73986230.45</v>
      </c>
      <c r="AJ2955" s="12">
        <f t="shared" si="925"/>
        <v>10836995.89</v>
      </c>
      <c r="AK2955" s="16">
        <f t="shared" si="926"/>
        <v>0.100906537751363</v>
      </c>
      <c r="AL2955" s="9">
        <f t="shared" si="927"/>
        <v>45671560.93</v>
      </c>
      <c r="AM2955" s="16">
        <f t="shared" si="928"/>
        <v>0.0613210642413382</v>
      </c>
      <c r="AN2955" s="16">
        <f t="shared" si="929"/>
        <v>0.0169509769798807</v>
      </c>
      <c r="AO2955" s="16">
        <f t="shared" si="930"/>
        <v>0.343706292127344</v>
      </c>
      <c r="AP2955" s="16">
        <f t="shared" si="931"/>
        <v>0</v>
      </c>
      <c r="AQ2955" s="12">
        <f t="shared" si="932"/>
        <v>-34834565.04</v>
      </c>
      <c r="AR2955" s="12">
        <f t="shared" si="933"/>
        <v>-71950635.14</v>
      </c>
      <c r="AS2955" s="12">
        <f>AR2955-VLOOKUP(A2955,[1]选股结果!$A$2:$BJ$3005,48,FALSE)*0.08</f>
        <v>-164110755.8136</v>
      </c>
      <c r="AT2955" s="12">
        <f t="shared" si="934"/>
        <v>-38347865.81</v>
      </c>
      <c r="AU2955" s="12">
        <f t="shared" si="935"/>
        <v>-68437334.37</v>
      </c>
      <c r="AV2955" s="12">
        <f t="shared" si="936"/>
        <v>-75843749.69</v>
      </c>
      <c r="AW2955" s="12">
        <f t="shared" si="937"/>
        <v>-70120310.08</v>
      </c>
      <c r="AX2955" s="12">
        <f t="shared" si="938"/>
        <v>1217081.6</v>
      </c>
      <c r="AY2955" s="21">
        <f t="shared" si="939"/>
        <v>141878315.7</v>
      </c>
    </row>
    <row r="2956" spans="1:51">
      <c r="A2956" s="5" t="s">
        <v>5959</v>
      </c>
      <c r="B2956" s="5" t="s">
        <v>5960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940"/>
        <v>103217649.09</v>
      </c>
      <c r="AF2956" s="9">
        <f t="shared" si="941"/>
        <v>121473403.34</v>
      </c>
      <c r="AG2956" s="9">
        <f t="shared" si="942"/>
        <v>-18861380.18</v>
      </c>
      <c r="AH2956" s="9">
        <f t="shared" si="943"/>
        <v>-18651858.11</v>
      </c>
      <c r="AI2956" s="9">
        <f t="shared" si="944"/>
        <v>-18678172.35</v>
      </c>
      <c r="AJ2956" s="12">
        <f t="shared" si="925"/>
        <v>6678405.7</v>
      </c>
      <c r="AK2956" s="16">
        <f t="shared" si="926"/>
        <v>0.0647021682714049</v>
      </c>
      <c r="AL2956" s="9">
        <f t="shared" si="927"/>
        <v>20790421.95</v>
      </c>
      <c r="AM2956" s="16">
        <f t="shared" si="928"/>
        <v>0.0170482479063794</v>
      </c>
      <c r="AN2956" s="16">
        <f t="shared" si="929"/>
        <v>0.0218248602817505</v>
      </c>
      <c r="AO2956" s="16">
        <f t="shared" si="930"/>
        <v>0.114677321314294</v>
      </c>
      <c r="AP2956" s="16">
        <f t="shared" si="931"/>
        <v>0.0499026059536462</v>
      </c>
      <c r="AQ2956" s="12">
        <f t="shared" si="932"/>
        <v>-14112016.25</v>
      </c>
      <c r="AR2956" s="12">
        <f t="shared" si="933"/>
        <v>-18072546.42</v>
      </c>
      <c r="AS2956" s="12">
        <f>AR2956-VLOOKUP(A2956,[1]选股结果!$A$2:$BJ$3005,48,FALSE)*0.08</f>
        <v>-46447367.116</v>
      </c>
      <c r="AT2956" s="12">
        <f t="shared" si="934"/>
        <v>-14138330.49</v>
      </c>
      <c r="AU2956" s="12">
        <f t="shared" si="935"/>
        <v>-18046232.18</v>
      </c>
      <c r="AV2956" s="12">
        <f t="shared" si="936"/>
        <v>-18362520.91</v>
      </c>
      <c r="AW2956" s="12">
        <f t="shared" si="937"/>
        <v>-18861380.18</v>
      </c>
      <c r="AX2956" s="12">
        <f t="shared" si="938"/>
        <v>0</v>
      </c>
      <c r="AY2956" s="21">
        <f t="shared" si="939"/>
        <v>117539187.41</v>
      </c>
    </row>
    <row r="2957" spans="1:51">
      <c r="A2957" s="5" t="s">
        <v>5961</v>
      </c>
      <c r="B2957" s="5" t="s">
        <v>5962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940"/>
        <v>103021820.19</v>
      </c>
      <c r="AF2957" s="9">
        <f t="shared" si="941"/>
        <v>135733543.94</v>
      </c>
      <c r="AG2957" s="9">
        <f t="shared" si="942"/>
        <v>-32245086.97</v>
      </c>
      <c r="AH2957" s="9">
        <f t="shared" si="943"/>
        <v>-32237163.15</v>
      </c>
      <c r="AI2957" s="9">
        <f t="shared" si="944"/>
        <v>-30839732.93</v>
      </c>
      <c r="AJ2957" s="12">
        <f t="shared" si="925"/>
        <v>35719111.37</v>
      </c>
      <c r="AK2957" s="16">
        <f t="shared" si="926"/>
        <v>0.346714038871807</v>
      </c>
      <c r="AL2957" s="9">
        <f t="shared" si="927"/>
        <v>74754527.82</v>
      </c>
      <c r="AM2957" s="16">
        <f t="shared" si="928"/>
        <v>0.0361512535221302</v>
      </c>
      <c r="AN2957" s="16">
        <f t="shared" si="929"/>
        <v>0.455749674325377</v>
      </c>
      <c r="AO2957" s="16">
        <f t="shared" si="930"/>
        <v>0.23095515412287</v>
      </c>
      <c r="AP2957" s="16">
        <f t="shared" si="931"/>
        <v>0.00283922706335946</v>
      </c>
      <c r="AQ2957" s="12">
        <f t="shared" si="932"/>
        <v>-39035416.45</v>
      </c>
      <c r="AR2957" s="12">
        <f t="shared" si="933"/>
        <v>-31306369.71</v>
      </c>
      <c r="AS2957" s="12">
        <f>AR2957-VLOOKUP(A2957,[1]选股结果!$A$2:$BJ$3005,48,FALSE)*0.08</f>
        <v>-122889068.218</v>
      </c>
      <c r="AT2957" s="12">
        <f t="shared" si="934"/>
        <v>-37637986.23</v>
      </c>
      <c r="AU2957" s="12">
        <f t="shared" si="935"/>
        <v>-32703799.93</v>
      </c>
      <c r="AV2957" s="12">
        <f t="shared" si="936"/>
        <v>-39000107.17</v>
      </c>
      <c r="AW2957" s="12">
        <f t="shared" si="937"/>
        <v>-32245086.97</v>
      </c>
      <c r="AX2957" s="12">
        <f t="shared" si="938"/>
        <v>345205.46</v>
      </c>
      <c r="AY2957" s="21">
        <f t="shared" si="939"/>
        <v>142065160.46</v>
      </c>
    </row>
    <row r="2958" spans="1:51">
      <c r="A2958" s="5" t="s">
        <v>5963</v>
      </c>
      <c r="B2958" s="5" t="s">
        <v>5964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940"/>
        <v>102630862.82</v>
      </c>
      <c r="AF2958" s="9">
        <f t="shared" si="941"/>
        <v>108336750.17</v>
      </c>
      <c r="AG2958" s="9">
        <f t="shared" si="942"/>
        <v>-6970756.16000001</v>
      </c>
      <c r="AH2958" s="9">
        <f t="shared" si="943"/>
        <v>-4063007.21000001</v>
      </c>
      <c r="AI2958" s="9">
        <f t="shared" si="944"/>
        <v>-6184004.39000001</v>
      </c>
      <c r="AJ2958" s="12">
        <f t="shared" si="925"/>
        <v>86751862.66</v>
      </c>
      <c r="AK2958" s="16">
        <f t="shared" si="926"/>
        <v>0.845280457323549</v>
      </c>
      <c r="AL2958" s="9">
        <f t="shared" si="927"/>
        <v>79554994.11</v>
      </c>
      <c r="AM2958" s="16">
        <f t="shared" si="928"/>
        <v>0.0083734948375834</v>
      </c>
      <c r="AN2958" s="16">
        <f t="shared" si="929"/>
        <v>0.409827110620407</v>
      </c>
      <c r="AO2958" s="16">
        <f t="shared" si="930"/>
        <v>0.321196784614541</v>
      </c>
      <c r="AP2958" s="16">
        <f t="shared" si="931"/>
        <v>0.0640913538994254</v>
      </c>
      <c r="AQ2958" s="12">
        <f t="shared" si="932"/>
        <v>7196868.55</v>
      </c>
      <c r="AR2958" s="12">
        <f t="shared" si="933"/>
        <v>-4919135.58</v>
      </c>
      <c r="AS2958" s="12">
        <f>AR2958-VLOOKUP(A2958,[1]选股结果!$A$2:$BJ$3005,48,FALSE)*0.08</f>
        <v>-6372498.6896</v>
      </c>
      <c r="AT2958" s="12">
        <f t="shared" si="934"/>
        <v>5075871.37</v>
      </c>
      <c r="AU2958" s="12">
        <f t="shared" si="935"/>
        <v>-2798138.4</v>
      </c>
      <c r="AV2958" s="12">
        <f t="shared" si="936"/>
        <v>-8485656.76</v>
      </c>
      <c r="AW2958" s="12">
        <f t="shared" si="937"/>
        <v>-6970756.16000001</v>
      </c>
      <c r="AX2958" s="12">
        <f t="shared" si="938"/>
        <v>31116.78</v>
      </c>
      <c r="AY2958" s="21">
        <f t="shared" si="939"/>
        <v>98341743.22</v>
      </c>
    </row>
    <row r="2959" spans="1:51">
      <c r="A2959" s="5" t="s">
        <v>5965</v>
      </c>
      <c r="B2959" s="5" t="s">
        <v>5966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940"/>
        <v>101789615.66</v>
      </c>
      <c r="AF2959" s="9">
        <f t="shared" si="941"/>
        <v>232718054.41</v>
      </c>
      <c r="AG2959" s="9">
        <f t="shared" si="942"/>
        <v>-127418011.36</v>
      </c>
      <c r="AH2959" s="9">
        <f t="shared" si="943"/>
        <v>-127893260.34</v>
      </c>
      <c r="AI2959" s="9">
        <f t="shared" si="944"/>
        <v>-127780882.04</v>
      </c>
      <c r="AJ2959" s="12">
        <f t="shared" si="925"/>
        <v>-27957646.26</v>
      </c>
      <c r="AK2959" s="16">
        <f t="shared" si="926"/>
        <v>-0.274661084814239</v>
      </c>
      <c r="AL2959" s="9">
        <f t="shared" si="927"/>
        <v>103244996.96</v>
      </c>
      <c r="AM2959" s="16">
        <f t="shared" si="928"/>
        <v>0.00710783123905942</v>
      </c>
      <c r="AN2959" s="16">
        <f t="shared" si="929"/>
        <v>0.180597202777571</v>
      </c>
      <c r="AO2959" s="16">
        <f t="shared" si="930"/>
        <v>0.699713280752553</v>
      </c>
      <c r="AP2959" s="16">
        <f t="shared" si="931"/>
        <v>0.124000741118429</v>
      </c>
      <c r="AQ2959" s="12">
        <f t="shared" si="932"/>
        <v>-131202643.22</v>
      </c>
      <c r="AR2959" s="12">
        <f t="shared" si="933"/>
        <v>-131109100.44</v>
      </c>
      <c r="AS2959" s="12">
        <f>AR2959-VLOOKUP(A2959,[1]选股结果!$A$2:$BJ$3005,48,FALSE)*0.08</f>
        <v>-197580796.164</v>
      </c>
      <c r="AT2959" s="12">
        <f t="shared" si="934"/>
        <v>-131090264.92</v>
      </c>
      <c r="AU2959" s="12">
        <f t="shared" si="935"/>
        <v>-131221478.74</v>
      </c>
      <c r="AV2959" s="12">
        <f t="shared" si="936"/>
        <v>-133921639.1</v>
      </c>
      <c r="AW2959" s="12">
        <f t="shared" si="937"/>
        <v>-127418011.36</v>
      </c>
      <c r="AX2959" s="12">
        <f t="shared" si="938"/>
        <v>6657721.17</v>
      </c>
      <c r="AY2959" s="21">
        <f t="shared" si="939"/>
        <v>232699218.89</v>
      </c>
    </row>
    <row r="2960" spans="1:51">
      <c r="A2960" s="5" t="s">
        <v>5967</v>
      </c>
      <c r="B2960" s="5" t="s">
        <v>5968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940"/>
        <v>98980648.41</v>
      </c>
      <c r="AF2960" s="9">
        <f t="shared" si="941"/>
        <v>51527457.59</v>
      </c>
      <c r="AG2960" s="9">
        <f t="shared" si="942"/>
        <v>56152522.62</v>
      </c>
      <c r="AH2960" s="9">
        <f t="shared" si="943"/>
        <v>56400433.77</v>
      </c>
      <c r="AI2960" s="9">
        <f t="shared" si="944"/>
        <v>47730089.2</v>
      </c>
      <c r="AJ2960" s="12">
        <f t="shared" si="925"/>
        <v>69119314.72</v>
      </c>
      <c r="AK2960" s="16">
        <f t="shared" si="926"/>
        <v>0.698311395513316</v>
      </c>
      <c r="AL2960" s="9">
        <f t="shared" si="927"/>
        <v>25160036.77</v>
      </c>
      <c r="AM2960" s="16">
        <f t="shared" si="928"/>
        <v>0.018223732608098</v>
      </c>
      <c r="AN2960" s="16">
        <f t="shared" si="929"/>
        <v>0.0488209426552089</v>
      </c>
      <c r="AO2960" s="16">
        <f t="shared" si="930"/>
        <v>0.12408374048153</v>
      </c>
      <c r="AP2960" s="16">
        <f t="shared" si="931"/>
        <v>0.0647963893248454</v>
      </c>
      <c r="AQ2960" s="12">
        <f t="shared" si="932"/>
        <v>43959277.95</v>
      </c>
      <c r="AR2960" s="12">
        <f t="shared" si="933"/>
        <v>38954412.63</v>
      </c>
      <c r="AS2960" s="12">
        <f>AR2960-VLOOKUP(A2960,[1]选股结果!$A$2:$BJ$3005,48,FALSE)*0.08</f>
        <v>-41439230.2252</v>
      </c>
      <c r="AT2960" s="12">
        <f t="shared" si="934"/>
        <v>35288933.38</v>
      </c>
      <c r="AU2960" s="12">
        <f t="shared" si="935"/>
        <v>47624757.2</v>
      </c>
      <c r="AV2960" s="12">
        <f t="shared" si="936"/>
        <v>43692768.61</v>
      </c>
      <c r="AW2960" s="12">
        <f t="shared" si="937"/>
        <v>56152522.62</v>
      </c>
      <c r="AX2960" s="12">
        <f t="shared" si="938"/>
        <v>8839231.32</v>
      </c>
      <c r="AY2960" s="21">
        <f t="shared" si="939"/>
        <v>55192936.84</v>
      </c>
    </row>
    <row r="2961" spans="1:51">
      <c r="A2961" s="5" t="s">
        <v>5969</v>
      </c>
      <c r="B2961" s="5" t="s">
        <v>5970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940"/>
        <v>98872478.34</v>
      </c>
      <c r="AF2961" s="9">
        <f t="shared" si="941"/>
        <v>150514989.7</v>
      </c>
      <c r="AG2961" s="9">
        <f t="shared" si="942"/>
        <v>561785057.53</v>
      </c>
      <c r="AH2961" s="9">
        <f t="shared" si="943"/>
        <v>577745835.34</v>
      </c>
      <c r="AI2961" s="9">
        <f t="shared" si="944"/>
        <v>420946394.1</v>
      </c>
      <c r="AJ2961" s="12">
        <f t="shared" si="925"/>
        <v>33135339.78</v>
      </c>
      <c r="AK2961" s="16">
        <f t="shared" si="926"/>
        <v>0.33513208464397</v>
      </c>
      <c r="AL2961" s="9">
        <f t="shared" si="927"/>
        <v>59971220.04</v>
      </c>
      <c r="AM2961" s="16">
        <f t="shared" si="928"/>
        <v>0.103629110163155</v>
      </c>
      <c r="AN2961" s="16">
        <f t="shared" si="929"/>
        <v>0.0440466023823551</v>
      </c>
      <c r="AO2961" s="16">
        <f t="shared" si="930"/>
        <v>0.453124083993706</v>
      </c>
      <c r="AP2961" s="16">
        <f t="shared" si="931"/>
        <v>0.167179312762436</v>
      </c>
      <c r="AQ2961" s="12">
        <f t="shared" si="932"/>
        <v>-26835880.26</v>
      </c>
      <c r="AR2961" s="12">
        <f t="shared" si="933"/>
        <v>-192481174.79</v>
      </c>
      <c r="AS2961" s="12">
        <f>AR2961-VLOOKUP(A2961,[1]选股结果!$A$2:$BJ$3005,48,FALSE)*0.08</f>
        <v>-771864708.8116</v>
      </c>
      <c r="AT2961" s="12">
        <f t="shared" si="934"/>
        <v>-183635321.5</v>
      </c>
      <c r="AU2961" s="12">
        <f t="shared" si="935"/>
        <v>-35681733.55</v>
      </c>
      <c r="AV2961" s="12">
        <f t="shared" si="936"/>
        <v>-59105380.21</v>
      </c>
      <c r="AW2961" s="12">
        <f t="shared" si="937"/>
        <v>561785057.53</v>
      </c>
      <c r="AX2961" s="12">
        <f t="shared" si="938"/>
        <v>600262860.8</v>
      </c>
      <c r="AY2961" s="21">
        <f t="shared" si="939"/>
        <v>141669136.41</v>
      </c>
    </row>
    <row r="2962" spans="1:51">
      <c r="A2962" s="5" t="s">
        <v>5971</v>
      </c>
      <c r="B2962" s="5" t="s">
        <v>5972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940"/>
        <v>96390822.55</v>
      </c>
      <c r="AF2962" s="9">
        <f t="shared" si="941"/>
        <v>103140384.48</v>
      </c>
      <c r="AG2962" s="9">
        <f t="shared" si="942"/>
        <v>-6286035.64999999</v>
      </c>
      <c r="AH2962" s="9">
        <f t="shared" si="943"/>
        <v>-6467990.95999999</v>
      </c>
      <c r="AI2962" s="9">
        <f t="shared" si="944"/>
        <v>-8416430.01999999</v>
      </c>
      <c r="AJ2962" s="12">
        <f t="shared" si="925"/>
        <v>14769723.91</v>
      </c>
      <c r="AK2962" s="16">
        <f t="shared" si="926"/>
        <v>0.153227491158078</v>
      </c>
      <c r="AL2962" s="9">
        <f t="shared" si="927"/>
        <v>21378267.3</v>
      </c>
      <c r="AM2962" s="16">
        <f t="shared" si="928"/>
        <v>0.0167786733966407</v>
      </c>
      <c r="AN2962" s="16">
        <f t="shared" si="929"/>
        <v>0.00961939980872173</v>
      </c>
      <c r="AO2962" s="16">
        <f t="shared" si="930"/>
        <v>0.193501616715896</v>
      </c>
      <c r="AP2962" s="16">
        <f t="shared" si="931"/>
        <v>0</v>
      </c>
      <c r="AQ2962" s="12">
        <f t="shared" si="932"/>
        <v>-6608543.39</v>
      </c>
      <c r="AR2962" s="12">
        <f t="shared" si="933"/>
        <v>-8879956.3</v>
      </c>
      <c r="AS2962" s="12">
        <f>AR2962-VLOOKUP(A2962,[1]选股结果!$A$2:$BJ$3005,48,FALSE)*0.08</f>
        <v>-21576765.3872</v>
      </c>
      <c r="AT2962" s="12">
        <f t="shared" si="934"/>
        <v>-8556982.45</v>
      </c>
      <c r="AU2962" s="12">
        <f t="shared" si="935"/>
        <v>-6931517.24</v>
      </c>
      <c r="AV2962" s="12">
        <f t="shared" si="936"/>
        <v>-7472353.8</v>
      </c>
      <c r="AW2962" s="12">
        <f t="shared" si="937"/>
        <v>-6286035.64999999</v>
      </c>
      <c r="AX2962" s="12">
        <f t="shared" si="938"/>
        <v>0</v>
      </c>
      <c r="AY2962" s="21">
        <f t="shared" si="939"/>
        <v>102817410.63</v>
      </c>
    </row>
    <row r="2963" spans="1:51">
      <c r="A2963" s="5" t="s">
        <v>5973</v>
      </c>
      <c r="B2963" s="5" t="s">
        <v>5974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940"/>
        <v>93734843.69</v>
      </c>
      <c r="AF2963" s="9">
        <f t="shared" si="941"/>
        <v>96591717.44</v>
      </c>
      <c r="AG2963" s="9">
        <f t="shared" si="942"/>
        <v>-5940960.76000001</v>
      </c>
      <c r="AH2963" s="9">
        <f t="shared" si="943"/>
        <v>-5732962.50000001</v>
      </c>
      <c r="AI2963" s="9">
        <f t="shared" si="944"/>
        <v>-4786548.58000001</v>
      </c>
      <c r="AJ2963" s="12">
        <f t="shared" si="925"/>
        <v>12517129.85</v>
      </c>
      <c r="AK2963" s="16">
        <f t="shared" si="926"/>
        <v>0.133537640403996</v>
      </c>
      <c r="AL2963" s="9">
        <f t="shared" si="927"/>
        <v>14731785.24</v>
      </c>
      <c r="AM2963" s="16">
        <f t="shared" si="928"/>
        <v>0.00259364650784537</v>
      </c>
      <c r="AN2963" s="16">
        <f t="shared" si="929"/>
        <v>0.012967604917761</v>
      </c>
      <c r="AO2963" s="16">
        <f t="shared" si="930"/>
        <v>0.0935573542854862</v>
      </c>
      <c r="AP2963" s="16">
        <f t="shared" si="931"/>
        <v>0.0481818117170639</v>
      </c>
      <c r="AQ2963" s="12">
        <f t="shared" si="932"/>
        <v>-2214655.39000001</v>
      </c>
      <c r="AR2963" s="12">
        <f t="shared" si="933"/>
        <v>-1897715.03000001</v>
      </c>
      <c r="AS2963" s="12">
        <f>AR2963-VLOOKUP(A2963,[1]选股结果!$A$2:$BJ$3005,48,FALSE)*0.08</f>
        <v>-4435250.23640001</v>
      </c>
      <c r="AT2963" s="12">
        <f t="shared" si="934"/>
        <v>-1268241.47000001</v>
      </c>
      <c r="AU2963" s="12">
        <f t="shared" si="935"/>
        <v>-2844128.95000001</v>
      </c>
      <c r="AV2963" s="12">
        <f t="shared" si="936"/>
        <v>-5311487.20000001</v>
      </c>
      <c r="AW2963" s="12">
        <f t="shared" si="937"/>
        <v>-5940960.76000001</v>
      </c>
      <c r="AX2963" s="12">
        <f t="shared" si="938"/>
        <v>0</v>
      </c>
      <c r="AY2963" s="21">
        <f t="shared" si="939"/>
        <v>95962243.88</v>
      </c>
    </row>
    <row r="2964" spans="1:51">
      <c r="A2964" s="5" t="s">
        <v>5975</v>
      </c>
      <c r="B2964" s="5" t="s">
        <v>5976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940"/>
        <v>91985780.09</v>
      </c>
      <c r="AF2964" s="9">
        <f t="shared" si="941"/>
        <v>114896460.67</v>
      </c>
      <c r="AG2964" s="9">
        <f t="shared" si="942"/>
        <v>76040233.51</v>
      </c>
      <c r="AH2964" s="9">
        <f t="shared" si="943"/>
        <v>76040233.51</v>
      </c>
      <c r="AI2964" s="9">
        <f t="shared" si="944"/>
        <v>76040233.51</v>
      </c>
      <c r="AJ2964" s="12">
        <f t="shared" si="925"/>
        <v>16172540.1</v>
      </c>
      <c r="AK2964" s="16">
        <f t="shared" si="926"/>
        <v>0.175815654160639</v>
      </c>
      <c r="AL2964" s="9">
        <f t="shared" si="927"/>
        <v>40856447.01</v>
      </c>
      <c r="AM2964" s="16">
        <f t="shared" si="928"/>
        <v>0.00468688203305098</v>
      </c>
      <c r="AN2964" s="16">
        <f t="shared" si="929"/>
        <v>0.105451255732238</v>
      </c>
      <c r="AO2964" s="16">
        <f t="shared" si="930"/>
        <v>0.1922391187279</v>
      </c>
      <c r="AP2964" s="16">
        <f t="shared" si="931"/>
        <v>0.141783210157478</v>
      </c>
      <c r="AQ2964" s="12">
        <f t="shared" si="932"/>
        <v>-24683906.91</v>
      </c>
      <c r="AR2964" s="12">
        <f t="shared" si="933"/>
        <v>-22910680.58</v>
      </c>
      <c r="AS2964" s="12">
        <f>AR2964-VLOOKUP(A2964,[1]选股结果!$A$2:$BJ$3005,48,FALSE)*0.08</f>
        <v>-190417389.8232</v>
      </c>
      <c r="AT2964" s="12">
        <f t="shared" si="934"/>
        <v>-24683906.91</v>
      </c>
      <c r="AU2964" s="12">
        <f t="shared" si="935"/>
        <v>-22910680.58</v>
      </c>
      <c r="AV2964" s="12">
        <f t="shared" si="936"/>
        <v>-27388839.3</v>
      </c>
      <c r="AW2964" s="12">
        <f t="shared" si="937"/>
        <v>76040233.51</v>
      </c>
      <c r="AX2964" s="12">
        <f t="shared" si="938"/>
        <v>547184.890000001</v>
      </c>
      <c r="AY2964" s="21">
        <f t="shared" si="939"/>
        <v>116669687</v>
      </c>
    </row>
    <row r="2965" spans="1:51">
      <c r="A2965" s="5" t="s">
        <v>5977</v>
      </c>
      <c r="B2965" s="5" t="s">
        <v>5978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940"/>
        <v>90979323.55</v>
      </c>
      <c r="AF2965" s="9">
        <f t="shared" si="941"/>
        <v>105915687.59</v>
      </c>
      <c r="AG2965" s="9">
        <f t="shared" si="942"/>
        <v>-5697374.23000001</v>
      </c>
      <c r="AH2965" s="9">
        <f t="shared" si="943"/>
        <v>-8467948.35000001</v>
      </c>
      <c r="AI2965" s="9">
        <f t="shared" si="944"/>
        <v>-8456497.03000001</v>
      </c>
      <c r="AJ2965" s="12">
        <f t="shared" si="925"/>
        <v>9884738.61999999</v>
      </c>
      <c r="AK2965" s="16">
        <f t="shared" si="926"/>
        <v>0.108648187679342</v>
      </c>
      <c r="AL2965" s="9">
        <f t="shared" si="927"/>
        <v>24386632.84</v>
      </c>
      <c r="AM2965" s="16">
        <f t="shared" si="928"/>
        <v>0.00675971425157953</v>
      </c>
      <c r="AN2965" s="16">
        <f t="shared" si="929"/>
        <v>0.0145460282442384</v>
      </c>
      <c r="AO2965" s="16">
        <f t="shared" si="930"/>
        <v>0.203397667271401</v>
      </c>
      <c r="AP2965" s="16">
        <f t="shared" si="931"/>
        <v>0.0128943335059563</v>
      </c>
      <c r="AQ2965" s="12">
        <f t="shared" si="932"/>
        <v>-14501894.22</v>
      </c>
      <c r="AR2965" s="12">
        <f t="shared" si="933"/>
        <v>-17695063.6</v>
      </c>
      <c r="AS2965" s="12">
        <f>AR2965-VLOOKUP(A2965,[1]选股结果!$A$2:$BJ$3005,48,FALSE)*0.08</f>
        <v>-19971200.4256</v>
      </c>
      <c r="AT2965" s="12">
        <f t="shared" si="934"/>
        <v>-14490442.9</v>
      </c>
      <c r="AU2965" s="12">
        <f t="shared" si="935"/>
        <v>-17706514.92</v>
      </c>
      <c r="AV2965" s="12">
        <f t="shared" si="936"/>
        <v>-16454362.48</v>
      </c>
      <c r="AW2965" s="12">
        <f t="shared" si="937"/>
        <v>-5697374.23000001</v>
      </c>
      <c r="AX2965" s="12">
        <f t="shared" si="938"/>
        <v>4084065.8</v>
      </c>
      <c r="AY2965" s="21">
        <f t="shared" si="939"/>
        <v>102711066.89</v>
      </c>
    </row>
    <row r="2966" spans="1:51">
      <c r="A2966" s="5" t="s">
        <v>5979</v>
      </c>
      <c r="B2966" s="5" t="s">
        <v>5980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940"/>
        <v>90351775.26</v>
      </c>
      <c r="AF2966" s="9">
        <f t="shared" si="941"/>
        <v>65819132.76</v>
      </c>
      <c r="AG2966" s="9">
        <f t="shared" si="942"/>
        <v>24796591.98</v>
      </c>
      <c r="AH2966" s="9">
        <f t="shared" si="943"/>
        <v>25292573.88</v>
      </c>
      <c r="AI2966" s="9">
        <f t="shared" si="944"/>
        <v>25292573.88</v>
      </c>
      <c r="AJ2966" s="12">
        <f t="shared" si="925"/>
        <v>21344965.65</v>
      </c>
      <c r="AK2966" s="16">
        <f t="shared" si="926"/>
        <v>0.236242902683172</v>
      </c>
      <c r="AL2966" s="9">
        <f t="shared" si="927"/>
        <v>6282979.29</v>
      </c>
      <c r="AM2966" s="16">
        <f t="shared" si="928"/>
        <v>0.00581202835792515</v>
      </c>
      <c r="AN2966" s="16">
        <f t="shared" si="929"/>
        <v>0.00271483697242409</v>
      </c>
      <c r="AO2966" s="16">
        <f t="shared" si="930"/>
        <v>0.0665016680935108</v>
      </c>
      <c r="AP2966" s="16">
        <f t="shared" si="931"/>
        <v>0</v>
      </c>
      <c r="AQ2966" s="12">
        <f t="shared" si="932"/>
        <v>15061986.36</v>
      </c>
      <c r="AR2966" s="12">
        <f t="shared" si="933"/>
        <v>25028624.4</v>
      </c>
      <c r="AS2966" s="12">
        <f>AR2966-VLOOKUP(A2966,[1]选股结果!$A$2:$BJ$3005,48,FALSE)*0.08</f>
        <v>-8485584.5112</v>
      </c>
      <c r="AT2966" s="12">
        <f t="shared" si="934"/>
        <v>15061986.36</v>
      </c>
      <c r="AU2966" s="12">
        <f t="shared" si="935"/>
        <v>25028624.4</v>
      </c>
      <c r="AV2966" s="12">
        <f t="shared" si="936"/>
        <v>14829953.94</v>
      </c>
      <c r="AW2966" s="12">
        <f t="shared" si="937"/>
        <v>24796591.98</v>
      </c>
      <c r="AX2966" s="12">
        <f t="shared" si="938"/>
        <v>0</v>
      </c>
      <c r="AY2966" s="21">
        <f t="shared" si="939"/>
        <v>75785770.8</v>
      </c>
    </row>
    <row r="2967" spans="1:51">
      <c r="A2967" s="5" t="s">
        <v>5981</v>
      </c>
      <c r="B2967" s="5" t="s">
        <v>5982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940"/>
        <v>87401596.57</v>
      </c>
      <c r="AF2967" s="9">
        <f t="shared" si="941"/>
        <v>196149367.67</v>
      </c>
      <c r="AG2967" s="9">
        <f t="shared" si="942"/>
        <v>208587481.79</v>
      </c>
      <c r="AH2967" s="9">
        <f t="shared" si="943"/>
        <v>208665189.11</v>
      </c>
      <c r="AI2967" s="9">
        <f t="shared" si="944"/>
        <v>210666373.94</v>
      </c>
      <c r="AJ2967" s="12">
        <f t="shared" si="925"/>
        <v>21066886.2</v>
      </c>
      <c r="AK2967" s="16">
        <f t="shared" si="926"/>
        <v>0.241035484782335</v>
      </c>
      <c r="AL2967" s="9">
        <f t="shared" si="927"/>
        <v>53244789.58</v>
      </c>
      <c r="AM2967" s="16">
        <f t="shared" si="928"/>
        <v>0.0266667820894247</v>
      </c>
      <c r="AN2967" s="16">
        <f t="shared" si="929"/>
        <v>0.058005613958546</v>
      </c>
      <c r="AO2967" s="16">
        <f t="shared" si="930"/>
        <v>0.480757717467403</v>
      </c>
      <c r="AP2967" s="16">
        <f t="shared" si="931"/>
        <v>0.0446559603390549</v>
      </c>
      <c r="AQ2967" s="12">
        <f t="shared" si="932"/>
        <v>-32177903.38</v>
      </c>
      <c r="AR2967" s="12">
        <f t="shared" si="933"/>
        <v>-106668878.95</v>
      </c>
      <c r="AS2967" s="12">
        <f>AR2967-VLOOKUP(A2967,[1]选股结果!$A$2:$BJ$3005,48,FALSE)*0.08</f>
        <v>-413911530.1324</v>
      </c>
      <c r="AT2967" s="12">
        <f t="shared" si="934"/>
        <v>-30176718.55</v>
      </c>
      <c r="AU2967" s="12">
        <f t="shared" si="935"/>
        <v>-108670063.78</v>
      </c>
      <c r="AV2967" s="12">
        <f t="shared" si="936"/>
        <v>-113633440.53</v>
      </c>
      <c r="AW2967" s="12">
        <f t="shared" si="937"/>
        <v>208587481.79</v>
      </c>
      <c r="AX2967" s="12">
        <f t="shared" si="938"/>
        <v>210764615.62</v>
      </c>
      <c r="AY2967" s="21">
        <f t="shared" si="939"/>
        <v>119657207.27</v>
      </c>
    </row>
    <row r="2968" spans="1:51">
      <c r="A2968" s="5" t="s">
        <v>5983</v>
      </c>
      <c r="B2968" s="5" t="s">
        <v>5984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940"/>
        <v>84203370.24</v>
      </c>
      <c r="AF2968" s="9">
        <f t="shared" si="941"/>
        <v>63992929.45</v>
      </c>
      <c r="AG2968" s="9">
        <f t="shared" si="942"/>
        <v>19703819.24</v>
      </c>
      <c r="AH2968" s="9">
        <f t="shared" si="943"/>
        <v>68480788.55</v>
      </c>
      <c r="AI2968" s="9">
        <f t="shared" si="944"/>
        <v>51219188.93</v>
      </c>
      <c r="AJ2968" s="12">
        <f t="shared" si="925"/>
        <v>59347465.9</v>
      </c>
      <c r="AK2968" s="16">
        <f t="shared" si="926"/>
        <v>0.70481105127794</v>
      </c>
      <c r="AL2968" s="9">
        <f t="shared" si="927"/>
        <v>-15521597.05</v>
      </c>
      <c r="AM2968" s="16">
        <f t="shared" si="928"/>
        <v>0.0363931713334709</v>
      </c>
      <c r="AN2968" s="16">
        <f t="shared" si="929"/>
        <v>0.149940307662441</v>
      </c>
      <c r="AO2968" s="16">
        <f t="shared" si="930"/>
        <v>0.20860762805496</v>
      </c>
      <c r="AP2968" s="16">
        <f t="shared" si="931"/>
        <v>0</v>
      </c>
      <c r="AQ2968" s="12">
        <f t="shared" si="932"/>
        <v>74869062.95</v>
      </c>
      <c r="AR2968" s="12">
        <f t="shared" si="933"/>
        <v>51725810.48</v>
      </c>
      <c r="AS2968" s="12">
        <f>AR2968-VLOOKUP(A2968,[1]选股结果!$A$2:$BJ$3005,48,FALSE)*0.08</f>
        <v>-18283204.3056</v>
      </c>
      <c r="AT2968" s="12">
        <f t="shared" si="934"/>
        <v>57607463.33</v>
      </c>
      <c r="AU2968" s="12">
        <f t="shared" si="935"/>
        <v>68987410.1</v>
      </c>
      <c r="AV2968" s="12">
        <f t="shared" si="936"/>
        <v>19142609.98</v>
      </c>
      <c r="AW2968" s="12">
        <f t="shared" si="937"/>
        <v>19703819.24</v>
      </c>
      <c r="AX2968" s="12">
        <f t="shared" si="938"/>
        <v>0</v>
      </c>
      <c r="AY2968" s="21">
        <f t="shared" si="939"/>
        <v>58111276.6</v>
      </c>
    </row>
    <row r="2969" spans="1:51">
      <c r="A2969" s="5" t="s">
        <v>5985</v>
      </c>
      <c r="B2969" s="5" t="s">
        <v>5986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940"/>
        <v>83762851.47</v>
      </c>
      <c r="AF2969" s="9">
        <f t="shared" si="941"/>
        <v>104315088.63</v>
      </c>
      <c r="AG2969" s="9">
        <f t="shared" si="942"/>
        <v>35180083.79</v>
      </c>
      <c r="AH2969" s="9">
        <f t="shared" si="943"/>
        <v>35178770.56</v>
      </c>
      <c r="AI2969" s="9">
        <f t="shared" si="944"/>
        <v>28429559.36</v>
      </c>
      <c r="AJ2969" s="12">
        <f t="shared" si="925"/>
        <v>25330061.61</v>
      </c>
      <c r="AK2969" s="16">
        <f t="shared" si="926"/>
        <v>0.302402093117282</v>
      </c>
      <c r="AL2969" s="9">
        <f t="shared" si="927"/>
        <v>45869305.99</v>
      </c>
      <c r="AM2969" s="16">
        <f t="shared" si="928"/>
        <v>0.0127672228348508</v>
      </c>
      <c r="AN2969" s="16">
        <f t="shared" si="929"/>
        <v>0.0982065736258537</v>
      </c>
      <c r="AO2969" s="16">
        <f t="shared" si="930"/>
        <v>0.344803594590427</v>
      </c>
      <c r="AP2969" s="16">
        <f t="shared" si="931"/>
        <v>0.0918161060067837</v>
      </c>
      <c r="AQ2969" s="12">
        <f t="shared" si="932"/>
        <v>-20539244.38</v>
      </c>
      <c r="AR2969" s="12">
        <f t="shared" si="933"/>
        <v>-27302761.59</v>
      </c>
      <c r="AS2969" s="12">
        <f>AR2969-VLOOKUP(A2969,[1]选股结果!$A$2:$BJ$3005,48,FALSE)*0.08</f>
        <v>-62084364.3004</v>
      </c>
      <c r="AT2969" s="12">
        <f t="shared" si="934"/>
        <v>-27288455.58</v>
      </c>
      <c r="AU2969" s="12">
        <f t="shared" si="935"/>
        <v>-20553550.39</v>
      </c>
      <c r="AV2969" s="12">
        <f t="shared" si="936"/>
        <v>-26603701.17</v>
      </c>
      <c r="AW2969" s="12">
        <f t="shared" si="937"/>
        <v>35180083.79</v>
      </c>
      <c r="AX2969" s="12">
        <f t="shared" si="938"/>
        <v>61156811.96</v>
      </c>
      <c r="AY2969" s="21">
        <f t="shared" si="939"/>
        <v>104300782.62</v>
      </c>
    </row>
    <row r="2970" spans="1:51">
      <c r="A2970" s="5" t="s">
        <v>5987</v>
      </c>
      <c r="B2970" s="5" t="s">
        <v>5988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940"/>
        <v>83243710.49</v>
      </c>
      <c r="AF2970" s="9">
        <f t="shared" si="941"/>
        <v>82925156.41</v>
      </c>
      <c r="AG2970" s="9">
        <f t="shared" si="942"/>
        <v>1735074.79000001</v>
      </c>
      <c r="AH2970" s="9">
        <f t="shared" si="943"/>
        <v>2377244.59000001</v>
      </c>
      <c r="AI2970" s="9">
        <f t="shared" si="944"/>
        <v>2200144.68000001</v>
      </c>
      <c r="AJ2970" s="12">
        <f t="shared" si="925"/>
        <v>8828266.42</v>
      </c>
      <c r="AK2970" s="16">
        <f t="shared" si="926"/>
        <v>0.106053254570633</v>
      </c>
      <c r="AL2970" s="9">
        <f t="shared" si="927"/>
        <v>7879010.24</v>
      </c>
      <c r="AM2970" s="16">
        <f t="shared" si="928"/>
        <v>0.000670154774115956</v>
      </c>
      <c r="AN2970" s="16">
        <f t="shared" si="929"/>
        <v>0.016652085326813</v>
      </c>
      <c r="AO2970" s="16">
        <f t="shared" si="930"/>
        <v>0.0452383008618097</v>
      </c>
      <c r="AP2970" s="16">
        <f t="shared" si="931"/>
        <v>0.0405306081401226</v>
      </c>
      <c r="AQ2970" s="12">
        <f t="shared" si="932"/>
        <v>949256.180000002</v>
      </c>
      <c r="AR2970" s="12">
        <f t="shared" si="933"/>
        <v>844133.700000002</v>
      </c>
      <c r="AS2970" s="12">
        <f>AR2970-VLOOKUP(A2970,[1]选股结果!$A$2:$BJ$3005,48,FALSE)*0.08</f>
        <v>-183587.362399998</v>
      </c>
      <c r="AT2970" s="12">
        <f t="shared" si="934"/>
        <v>772156.270000002</v>
      </c>
      <c r="AU2970" s="12">
        <f t="shared" si="935"/>
        <v>1021233.61</v>
      </c>
      <c r="AV2970" s="12">
        <f t="shared" si="936"/>
        <v>1663097.36</v>
      </c>
      <c r="AW2970" s="12">
        <f t="shared" si="937"/>
        <v>1735074.79000001</v>
      </c>
      <c r="AX2970" s="12">
        <f t="shared" si="938"/>
        <v>0</v>
      </c>
      <c r="AY2970" s="21">
        <f t="shared" si="939"/>
        <v>82997133.84</v>
      </c>
    </row>
    <row r="2971" spans="1:51">
      <c r="A2971" s="5" t="s">
        <v>5989</v>
      </c>
      <c r="B2971" s="5" t="s">
        <v>5990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940"/>
        <v>82785958.51</v>
      </c>
      <c r="AF2971" s="9">
        <f t="shared" si="941"/>
        <v>88993647.71</v>
      </c>
      <c r="AG2971" s="9">
        <f t="shared" si="942"/>
        <v>-6881972.64</v>
      </c>
      <c r="AH2971" s="9">
        <f t="shared" si="943"/>
        <v>-6845192.16</v>
      </c>
      <c r="AI2971" s="9">
        <f t="shared" si="944"/>
        <v>-7306300.2</v>
      </c>
      <c r="AJ2971" s="12">
        <f t="shared" si="925"/>
        <v>32575577.44</v>
      </c>
      <c r="AK2971" s="16">
        <f t="shared" si="926"/>
        <v>0.39349157787507</v>
      </c>
      <c r="AL2971" s="9">
        <f t="shared" si="927"/>
        <v>42664150.24</v>
      </c>
      <c r="AM2971" s="16">
        <f t="shared" si="928"/>
        <v>0.0274679676472589</v>
      </c>
      <c r="AN2971" s="16">
        <f t="shared" si="929"/>
        <v>0.0742239215513554</v>
      </c>
      <c r="AO2971" s="16">
        <f t="shared" si="930"/>
        <v>0.293550804476879</v>
      </c>
      <c r="AP2971" s="16">
        <f t="shared" si="931"/>
        <v>0.1152141718435</v>
      </c>
      <c r="AQ2971" s="12">
        <f t="shared" si="932"/>
        <v>-10088572.8</v>
      </c>
      <c r="AR2971" s="12">
        <f t="shared" si="933"/>
        <v>-7074286.59</v>
      </c>
      <c r="AS2971" s="12">
        <f>AR2971-VLOOKUP(A2971,[1]选股结果!$A$2:$BJ$3005,48,FALSE)*0.08</f>
        <v>-59566315.2284</v>
      </c>
      <c r="AT2971" s="12">
        <f t="shared" si="934"/>
        <v>-10549680.84</v>
      </c>
      <c r="AU2971" s="12">
        <f t="shared" si="935"/>
        <v>-6613178.55</v>
      </c>
      <c r="AV2971" s="12">
        <f t="shared" si="936"/>
        <v>-10549592.79</v>
      </c>
      <c r="AW2971" s="12">
        <f t="shared" si="937"/>
        <v>-6881972.64</v>
      </c>
      <c r="AX2971" s="12">
        <f t="shared" si="938"/>
        <v>0</v>
      </c>
      <c r="AY2971" s="21">
        <f t="shared" si="939"/>
        <v>92469041.96</v>
      </c>
    </row>
    <row r="2972" spans="1:51">
      <c r="A2972" s="5" t="s">
        <v>5991</v>
      </c>
      <c r="B2972" s="5" t="s">
        <v>5992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940"/>
        <v>81702336.89</v>
      </c>
      <c r="AF2972" s="9">
        <f t="shared" si="941"/>
        <v>87845523.24</v>
      </c>
      <c r="AG2972" s="9">
        <f t="shared" si="942"/>
        <v>-1724812.24000001</v>
      </c>
      <c r="AH2972" s="9">
        <f t="shared" si="943"/>
        <v>-907035.83000001</v>
      </c>
      <c r="AI2972" s="9">
        <f t="shared" si="944"/>
        <v>-413876.67000001</v>
      </c>
      <c r="AJ2972" s="12">
        <f t="shared" si="925"/>
        <v>34844873.32</v>
      </c>
      <c r="AK2972" s="16">
        <f t="shared" si="926"/>
        <v>0.426485638555399</v>
      </c>
      <c r="AL2972" s="9">
        <f t="shared" si="927"/>
        <v>41933787.36</v>
      </c>
      <c r="AM2972" s="16">
        <f t="shared" si="928"/>
        <v>0.00723520320839626</v>
      </c>
      <c r="AN2972" s="16">
        <f t="shared" si="929"/>
        <v>0.291189524016074</v>
      </c>
      <c r="AO2972" s="16">
        <f t="shared" si="930"/>
        <v>0.10146274593297</v>
      </c>
      <c r="AP2972" s="16">
        <f t="shared" si="931"/>
        <v>0.132499909697503</v>
      </c>
      <c r="AQ2972" s="12">
        <f t="shared" si="932"/>
        <v>-7088914.04</v>
      </c>
      <c r="AR2972" s="12">
        <f t="shared" si="933"/>
        <v>-4086521.24</v>
      </c>
      <c r="AS2972" s="12">
        <f>AR2972-VLOOKUP(A2972,[1]选股结果!$A$2:$BJ$3005,48,FALSE)*0.08</f>
        <v>-43682174.1672</v>
      </c>
      <c r="AT2972" s="12">
        <f t="shared" si="934"/>
        <v>-6595754.88</v>
      </c>
      <c r="AU2972" s="12">
        <f t="shared" si="935"/>
        <v>-4579680.4</v>
      </c>
      <c r="AV2972" s="12">
        <f t="shared" si="936"/>
        <v>-5613337.51</v>
      </c>
      <c r="AW2972" s="12">
        <f t="shared" si="937"/>
        <v>-1724812.24000001</v>
      </c>
      <c r="AX2972" s="12">
        <f t="shared" si="938"/>
        <v>1379291.63</v>
      </c>
      <c r="AY2972" s="21">
        <f t="shared" si="939"/>
        <v>90354756.88</v>
      </c>
    </row>
    <row r="2973" spans="1:51">
      <c r="A2973" s="5" t="s">
        <v>5993</v>
      </c>
      <c r="B2973" s="5" t="s">
        <v>5994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940"/>
        <v>81674017.47</v>
      </c>
      <c r="AF2973" s="9">
        <f t="shared" si="941"/>
        <v>113137809.73</v>
      </c>
      <c r="AG2973" s="9">
        <f t="shared" si="942"/>
        <v>-35583360.09</v>
      </c>
      <c r="AH2973" s="9">
        <f t="shared" si="943"/>
        <v>-36220267.07</v>
      </c>
      <c r="AI2973" s="9">
        <f t="shared" si="944"/>
        <v>-36220345.75</v>
      </c>
      <c r="AJ2973" s="12">
        <f t="shared" si="925"/>
        <v>36285833.99</v>
      </c>
      <c r="AK2973" s="16">
        <f t="shared" si="926"/>
        <v>0.44427634533012</v>
      </c>
      <c r="AL2973" s="9">
        <f t="shared" si="927"/>
        <v>30509130.02</v>
      </c>
      <c r="AM2973" s="16">
        <f t="shared" si="928"/>
        <v>0.00435332411719063</v>
      </c>
      <c r="AN2973" s="16">
        <f t="shared" si="929"/>
        <v>0.0306956568032284</v>
      </c>
      <c r="AO2973" s="16">
        <f t="shared" si="930"/>
        <v>0.330700420974406</v>
      </c>
      <c r="AP2973" s="16">
        <f t="shared" si="931"/>
        <v>0</v>
      </c>
      <c r="AQ2973" s="12">
        <f t="shared" si="932"/>
        <v>5776703.97</v>
      </c>
      <c r="AR2973" s="12">
        <f t="shared" si="933"/>
        <v>-32100777.92</v>
      </c>
      <c r="AS2973" s="12">
        <f>AR2973-VLOOKUP(A2973,[1]选股结果!$A$2:$BJ$3005,48,FALSE)*0.08</f>
        <v>-89417364.2528</v>
      </c>
      <c r="AT2973" s="12">
        <f t="shared" si="934"/>
        <v>5776625.29</v>
      </c>
      <c r="AU2973" s="12">
        <f t="shared" si="935"/>
        <v>-32100699.24</v>
      </c>
      <c r="AV2973" s="12">
        <f t="shared" si="936"/>
        <v>-36241433.26</v>
      </c>
      <c r="AW2973" s="12">
        <f t="shared" si="937"/>
        <v>-35583360.09</v>
      </c>
      <c r="AX2973" s="12">
        <f t="shared" si="938"/>
        <v>-467333.03</v>
      </c>
      <c r="AY2973" s="21">
        <f t="shared" si="939"/>
        <v>75260406.52</v>
      </c>
    </row>
    <row r="2974" spans="1:51">
      <c r="A2974" s="5" t="s">
        <v>5995</v>
      </c>
      <c r="B2974" s="5" t="s">
        <v>5996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940"/>
        <v>81475583.78</v>
      </c>
      <c r="AF2974" s="9">
        <f t="shared" si="941"/>
        <v>123708792.53</v>
      </c>
      <c r="AG2974" s="9">
        <f t="shared" si="942"/>
        <v>-61292144.4</v>
      </c>
      <c r="AH2974" s="9">
        <f t="shared" si="943"/>
        <v>-61294814</v>
      </c>
      <c r="AI2974" s="9">
        <f t="shared" si="944"/>
        <v>-61093545.57</v>
      </c>
      <c r="AJ2974" s="12">
        <f t="shared" ref="AJ2974:AJ3005" si="945">C2974-G2974</f>
        <v>35004975.66</v>
      </c>
      <c r="AK2974" s="16">
        <f t="shared" ref="AK2974:AK3005" si="946">AJ2974/C2974</f>
        <v>0.429637617013218</v>
      </c>
      <c r="AL2974" s="9">
        <f t="shared" ref="AL2974:AL3005" si="947">O2974+P2974+Q2974+R2974+Y2974-AB2974+AC2974</f>
        <v>78712110.21</v>
      </c>
      <c r="AM2974" s="16">
        <f t="shared" ref="AM2974:AM3005" si="948">O2974/C2974</f>
        <v>0.0316391609658252</v>
      </c>
      <c r="AN2974" s="16">
        <f t="shared" ref="AN2974:AN3005" si="949">P2974/C2974</f>
        <v>0.317276441121316</v>
      </c>
      <c r="AO2974" s="16">
        <f t="shared" ref="AO2974:AO3005" si="950">Q2974/C2974</f>
        <v>0.530411768348793</v>
      </c>
      <c r="AP2974" s="16">
        <f t="shared" ref="AP2974:AP3005" si="951">R2974/C2974</f>
        <v>0.0867220514685584</v>
      </c>
      <c r="AQ2974" s="12">
        <f t="shared" ref="AQ2974:AQ3005" si="952">C2974-G2974-AL2974</f>
        <v>-43707134.55</v>
      </c>
      <c r="AR2974" s="12">
        <f t="shared" ref="AR2974:AR3005" si="953">AQ2974-S2974-AD2974</f>
        <v>-42034609.92</v>
      </c>
      <c r="AS2974" s="12">
        <f>AR2974-VLOOKUP(A2974,[1]选股结果!$A$2:$BJ$3005,48,FALSE)*0.08</f>
        <v>-202761867.452</v>
      </c>
      <c r="AT2974" s="12">
        <f t="shared" si="934"/>
        <v>-43505866.12</v>
      </c>
      <c r="AU2974" s="12">
        <f t="shared" si="935"/>
        <v>-42235878.35</v>
      </c>
      <c r="AV2974" s="12">
        <f t="shared" si="936"/>
        <v>-53564600.06</v>
      </c>
      <c r="AW2974" s="12">
        <f t="shared" si="937"/>
        <v>-61292144.4</v>
      </c>
      <c r="AX2974" s="12">
        <f t="shared" si="938"/>
        <v>-9198800.54</v>
      </c>
      <c r="AY2974" s="21">
        <f t="shared" si="939"/>
        <v>125180048.73</v>
      </c>
    </row>
    <row r="2975" spans="1:51">
      <c r="A2975" s="5" t="s">
        <v>5997</v>
      </c>
      <c r="B2975" s="5" t="s">
        <v>5998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940"/>
        <v>79737627.62</v>
      </c>
      <c r="AF2975" s="9">
        <f t="shared" si="941"/>
        <v>80543949.02</v>
      </c>
      <c r="AG2975" s="9">
        <f t="shared" si="942"/>
        <v>28624123.57</v>
      </c>
      <c r="AH2975" s="9">
        <f t="shared" si="943"/>
        <v>22068867.89</v>
      </c>
      <c r="AI2975" s="9">
        <f t="shared" si="944"/>
        <v>16682310.98</v>
      </c>
      <c r="AJ2975" s="12">
        <f t="shared" si="945"/>
        <v>69056612.03</v>
      </c>
      <c r="AK2975" s="16">
        <f t="shared" si="946"/>
        <v>0.866047988775114</v>
      </c>
      <c r="AL2975" s="9">
        <f t="shared" si="947"/>
        <v>78611008.97</v>
      </c>
      <c r="AM2975" s="16">
        <f t="shared" si="948"/>
        <v>0.0103015263247432</v>
      </c>
      <c r="AN2975" s="16">
        <f t="shared" si="949"/>
        <v>0.236814482868609</v>
      </c>
      <c r="AO2975" s="16">
        <f t="shared" si="950"/>
        <v>0.372128513170831</v>
      </c>
      <c r="AP2975" s="16">
        <f t="shared" si="951"/>
        <v>0.284416088575874</v>
      </c>
      <c r="AQ2975" s="12">
        <f t="shared" si="952"/>
        <v>-9554396.93999998</v>
      </c>
      <c r="AR2975" s="12">
        <f t="shared" si="953"/>
        <v>-12748133.99</v>
      </c>
      <c r="AS2975" s="12">
        <f>AR2975-VLOOKUP(A2975,[1]选股结果!$A$2:$BJ$3005,48,FALSE)*0.08</f>
        <v>-165882190.858</v>
      </c>
      <c r="AT2975" s="12">
        <f t="shared" si="934"/>
        <v>-14940953.85</v>
      </c>
      <c r="AU2975" s="12">
        <f t="shared" si="935"/>
        <v>-7361577.07999998</v>
      </c>
      <c r="AV2975" s="12">
        <f t="shared" si="936"/>
        <v>-2775833.42999999</v>
      </c>
      <c r="AW2975" s="12">
        <f t="shared" si="937"/>
        <v>28624123.57</v>
      </c>
      <c r="AX2975" s="12">
        <f t="shared" si="938"/>
        <v>28985207.67</v>
      </c>
      <c r="AY2975" s="21">
        <f t="shared" si="939"/>
        <v>82736768.88</v>
      </c>
    </row>
    <row r="2976" spans="1:51">
      <c r="A2976" s="5" t="s">
        <v>5999</v>
      </c>
      <c r="B2976" s="5" t="s">
        <v>6000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940"/>
        <v>78776870.81</v>
      </c>
      <c r="AF2976" s="9">
        <f t="shared" si="941"/>
        <v>68650140.31</v>
      </c>
      <c r="AG2976" s="9">
        <f t="shared" si="942"/>
        <v>1321545.61000001</v>
      </c>
      <c r="AH2976" s="9">
        <f t="shared" si="943"/>
        <v>1439177.02000001</v>
      </c>
      <c r="AI2976" s="9">
        <f t="shared" si="944"/>
        <v>2753193.85000001</v>
      </c>
      <c r="AJ2976" s="12">
        <f t="shared" si="945"/>
        <v>49205544.75</v>
      </c>
      <c r="AK2976" s="16">
        <f t="shared" si="946"/>
        <v>0.624619183829701</v>
      </c>
      <c r="AL2976" s="9">
        <f t="shared" si="947"/>
        <v>40219434.76</v>
      </c>
      <c r="AM2976" s="16">
        <f t="shared" si="948"/>
        <v>0.0108888659981035</v>
      </c>
      <c r="AN2976" s="16">
        <f t="shared" si="949"/>
        <v>0.21374907871896</v>
      </c>
      <c r="AO2976" s="16">
        <f t="shared" si="950"/>
        <v>0.0700568483268496</v>
      </c>
      <c r="AP2976" s="16">
        <f t="shared" si="951"/>
        <v>0.207926118181388</v>
      </c>
      <c r="AQ2976" s="12">
        <f t="shared" si="952"/>
        <v>8986109.99</v>
      </c>
      <c r="AR2976" s="12">
        <f t="shared" si="953"/>
        <v>10816215.16</v>
      </c>
      <c r="AS2976" s="12">
        <f>AR2976-VLOOKUP(A2976,[1]选股结果!$A$2:$BJ$3005,48,FALSE)*0.08</f>
        <v>-29626242.2952</v>
      </c>
      <c r="AT2976" s="12">
        <f t="shared" si="934"/>
        <v>10300126.82</v>
      </c>
      <c r="AU2976" s="12">
        <f t="shared" si="935"/>
        <v>9502198.33</v>
      </c>
      <c r="AV2976" s="12">
        <f t="shared" si="936"/>
        <v>737145.390000004</v>
      </c>
      <c r="AW2976" s="12">
        <f t="shared" si="937"/>
        <v>1321545.61000001</v>
      </c>
      <c r="AX2976" s="12">
        <f t="shared" si="938"/>
        <v>-1568.66</v>
      </c>
      <c r="AY2976" s="21">
        <f t="shared" si="939"/>
        <v>69166228.65</v>
      </c>
    </row>
    <row r="2977" spans="1:51">
      <c r="A2977" s="5" t="s">
        <v>6001</v>
      </c>
      <c r="B2977" s="5" t="s">
        <v>6002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940"/>
        <v>77426671.18</v>
      </c>
      <c r="AF2977" s="9">
        <f t="shared" si="941"/>
        <v>94701644.79</v>
      </c>
      <c r="AG2977" s="9">
        <f t="shared" si="942"/>
        <v>84785901.39</v>
      </c>
      <c r="AH2977" s="9">
        <f t="shared" si="943"/>
        <v>84177284.19</v>
      </c>
      <c r="AI2977" s="9">
        <f t="shared" si="944"/>
        <v>84177284.19</v>
      </c>
      <c r="AJ2977" s="12">
        <f t="shared" si="945"/>
        <v>18154337.8</v>
      </c>
      <c r="AK2977" s="16">
        <f t="shared" si="946"/>
        <v>0.234471371729196</v>
      </c>
      <c r="AL2977" s="9">
        <f t="shared" si="947"/>
        <v>37311087.75</v>
      </c>
      <c r="AM2977" s="16">
        <f t="shared" si="948"/>
        <v>0.0159653707328607</v>
      </c>
      <c r="AN2977" s="16">
        <f t="shared" si="949"/>
        <v>0.18225133658652</v>
      </c>
      <c r="AO2977" s="16">
        <f t="shared" si="950"/>
        <v>0.275739263933573</v>
      </c>
      <c r="AP2977" s="16">
        <f t="shared" si="951"/>
        <v>7.28096651203596e-5</v>
      </c>
      <c r="AQ2977" s="12">
        <f t="shared" si="952"/>
        <v>-19156749.95</v>
      </c>
      <c r="AR2977" s="12">
        <f t="shared" si="953"/>
        <v>-17883590.81</v>
      </c>
      <c r="AS2977" s="12">
        <f>AR2977-VLOOKUP(A2977,[1]选股结果!$A$2:$BJ$3005,48,FALSE)*0.08</f>
        <v>-138494139.2652</v>
      </c>
      <c r="AT2977" s="12">
        <f t="shared" si="934"/>
        <v>-19156749.95</v>
      </c>
      <c r="AU2977" s="12">
        <f t="shared" si="935"/>
        <v>-17883590.81</v>
      </c>
      <c r="AV2977" s="12">
        <f t="shared" si="936"/>
        <v>8066610.29000001</v>
      </c>
      <c r="AW2977" s="12">
        <f t="shared" si="937"/>
        <v>84785901.39</v>
      </c>
      <c r="AX2977" s="12">
        <f t="shared" si="938"/>
        <v>6404208.75</v>
      </c>
      <c r="AY2977" s="21">
        <f t="shared" si="939"/>
        <v>95974803.93</v>
      </c>
    </row>
    <row r="2978" spans="1:51">
      <c r="A2978" s="5" t="s">
        <v>6003</v>
      </c>
      <c r="B2978" s="5" t="s">
        <v>6004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940"/>
        <v>76394047.11</v>
      </c>
      <c r="AF2978" s="9">
        <f t="shared" si="941"/>
        <v>103105749.93</v>
      </c>
      <c r="AG2978" s="9">
        <f t="shared" si="942"/>
        <v>-3551168.88000001</v>
      </c>
      <c r="AH2978" s="9">
        <f t="shared" si="943"/>
        <v>-3236353.35000001</v>
      </c>
      <c r="AI2978" s="9">
        <f t="shared" si="944"/>
        <v>-3433487.48000001</v>
      </c>
      <c r="AJ2978" s="12">
        <f t="shared" si="945"/>
        <v>38095605.66</v>
      </c>
      <c r="AK2978" s="16">
        <f t="shared" si="946"/>
        <v>0.498672437201108</v>
      </c>
      <c r="AL2978" s="9">
        <f t="shared" si="947"/>
        <v>35357178.73</v>
      </c>
      <c r="AM2978" s="16">
        <f t="shared" si="948"/>
        <v>0.0228948028827635</v>
      </c>
      <c r="AN2978" s="16">
        <f t="shared" si="949"/>
        <v>0.053168307920007</v>
      </c>
      <c r="AO2978" s="16">
        <f t="shared" si="950"/>
        <v>0.311055157423247</v>
      </c>
      <c r="AP2978" s="16">
        <f t="shared" si="951"/>
        <v>0.0798290347311854</v>
      </c>
      <c r="AQ2978" s="12">
        <f t="shared" si="952"/>
        <v>2738426.92999999</v>
      </c>
      <c r="AR2978" s="12">
        <f t="shared" si="953"/>
        <v>-26594021.42</v>
      </c>
      <c r="AS2978" s="12">
        <f>AR2978-VLOOKUP(A2978,[1]选股结果!$A$2:$BJ$3005,48,FALSE)*0.08</f>
        <v>-94671488.9232</v>
      </c>
      <c r="AT2978" s="12">
        <f t="shared" si="934"/>
        <v>2541292.79999999</v>
      </c>
      <c r="AU2978" s="12">
        <f t="shared" si="935"/>
        <v>-26396887.29</v>
      </c>
      <c r="AV2978" s="12">
        <f t="shared" si="936"/>
        <v>-27969776.24</v>
      </c>
      <c r="AW2978" s="12">
        <f t="shared" si="937"/>
        <v>-3551168.88000001</v>
      </c>
      <c r="AX2978" s="12">
        <f t="shared" si="938"/>
        <v>0</v>
      </c>
      <c r="AY2978" s="21">
        <f t="shared" si="939"/>
        <v>73970435.71</v>
      </c>
    </row>
    <row r="2979" spans="1:51">
      <c r="A2979" s="5" t="s">
        <v>6005</v>
      </c>
      <c r="B2979" s="5" t="s">
        <v>6006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940"/>
        <v>59282442.38</v>
      </c>
      <c r="AF2979" s="9">
        <f t="shared" si="941"/>
        <v>71462492.25</v>
      </c>
      <c r="AG2979" s="9">
        <f t="shared" si="942"/>
        <v>-81797362.6</v>
      </c>
      <c r="AH2979" s="9">
        <f t="shared" si="943"/>
        <v>-86758370.03</v>
      </c>
      <c r="AI2979" s="9">
        <f t="shared" si="944"/>
        <v>-73682723.35</v>
      </c>
      <c r="AJ2979" s="12">
        <f t="shared" si="945"/>
        <v>30778128.85</v>
      </c>
      <c r="AK2979" s="16">
        <f t="shared" si="946"/>
        <v>0.519177814110836</v>
      </c>
      <c r="AL2979" s="9">
        <f t="shared" si="947"/>
        <v>43734712.66</v>
      </c>
      <c r="AM2979" s="16">
        <f t="shared" si="948"/>
        <v>0.0838927277678737</v>
      </c>
      <c r="AN2979" s="16">
        <f t="shared" si="949"/>
        <v>0.0382766793826554</v>
      </c>
      <c r="AO2979" s="16">
        <f t="shared" si="950"/>
        <v>0.412380064122453</v>
      </c>
      <c r="AP2979" s="16">
        <f t="shared" si="951"/>
        <v>0.170253165267784</v>
      </c>
      <c r="AQ2979" s="12">
        <f t="shared" si="952"/>
        <v>-12956583.81</v>
      </c>
      <c r="AR2979" s="12">
        <f t="shared" si="953"/>
        <v>-1056694.15999999</v>
      </c>
      <c r="AS2979" s="12">
        <f>AR2979-VLOOKUP(A2979,[1]选股结果!$A$2:$BJ$3005,48,FALSE)*0.08</f>
        <v>-130993397.8784</v>
      </c>
      <c r="AT2979" s="12">
        <f t="shared" si="934"/>
        <v>119062.870000005</v>
      </c>
      <c r="AU2979" s="12">
        <f t="shared" si="935"/>
        <v>-14132340.84</v>
      </c>
      <c r="AV2979" s="12">
        <f t="shared" si="936"/>
        <v>-10527623.1</v>
      </c>
      <c r="AW2979" s="12">
        <f t="shared" si="937"/>
        <v>-81797362.6</v>
      </c>
      <c r="AX2979" s="12">
        <f t="shared" si="938"/>
        <v>-71641619.63</v>
      </c>
      <c r="AY2979" s="21">
        <f t="shared" si="939"/>
        <v>70286735.22</v>
      </c>
    </row>
    <row r="2980" spans="1:51">
      <c r="A2980" s="5" t="s">
        <v>6007</v>
      </c>
      <c r="B2980" s="5" t="s">
        <v>6008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940"/>
        <v>57147027.62</v>
      </c>
      <c r="AF2980" s="9">
        <f t="shared" si="941"/>
        <v>41096287.27</v>
      </c>
      <c r="AG2980" s="9">
        <f t="shared" si="942"/>
        <v>-53070469.34</v>
      </c>
      <c r="AH2980" s="9">
        <f t="shared" si="943"/>
        <v>-47325561.4</v>
      </c>
      <c r="AI2980" s="9">
        <f t="shared" si="944"/>
        <v>21720880.64</v>
      </c>
      <c r="AJ2980" s="12">
        <f t="shared" si="945"/>
        <v>21652262.56</v>
      </c>
      <c r="AK2980" s="16">
        <f t="shared" si="946"/>
        <v>0.378886942361675</v>
      </c>
      <c r="AL2980" s="9">
        <f t="shared" si="947"/>
        <v>27941252.19</v>
      </c>
      <c r="AM2980" s="16">
        <f t="shared" si="948"/>
        <v>0.0188189696785493</v>
      </c>
      <c r="AN2980" s="16">
        <f t="shared" si="949"/>
        <v>0.0624677129970386</v>
      </c>
      <c r="AO2980" s="16">
        <f t="shared" si="950"/>
        <v>0.488136963754126</v>
      </c>
      <c r="AP2980" s="16">
        <f t="shared" si="951"/>
        <v>0.0200411347308495</v>
      </c>
      <c r="AQ2980" s="12">
        <f t="shared" si="952"/>
        <v>-6288989.63000001</v>
      </c>
      <c r="AR2980" s="12">
        <f t="shared" si="953"/>
        <v>90842090.33</v>
      </c>
      <c r="AS2980" s="12">
        <f>AR2980-VLOOKUP(A2980,[1]选股结果!$A$2:$BJ$3005,48,FALSE)*0.08</f>
        <v>-181167797.6172</v>
      </c>
      <c r="AT2980" s="12">
        <f t="shared" si="934"/>
        <v>62757452.41</v>
      </c>
      <c r="AU2980" s="12">
        <f t="shared" si="935"/>
        <v>21795648.29</v>
      </c>
      <c r="AV2980" s="12">
        <f t="shared" si="936"/>
        <v>-26549218.99</v>
      </c>
      <c r="AW2980" s="12">
        <f t="shared" si="937"/>
        <v>-53070469.34</v>
      </c>
      <c r="AX2980" s="12">
        <f t="shared" si="938"/>
        <v>-52666314.84</v>
      </c>
      <c r="AY2980" s="21">
        <f t="shared" si="939"/>
        <v>69180925.19</v>
      </c>
    </row>
    <row r="2981" spans="1:51">
      <c r="A2981" s="5" t="s">
        <v>6009</v>
      </c>
      <c r="B2981" s="5" t="s">
        <v>6010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940"/>
        <v>51393605.88</v>
      </c>
      <c r="AF2981" s="9">
        <f t="shared" si="941"/>
        <v>114074545.02</v>
      </c>
      <c r="AG2981" s="9">
        <f t="shared" si="942"/>
        <v>-62461077.14</v>
      </c>
      <c r="AH2981" s="9">
        <f t="shared" si="943"/>
        <v>-63265664.55</v>
      </c>
      <c r="AI2981" s="9">
        <f t="shared" si="944"/>
        <v>-53348594.03</v>
      </c>
      <c r="AJ2981" s="12">
        <f t="shared" si="945"/>
        <v>6499094.15000001</v>
      </c>
      <c r="AK2981" s="16">
        <f t="shared" si="946"/>
        <v>0.126457251611706</v>
      </c>
      <c r="AL2981" s="9">
        <f t="shared" si="947"/>
        <v>47962054.74</v>
      </c>
      <c r="AM2981" s="16">
        <f t="shared" si="948"/>
        <v>0.14933056940818</v>
      </c>
      <c r="AN2981" s="16">
        <f t="shared" si="949"/>
        <v>0.0246767006962151</v>
      </c>
      <c r="AO2981" s="16">
        <f t="shared" si="950"/>
        <v>0.743567329352762</v>
      </c>
      <c r="AP2981" s="16">
        <f t="shared" si="951"/>
        <v>0</v>
      </c>
      <c r="AQ2981" s="12">
        <f t="shared" si="952"/>
        <v>-41462960.59</v>
      </c>
      <c r="AR2981" s="12">
        <f t="shared" si="953"/>
        <v>-53568456.03</v>
      </c>
      <c r="AS2981" s="12">
        <f>AR2981-VLOOKUP(A2981,[1]选股结果!$A$2:$BJ$3005,48,FALSE)*0.08</f>
        <v>-125469149.8316</v>
      </c>
      <c r="AT2981" s="12">
        <f t="shared" si="934"/>
        <v>-31545890.07</v>
      </c>
      <c r="AU2981" s="12">
        <f t="shared" si="935"/>
        <v>-63485526.55</v>
      </c>
      <c r="AV2981" s="12">
        <f t="shared" si="936"/>
        <v>-40438511.18</v>
      </c>
      <c r="AW2981" s="12">
        <f t="shared" si="937"/>
        <v>-62461077.14</v>
      </c>
      <c r="AX2981" s="12">
        <f t="shared" si="938"/>
        <v>0</v>
      </c>
      <c r="AY2981" s="21">
        <f t="shared" si="939"/>
        <v>92051979.06</v>
      </c>
    </row>
    <row r="2982" spans="1:51">
      <c r="A2982" s="5" t="s">
        <v>6011</v>
      </c>
      <c r="B2982" s="5" t="s">
        <v>6012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940"/>
        <v>45458141.19</v>
      </c>
      <c r="AF2982" s="9">
        <f t="shared" si="941"/>
        <v>68020430.18</v>
      </c>
      <c r="AG2982" s="9">
        <f t="shared" si="942"/>
        <v>86837727.18</v>
      </c>
      <c r="AH2982" s="9">
        <f t="shared" si="943"/>
        <v>83170857.42</v>
      </c>
      <c r="AI2982" s="9">
        <f t="shared" si="944"/>
        <v>61810866.64</v>
      </c>
      <c r="AJ2982" s="12">
        <f t="shared" si="945"/>
        <v>27574925.9</v>
      </c>
      <c r="AK2982" s="16">
        <f t="shared" si="946"/>
        <v>0.606600383960838</v>
      </c>
      <c r="AL2982" s="9">
        <f t="shared" si="947"/>
        <v>78485015.23</v>
      </c>
      <c r="AM2982" s="16">
        <f t="shared" si="948"/>
        <v>0.237118153928634</v>
      </c>
      <c r="AN2982" s="16">
        <f t="shared" si="949"/>
        <v>0.16120123168635</v>
      </c>
      <c r="AO2982" s="16">
        <f t="shared" si="950"/>
        <v>1.24754961631549</v>
      </c>
      <c r="AP2982" s="16">
        <f t="shared" si="951"/>
        <v>0</v>
      </c>
      <c r="AQ2982" s="12">
        <f t="shared" si="952"/>
        <v>-50910089.33</v>
      </c>
      <c r="AR2982" s="12">
        <f t="shared" si="953"/>
        <v>-47589149.53</v>
      </c>
      <c r="AS2982" s="12">
        <f>AR2982-VLOOKUP(A2982,[1]选股结果!$A$2:$BJ$3005,48,FALSE)*0.08</f>
        <v>-274542034.21</v>
      </c>
      <c r="AT2982" s="12">
        <f t="shared" si="934"/>
        <v>-72270080.11</v>
      </c>
      <c r="AU2982" s="12">
        <f t="shared" si="935"/>
        <v>-26229158.75</v>
      </c>
      <c r="AV2982" s="12">
        <f t="shared" si="936"/>
        <v>-47230426.29</v>
      </c>
      <c r="AW2982" s="12">
        <f t="shared" si="937"/>
        <v>86837727.18</v>
      </c>
      <c r="AX2982" s="12">
        <f t="shared" si="938"/>
        <v>104850243.44</v>
      </c>
      <c r="AY2982" s="21">
        <f t="shared" si="939"/>
        <v>92701360.76</v>
      </c>
    </row>
    <row r="2983" spans="1:51">
      <c r="A2983" s="5" t="s">
        <v>6013</v>
      </c>
      <c r="B2983" s="5" t="s">
        <v>6014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940"/>
        <v>39146766.66</v>
      </c>
      <c r="AF2983" s="9">
        <f t="shared" si="941"/>
        <v>40023830.76</v>
      </c>
      <c r="AG2983" s="9">
        <f t="shared" si="942"/>
        <v>-720458.490000009</v>
      </c>
      <c r="AH2983" s="9">
        <f t="shared" si="943"/>
        <v>-720141.920000009</v>
      </c>
      <c r="AI2983" s="9">
        <f t="shared" si="944"/>
        <v>-902181.460000009</v>
      </c>
      <c r="AJ2983" s="12">
        <f t="shared" si="945"/>
        <v>12455269.76</v>
      </c>
      <c r="AK2983" s="16">
        <f t="shared" si="946"/>
        <v>0.318168544242167</v>
      </c>
      <c r="AL2983" s="9">
        <f t="shared" si="947"/>
        <v>20855119.06</v>
      </c>
      <c r="AM2983" s="16">
        <f t="shared" si="948"/>
        <v>0.0238781094775606</v>
      </c>
      <c r="AN2983" s="16">
        <f t="shared" si="949"/>
        <v>0.143178035077087</v>
      </c>
      <c r="AO2983" s="16">
        <f t="shared" si="950"/>
        <v>0.114678336501981</v>
      </c>
      <c r="AP2983" s="16">
        <f t="shared" si="951"/>
        <v>0.249495647107423</v>
      </c>
      <c r="AQ2983" s="12">
        <f t="shared" si="952"/>
        <v>-8399849.3</v>
      </c>
      <c r="AR2983" s="12">
        <f t="shared" si="953"/>
        <v>-1118280.83</v>
      </c>
      <c r="AS2983" s="12">
        <f>AR2983-VLOOKUP(A2983,[1]选股结果!$A$2:$BJ$3005,48,FALSE)*0.08</f>
        <v>-61691741.6844</v>
      </c>
      <c r="AT2983" s="12">
        <f t="shared" si="934"/>
        <v>-8581888.84</v>
      </c>
      <c r="AU2983" s="12">
        <f t="shared" si="935"/>
        <v>-936241.290000005</v>
      </c>
      <c r="AV2983" s="12">
        <f t="shared" si="936"/>
        <v>-8252397.79</v>
      </c>
      <c r="AW2983" s="12">
        <f t="shared" si="937"/>
        <v>-720458.490000009</v>
      </c>
      <c r="AX2983" s="12">
        <f t="shared" si="938"/>
        <v>68331.29</v>
      </c>
      <c r="AY2983" s="21">
        <f t="shared" si="939"/>
        <v>47487438.77</v>
      </c>
    </row>
    <row r="2984" spans="1:51">
      <c r="A2984" s="5" t="s">
        <v>6015</v>
      </c>
      <c r="B2984" s="5" t="s">
        <v>6016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940"/>
        <v>38854728.75</v>
      </c>
      <c r="AF2984" s="9">
        <f t="shared" si="941"/>
        <v>30944210.68</v>
      </c>
      <c r="AG2984" s="9">
        <f t="shared" si="942"/>
        <v>6465373.17</v>
      </c>
      <c r="AH2984" s="9">
        <f t="shared" si="943"/>
        <v>6880615.6</v>
      </c>
      <c r="AI2984" s="9">
        <f t="shared" si="944"/>
        <v>5475615.46</v>
      </c>
      <c r="AJ2984" s="12">
        <f t="shared" si="945"/>
        <v>11521441.04</v>
      </c>
      <c r="AK2984" s="16">
        <f t="shared" si="946"/>
        <v>0.296526096324891</v>
      </c>
      <c r="AL2984" s="9">
        <f t="shared" si="947"/>
        <v>3299871.1</v>
      </c>
      <c r="AM2984" s="16">
        <f t="shared" si="948"/>
        <v>0.00309832223445904</v>
      </c>
      <c r="AN2984" s="16">
        <f t="shared" si="949"/>
        <v>0</v>
      </c>
      <c r="AO2984" s="16">
        <f t="shared" si="950"/>
        <v>0.0925171575158661</v>
      </c>
      <c r="AP2984" s="16">
        <f t="shared" si="951"/>
        <v>0</v>
      </c>
      <c r="AQ2984" s="12">
        <f t="shared" si="952"/>
        <v>8221569.94</v>
      </c>
      <c r="AR2984" s="12">
        <f t="shared" si="953"/>
        <v>6920760.36</v>
      </c>
      <c r="AS2984" s="12">
        <f>AR2984-VLOOKUP(A2984,[1]选股结果!$A$2:$BJ$3005,48,FALSE)*0.08</f>
        <v>1632664.1176</v>
      </c>
      <c r="AT2984" s="12">
        <f t="shared" si="934"/>
        <v>6816569.8</v>
      </c>
      <c r="AU2984" s="12">
        <f t="shared" si="935"/>
        <v>8325760.5</v>
      </c>
      <c r="AV2984" s="12">
        <f t="shared" si="936"/>
        <v>7011160.49</v>
      </c>
      <c r="AW2984" s="12">
        <f t="shared" si="937"/>
        <v>6465373.17</v>
      </c>
      <c r="AX2984" s="12">
        <f t="shared" si="938"/>
        <v>-649977.88</v>
      </c>
      <c r="AY2984" s="21">
        <f t="shared" si="939"/>
        <v>31048401.24</v>
      </c>
    </row>
    <row r="2985" spans="1:51">
      <c r="A2985" s="5" t="s">
        <v>6017</v>
      </c>
      <c r="B2985" s="5" t="s">
        <v>6018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940"/>
        <v>36600356.3</v>
      </c>
      <c r="AF2985" s="9">
        <f t="shared" si="941"/>
        <v>54548654.8</v>
      </c>
      <c r="AG2985" s="9">
        <f t="shared" si="942"/>
        <v>-17421221.93</v>
      </c>
      <c r="AH2985" s="9">
        <f t="shared" si="943"/>
        <v>-16629130.79</v>
      </c>
      <c r="AI2985" s="9">
        <f t="shared" si="944"/>
        <v>-16696650.31</v>
      </c>
      <c r="AJ2985" s="12">
        <f t="shared" si="945"/>
        <v>22838104.06</v>
      </c>
      <c r="AK2985" s="16">
        <f t="shared" si="946"/>
        <v>0.623985839722549</v>
      </c>
      <c r="AL2985" s="9">
        <f t="shared" si="947"/>
        <v>35480867.4</v>
      </c>
      <c r="AM2985" s="16">
        <f t="shared" si="948"/>
        <v>0.200396165542246</v>
      </c>
      <c r="AN2985" s="16">
        <f t="shared" si="949"/>
        <v>0.363624595916844</v>
      </c>
      <c r="AO2985" s="16">
        <f t="shared" si="950"/>
        <v>0.427034031633184</v>
      </c>
      <c r="AP2985" s="16">
        <f t="shared" si="951"/>
        <v>0</v>
      </c>
      <c r="AQ2985" s="12">
        <f t="shared" si="952"/>
        <v>-12642763.34</v>
      </c>
      <c r="AR2985" s="12">
        <f t="shared" si="953"/>
        <v>-17223726.88</v>
      </c>
      <c r="AS2985" s="12">
        <f>AR2985-VLOOKUP(A2985,[1]选股结果!$A$2:$BJ$3005,48,FALSE)*0.08</f>
        <v>-26753244.7408</v>
      </c>
      <c r="AT2985" s="12">
        <f t="shared" si="934"/>
        <v>-12710282.86</v>
      </c>
      <c r="AU2985" s="12">
        <f t="shared" si="935"/>
        <v>-17156207.36</v>
      </c>
      <c r="AV2985" s="12">
        <f t="shared" si="936"/>
        <v>-17305073.04</v>
      </c>
      <c r="AW2985" s="12">
        <f t="shared" si="937"/>
        <v>-17421221.93</v>
      </c>
      <c r="AX2985" s="12">
        <f t="shared" si="938"/>
        <v>0</v>
      </c>
      <c r="AY2985" s="21">
        <f t="shared" si="939"/>
        <v>50035210.78</v>
      </c>
    </row>
    <row r="2986" spans="1:51">
      <c r="A2986" s="5" t="s">
        <v>6019</v>
      </c>
      <c r="B2986" s="5" t="s">
        <v>6020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940"/>
        <v>35355278.46</v>
      </c>
      <c r="AF2986" s="9">
        <f t="shared" si="941"/>
        <v>77924292.47</v>
      </c>
      <c r="AG2986" s="9">
        <f t="shared" si="942"/>
        <v>-38866138.43</v>
      </c>
      <c r="AH2986" s="9">
        <f t="shared" si="943"/>
        <v>-38715803.61</v>
      </c>
      <c r="AI2986" s="9">
        <f t="shared" si="944"/>
        <v>-38878940.57</v>
      </c>
      <c r="AJ2986" s="12">
        <f t="shared" si="945"/>
        <v>26722136.31</v>
      </c>
      <c r="AK2986" s="16">
        <f t="shared" si="946"/>
        <v>0.7558174471807</v>
      </c>
      <c r="AL2986" s="9">
        <f t="shared" si="947"/>
        <v>69490611.46</v>
      </c>
      <c r="AM2986" s="16">
        <f t="shared" si="948"/>
        <v>0.00392233991755697</v>
      </c>
      <c r="AN2986" s="16">
        <f t="shared" si="949"/>
        <v>0.464399795311356</v>
      </c>
      <c r="AO2986" s="16">
        <f t="shared" si="950"/>
        <v>0.64022300787728</v>
      </c>
      <c r="AP2986" s="16">
        <f t="shared" si="951"/>
        <v>0.854542476710562</v>
      </c>
      <c r="AQ2986" s="12">
        <f t="shared" si="952"/>
        <v>-42768475.15</v>
      </c>
      <c r="AR2986" s="12">
        <f t="shared" si="953"/>
        <v>-42817252.99</v>
      </c>
      <c r="AS2986" s="12">
        <f>AR2986-VLOOKUP(A2986,[1]选股结果!$A$2:$BJ$3005,48,FALSE)*0.08</f>
        <v>-62819139.8812</v>
      </c>
      <c r="AT2986" s="12">
        <f t="shared" si="934"/>
        <v>-42931612.11</v>
      </c>
      <c r="AU2986" s="12">
        <f t="shared" si="935"/>
        <v>-42654116.03</v>
      </c>
      <c r="AV2986" s="12">
        <f t="shared" si="936"/>
        <v>-43061146.48</v>
      </c>
      <c r="AW2986" s="12">
        <f t="shared" si="937"/>
        <v>-38866138.43</v>
      </c>
      <c r="AX2986" s="12">
        <f t="shared" si="938"/>
        <v>4028148.93</v>
      </c>
      <c r="AY2986" s="21">
        <f t="shared" si="939"/>
        <v>78038651.59</v>
      </c>
    </row>
    <row r="2987" spans="1:51">
      <c r="A2987" s="5" t="s">
        <v>6021</v>
      </c>
      <c r="B2987" s="5" t="s">
        <v>6022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940"/>
        <v>31983246.2</v>
      </c>
      <c r="AF2987" s="9">
        <f t="shared" si="941"/>
        <v>48654330.23</v>
      </c>
      <c r="AG2987" s="9">
        <f t="shared" si="942"/>
        <v>201813657.35</v>
      </c>
      <c r="AH2987" s="9">
        <f t="shared" si="943"/>
        <v>201959307.22</v>
      </c>
      <c r="AI2987" s="9">
        <f t="shared" si="944"/>
        <v>169075173.85</v>
      </c>
      <c r="AJ2987" s="12">
        <f t="shared" si="945"/>
        <v>22064127.39</v>
      </c>
      <c r="AK2987" s="16">
        <f t="shared" si="946"/>
        <v>0.689865164155851</v>
      </c>
      <c r="AL2987" s="9">
        <f t="shared" si="947"/>
        <v>41969039.94</v>
      </c>
      <c r="AM2987" s="16">
        <f t="shared" si="948"/>
        <v>0.116139953611088</v>
      </c>
      <c r="AN2987" s="16">
        <f t="shared" si="949"/>
        <v>0.00825278454692945</v>
      </c>
      <c r="AO2987" s="16">
        <f t="shared" si="950"/>
        <v>1.19238072338011</v>
      </c>
      <c r="AP2987" s="16">
        <f t="shared" si="951"/>
        <v>0</v>
      </c>
      <c r="AQ2987" s="12">
        <f t="shared" si="952"/>
        <v>-19904912.55</v>
      </c>
      <c r="AR2987" s="12">
        <f t="shared" si="953"/>
        <v>-49409567.53</v>
      </c>
      <c r="AS2987" s="12">
        <f>AR2987-VLOOKUP(A2987,[1]选股结果!$A$2:$BJ$3005,48,FALSE)*0.08</f>
        <v>-235422241.2996</v>
      </c>
      <c r="AT2987" s="12">
        <f t="shared" si="934"/>
        <v>-52789045.92</v>
      </c>
      <c r="AU2987" s="12">
        <f t="shared" si="935"/>
        <v>-16525434.16</v>
      </c>
      <c r="AV2987" s="12">
        <f t="shared" si="936"/>
        <v>-19363549.23</v>
      </c>
      <c r="AW2987" s="12">
        <f t="shared" si="937"/>
        <v>201813657.35</v>
      </c>
      <c r="AX2987" s="12">
        <f t="shared" si="938"/>
        <v>217797728.19</v>
      </c>
      <c r="AY2987" s="21">
        <f t="shared" si="939"/>
        <v>52033808.62</v>
      </c>
    </row>
    <row r="2988" spans="1:51">
      <c r="A2988" s="5" t="s">
        <v>6023</v>
      </c>
      <c r="B2988" s="5" t="s">
        <v>6024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940"/>
        <v>28734490.47</v>
      </c>
      <c r="AF2988" s="9">
        <f t="shared" si="941"/>
        <v>38121389.95</v>
      </c>
      <c r="AG2988" s="9">
        <f t="shared" si="942"/>
        <v>3123028.63</v>
      </c>
      <c r="AH2988" s="9">
        <f t="shared" si="943"/>
        <v>3235113.31</v>
      </c>
      <c r="AI2988" s="9">
        <f t="shared" si="944"/>
        <v>3235113.31</v>
      </c>
      <c r="AJ2988" s="12">
        <f t="shared" si="945"/>
        <v>2904880.82</v>
      </c>
      <c r="AK2988" s="16">
        <f t="shared" si="946"/>
        <v>0.10109386916162</v>
      </c>
      <c r="AL2988" s="9">
        <f t="shared" si="947"/>
        <v>11895884.03</v>
      </c>
      <c r="AM2988" s="16">
        <f t="shared" si="948"/>
        <v>0.000798825718659072</v>
      </c>
      <c r="AN2988" s="16">
        <f t="shared" si="949"/>
        <v>0.0672205491869298</v>
      </c>
      <c r="AO2988" s="16">
        <f t="shared" si="950"/>
        <v>0.314284794067552</v>
      </c>
      <c r="AP2988" s="16">
        <f t="shared" si="951"/>
        <v>0</v>
      </c>
      <c r="AQ2988" s="12">
        <f t="shared" si="952"/>
        <v>-8991003.21</v>
      </c>
      <c r="AR2988" s="12">
        <f t="shared" si="953"/>
        <v>-10297468.01</v>
      </c>
      <c r="AS2988" s="12">
        <f>AR2988-VLOOKUP(A2988,[1]选股结果!$A$2:$BJ$3005,48,FALSE)*0.08</f>
        <v>-49010502.8468</v>
      </c>
      <c r="AT2988" s="12">
        <f t="shared" si="934"/>
        <v>-8991003.21</v>
      </c>
      <c r="AU2988" s="12">
        <f t="shared" si="935"/>
        <v>-10297468.01</v>
      </c>
      <c r="AV2988" s="12">
        <f t="shared" si="936"/>
        <v>-9103087.89</v>
      </c>
      <c r="AW2988" s="12">
        <f t="shared" si="937"/>
        <v>3123028.63</v>
      </c>
      <c r="AX2988" s="12">
        <f t="shared" si="938"/>
        <v>13532581.32</v>
      </c>
      <c r="AY2988" s="21">
        <f t="shared" si="939"/>
        <v>36814925.15</v>
      </c>
    </row>
    <row r="2989" spans="1:51">
      <c r="A2989" s="5" t="s">
        <v>6025</v>
      </c>
      <c r="B2989" s="5" t="s">
        <v>6026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940"/>
        <v>27689486.81</v>
      </c>
      <c r="AF2989" s="9">
        <f t="shared" si="941"/>
        <v>33461542.56</v>
      </c>
      <c r="AG2989" s="9">
        <f t="shared" si="942"/>
        <v>34490761.39</v>
      </c>
      <c r="AH2989" s="9">
        <f t="shared" si="943"/>
        <v>34662196.64</v>
      </c>
      <c r="AI2989" s="9">
        <f t="shared" si="944"/>
        <v>34662196.64</v>
      </c>
      <c r="AJ2989" s="12">
        <f t="shared" si="945"/>
        <v>4866095.95</v>
      </c>
      <c r="AK2989" s="16">
        <f t="shared" si="946"/>
        <v>0.175738033116692</v>
      </c>
      <c r="AL2989" s="9">
        <f t="shared" si="947"/>
        <v>11721960.49</v>
      </c>
      <c r="AM2989" s="16">
        <f t="shared" si="948"/>
        <v>0.00973799268474055</v>
      </c>
      <c r="AN2989" s="16">
        <f t="shared" si="949"/>
        <v>0.0584934275277022</v>
      </c>
      <c r="AO2989" s="16">
        <f t="shared" si="950"/>
        <v>0.361296068744295</v>
      </c>
      <c r="AP2989" s="16">
        <f t="shared" si="951"/>
        <v>0</v>
      </c>
      <c r="AQ2989" s="12">
        <f t="shared" si="952"/>
        <v>-6855864.54</v>
      </c>
      <c r="AR2989" s="12">
        <f t="shared" si="953"/>
        <v>-5600620.5</v>
      </c>
      <c r="AS2989" s="12">
        <f>AR2989-VLOOKUP(A2989,[1]选股结果!$A$2:$BJ$3005,48,FALSE)*0.08</f>
        <v>-62308285.0448</v>
      </c>
      <c r="AT2989" s="12">
        <f t="shared" si="934"/>
        <v>-6855864.54</v>
      </c>
      <c r="AU2989" s="12">
        <f t="shared" si="935"/>
        <v>-5600620.5</v>
      </c>
      <c r="AV2989" s="12">
        <f t="shared" si="936"/>
        <v>-6620589</v>
      </c>
      <c r="AW2989" s="12">
        <f t="shared" si="937"/>
        <v>34490761.39</v>
      </c>
      <c r="AX2989" s="12">
        <f t="shared" si="938"/>
        <v>-1663279.44</v>
      </c>
      <c r="AY2989" s="21">
        <f t="shared" si="939"/>
        <v>34716786.6</v>
      </c>
    </row>
    <row r="2990" spans="1:51">
      <c r="A2990" s="5" t="s">
        <v>6027</v>
      </c>
      <c r="B2990" s="5" t="s">
        <v>6028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940"/>
        <v>26777186.94</v>
      </c>
      <c r="AF2990" s="9">
        <f t="shared" si="941"/>
        <v>26107014.59</v>
      </c>
      <c r="AG2990" s="9">
        <f t="shared" si="942"/>
        <v>2747381.46</v>
      </c>
      <c r="AH2990" s="9">
        <f t="shared" si="943"/>
        <v>2747381.46</v>
      </c>
      <c r="AI2990" s="9">
        <f t="shared" si="944"/>
        <v>2747381.46</v>
      </c>
      <c r="AJ2990" s="12">
        <f t="shared" si="945"/>
        <v>21214522.08</v>
      </c>
      <c r="AK2990" s="16">
        <f t="shared" si="946"/>
        <v>0.792261043982539</v>
      </c>
      <c r="AL2990" s="9">
        <f t="shared" si="947"/>
        <v>21859805.65</v>
      </c>
      <c r="AM2990" s="16">
        <f t="shared" si="948"/>
        <v>0.505848447051249</v>
      </c>
      <c r="AN2990" s="16">
        <f t="shared" si="949"/>
        <v>0.0636095547981412</v>
      </c>
      <c r="AO2990" s="16">
        <f t="shared" si="950"/>
        <v>0.246901300529218</v>
      </c>
      <c r="AP2990" s="16">
        <f t="shared" si="951"/>
        <v>0</v>
      </c>
      <c r="AQ2990" s="12">
        <f t="shared" si="952"/>
        <v>-645283.569999997</v>
      </c>
      <c r="AR2990" s="12">
        <f t="shared" si="953"/>
        <v>670172.350000003</v>
      </c>
      <c r="AS2990" s="12">
        <f>AR2990-VLOOKUP(A2990,[1]选股结果!$A$2:$BJ$3005,48,FALSE)*0.08</f>
        <v>-23901776.598</v>
      </c>
      <c r="AT2990" s="12">
        <f t="shared" si="934"/>
        <v>-645283.569999997</v>
      </c>
      <c r="AU2990" s="12">
        <f t="shared" si="935"/>
        <v>670172.350000003</v>
      </c>
      <c r="AV2990" s="12">
        <f t="shared" si="936"/>
        <v>-1579475.45</v>
      </c>
      <c r="AW2990" s="12">
        <f t="shared" si="937"/>
        <v>2747381.46</v>
      </c>
      <c r="AX2990" s="12">
        <f t="shared" si="938"/>
        <v>3011400.99</v>
      </c>
      <c r="AY2990" s="21">
        <f t="shared" si="939"/>
        <v>27422470.51</v>
      </c>
    </row>
    <row r="2991" spans="1:51">
      <c r="A2991" s="5" t="s">
        <v>6029</v>
      </c>
      <c r="B2991" s="5" t="s">
        <v>6030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940"/>
        <v>24345466.65</v>
      </c>
      <c r="AF2991" s="9">
        <f t="shared" si="941"/>
        <v>72594103.12</v>
      </c>
      <c r="AG2991" s="9">
        <f t="shared" si="942"/>
        <v>-49555519.11</v>
      </c>
      <c r="AH2991" s="9">
        <f t="shared" si="943"/>
        <v>-40319059.99</v>
      </c>
      <c r="AI2991" s="9">
        <f t="shared" si="944"/>
        <v>-31201083.06</v>
      </c>
      <c r="AJ2991" s="12">
        <f t="shared" si="945"/>
        <v>7399369.54</v>
      </c>
      <c r="AK2991" s="16">
        <f t="shared" si="946"/>
        <v>0.303932130214477</v>
      </c>
      <c r="AL2991" s="9">
        <f t="shared" si="947"/>
        <v>48049645.64</v>
      </c>
      <c r="AM2991" s="16">
        <f t="shared" si="948"/>
        <v>0.0420719234806699</v>
      </c>
      <c r="AN2991" s="16">
        <f t="shared" si="949"/>
        <v>0.370988861698406</v>
      </c>
      <c r="AO2991" s="16">
        <f t="shared" si="950"/>
        <v>1.93998939798511</v>
      </c>
      <c r="AP2991" s="16">
        <f t="shared" si="951"/>
        <v>0</v>
      </c>
      <c r="AQ2991" s="12">
        <f t="shared" si="952"/>
        <v>-40650276.1</v>
      </c>
      <c r="AR2991" s="12">
        <f t="shared" si="953"/>
        <v>-29894200.42</v>
      </c>
      <c r="AS2991" s="12">
        <f>AR2991-VLOOKUP(A2991,[1]选股结果!$A$2:$BJ$3005,48,FALSE)*0.08</f>
        <v>-98813115.2632</v>
      </c>
      <c r="AT2991" s="12">
        <f t="shared" si="934"/>
        <v>-31532299.17</v>
      </c>
      <c r="AU2991" s="12">
        <f t="shared" si="935"/>
        <v>-39012177.35</v>
      </c>
      <c r="AV2991" s="12">
        <f t="shared" si="936"/>
        <v>-51979230.46</v>
      </c>
      <c r="AW2991" s="12">
        <f t="shared" si="937"/>
        <v>-49555519.11</v>
      </c>
      <c r="AX2991" s="12">
        <f t="shared" si="938"/>
        <v>0</v>
      </c>
      <c r="AY2991" s="21">
        <f t="shared" si="939"/>
        <v>74232201.87</v>
      </c>
    </row>
    <row r="2992" spans="1:51">
      <c r="A2992" s="5" t="s">
        <v>6031</v>
      </c>
      <c r="B2992" s="5" t="s">
        <v>6032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940"/>
        <v>21910523.15</v>
      </c>
      <c r="AF2992" s="9">
        <f t="shared" si="941"/>
        <v>27422435.64</v>
      </c>
      <c r="AG2992" s="9">
        <f t="shared" si="942"/>
        <v>-917063.870000002</v>
      </c>
      <c r="AH2992" s="9">
        <f t="shared" si="943"/>
        <v>-2603155.34</v>
      </c>
      <c r="AI2992" s="9">
        <f t="shared" si="944"/>
        <v>-3371609.6</v>
      </c>
      <c r="AJ2992" s="12">
        <f t="shared" si="945"/>
        <v>5552930.64</v>
      </c>
      <c r="AK2992" s="16">
        <f t="shared" si="946"/>
        <v>0.253436698064418</v>
      </c>
      <c r="AL2992" s="9">
        <f t="shared" si="947"/>
        <v>12717142.76</v>
      </c>
      <c r="AM2992" s="16">
        <f t="shared" si="948"/>
        <v>0.00124036928803318</v>
      </c>
      <c r="AN2992" s="16">
        <f t="shared" si="949"/>
        <v>0.0256331807394567</v>
      </c>
      <c r="AO2992" s="16">
        <f t="shared" si="950"/>
        <v>0.476585505444675</v>
      </c>
      <c r="AP2992" s="16">
        <f t="shared" si="951"/>
        <v>0</v>
      </c>
      <c r="AQ2992" s="12">
        <f t="shared" si="952"/>
        <v>-7164212.12</v>
      </c>
      <c r="AR2992" s="12">
        <f t="shared" si="953"/>
        <v>-7966458.22</v>
      </c>
      <c r="AS2992" s="12">
        <f>AR2992-VLOOKUP(A2992,[1]选股结果!$A$2:$BJ$3005,48,FALSE)*0.08</f>
        <v>-26012152.6672</v>
      </c>
      <c r="AT2992" s="12">
        <f t="shared" si="934"/>
        <v>-7932666.38</v>
      </c>
      <c r="AU2992" s="12">
        <f t="shared" si="935"/>
        <v>-7198003.96</v>
      </c>
      <c r="AV2992" s="12">
        <f t="shared" si="936"/>
        <v>-2664341.44</v>
      </c>
      <c r="AW2992" s="12">
        <f t="shared" si="937"/>
        <v>-917063.870000002</v>
      </c>
      <c r="AX2992" s="12">
        <f t="shared" si="938"/>
        <v>1442898.98</v>
      </c>
      <c r="AY2992" s="21">
        <f t="shared" si="939"/>
        <v>27388643.8</v>
      </c>
    </row>
    <row r="2993" spans="1:51">
      <c r="A2993" s="5" t="s">
        <v>6033</v>
      </c>
      <c r="B2993" s="5" t="s">
        <v>6034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940"/>
        <v>14340695.3</v>
      </c>
      <c r="AF2993" s="9">
        <f t="shared" si="941"/>
        <v>95289087.05</v>
      </c>
      <c r="AG2993" s="9">
        <f t="shared" si="942"/>
        <v>-81697275.55</v>
      </c>
      <c r="AH2993" s="9">
        <f t="shared" si="943"/>
        <v>-81694989.05</v>
      </c>
      <c r="AI2993" s="9">
        <f t="shared" si="944"/>
        <v>-81694989.05</v>
      </c>
      <c r="AJ2993" s="12">
        <f t="shared" si="945"/>
        <v>-2510622.78</v>
      </c>
      <c r="AK2993" s="16">
        <f t="shared" si="946"/>
        <v>-0.175069808505031</v>
      </c>
      <c r="AL2993" s="9">
        <f t="shared" si="947"/>
        <v>21246720.19</v>
      </c>
      <c r="AM2993" s="16">
        <f t="shared" si="948"/>
        <v>0.104970464019272</v>
      </c>
      <c r="AN2993" s="16">
        <f t="shared" si="949"/>
        <v>0.00613470952137167</v>
      </c>
      <c r="AO2993" s="16">
        <f t="shared" si="950"/>
        <v>1.37062261200125</v>
      </c>
      <c r="AP2993" s="16">
        <f t="shared" si="951"/>
        <v>0</v>
      </c>
      <c r="AQ2993" s="12">
        <f t="shared" si="952"/>
        <v>-23757342.97</v>
      </c>
      <c r="AR2993" s="12">
        <f t="shared" si="953"/>
        <v>-80946105.25</v>
      </c>
      <c r="AS2993" s="12">
        <f>AR2993-VLOOKUP(A2993,[1]选股结果!$A$2:$BJ$3005,48,FALSE)*0.08</f>
        <v>-319363342.078</v>
      </c>
      <c r="AT2993" s="12">
        <f t="shared" si="934"/>
        <v>-23757342.97</v>
      </c>
      <c r="AU2993" s="12">
        <f t="shared" si="935"/>
        <v>-80946105.25</v>
      </c>
      <c r="AV2993" s="12">
        <f t="shared" si="936"/>
        <v>-88094001.03</v>
      </c>
      <c r="AW2993" s="12">
        <f t="shared" si="937"/>
        <v>-81697275.55</v>
      </c>
      <c r="AX2993" s="12">
        <f t="shared" si="938"/>
        <v>0</v>
      </c>
      <c r="AY2993" s="21">
        <f t="shared" si="939"/>
        <v>38100324.77</v>
      </c>
    </row>
    <row r="2994" spans="1:51">
      <c r="A2994" s="5" t="s">
        <v>6035</v>
      </c>
      <c r="B2994" s="5" t="s">
        <v>6036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940"/>
        <v>4937830.32</v>
      </c>
      <c r="AF2994" s="9">
        <f t="shared" si="941"/>
        <v>27299561.75</v>
      </c>
      <c r="AG2994" s="9">
        <f t="shared" si="942"/>
        <v>-12149752.74</v>
      </c>
      <c r="AH2994" s="9">
        <f t="shared" si="943"/>
        <v>-12149990.75</v>
      </c>
      <c r="AI2994" s="9">
        <f t="shared" si="944"/>
        <v>-13808478.35</v>
      </c>
      <c r="AJ2994" s="12">
        <f t="shared" si="945"/>
        <v>4937830.32</v>
      </c>
      <c r="AK2994" s="16">
        <f t="shared" si="946"/>
        <v>1</v>
      </c>
      <c r="AL2994" s="9">
        <f t="shared" si="947"/>
        <v>26952112.63</v>
      </c>
      <c r="AM2994" s="16">
        <f t="shared" si="948"/>
        <v>0.0267938166008102</v>
      </c>
      <c r="AN2994" s="16">
        <f t="shared" si="949"/>
        <v>1.6915379263174</v>
      </c>
      <c r="AO2994" s="16">
        <f t="shared" si="950"/>
        <v>3.73991061726074</v>
      </c>
      <c r="AP2994" s="16">
        <f t="shared" si="951"/>
        <v>0</v>
      </c>
      <c r="AQ2994" s="12">
        <f t="shared" si="952"/>
        <v>-22014282.31</v>
      </c>
      <c r="AR2994" s="12">
        <f t="shared" si="953"/>
        <v>-24020457.04</v>
      </c>
      <c r="AS2994" s="12">
        <f>AR2994-VLOOKUP(A2994,[1]选股结果!$A$2:$BJ$3005,48,FALSE)*0.08</f>
        <v>-95284589.1176</v>
      </c>
      <c r="AT2994" s="12">
        <f t="shared" si="934"/>
        <v>-23672769.91</v>
      </c>
      <c r="AU2994" s="12">
        <f t="shared" si="935"/>
        <v>-22361969.44</v>
      </c>
      <c r="AV2994" s="12">
        <f t="shared" si="936"/>
        <v>-22178620.47</v>
      </c>
      <c r="AW2994" s="12">
        <f t="shared" si="937"/>
        <v>-12149752.74</v>
      </c>
      <c r="AX2994" s="12">
        <f t="shared" si="938"/>
        <v>8491294.17</v>
      </c>
      <c r="AY2994" s="21">
        <f t="shared" si="939"/>
        <v>26951874.62</v>
      </c>
    </row>
    <row r="2995" spans="1:51">
      <c r="A2995" s="5" t="s">
        <v>6037</v>
      </c>
      <c r="B2995" s="5" t="s">
        <v>6038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940"/>
        <v>224816.03</v>
      </c>
      <c r="AF2995" s="9">
        <f t="shared" si="941"/>
        <v>1258964903.66</v>
      </c>
      <c r="AG2995" s="9">
        <f t="shared" si="942"/>
        <v>-1006141309.09</v>
      </c>
      <c r="AH2995" s="9">
        <f t="shared" si="943"/>
        <v>-1015834204.65</v>
      </c>
      <c r="AI2995" s="9">
        <f t="shared" si="944"/>
        <v>-1140896056.91</v>
      </c>
      <c r="AJ2995" s="12">
        <f t="shared" si="945"/>
        <v>224816.03</v>
      </c>
      <c r="AK2995" s="16">
        <f t="shared" si="946"/>
        <v>1</v>
      </c>
      <c r="AL2995" s="9">
        <f t="shared" si="947"/>
        <v>1143518613.72</v>
      </c>
      <c r="AM2995" s="16">
        <f t="shared" si="948"/>
        <v>37.7055408815822</v>
      </c>
      <c r="AN2995" s="16">
        <f t="shared" si="949"/>
        <v>0</v>
      </c>
      <c r="AO2995" s="16">
        <f t="shared" si="950"/>
        <v>5004.52629111901</v>
      </c>
      <c r="AP2995" s="16">
        <f t="shared" si="951"/>
        <v>1.1172484008369</v>
      </c>
      <c r="AQ2995" s="12">
        <f t="shared" si="952"/>
        <v>-1143293797.69</v>
      </c>
      <c r="AR2995" s="12">
        <f t="shared" si="953"/>
        <v>-1393494835.45</v>
      </c>
      <c r="AS2995" s="12">
        <f>AR2995-VLOOKUP(A2995,[1]选股结果!$A$2:$BJ$3005,48,FALSE)*0.08</f>
        <v>-2312844052.3148</v>
      </c>
      <c r="AT2995" s="12">
        <f t="shared" si="934"/>
        <v>-1268355649.95</v>
      </c>
      <c r="AU2995" s="12">
        <f t="shared" si="935"/>
        <v>-1268432983.19</v>
      </c>
      <c r="AV2995" s="12">
        <f t="shared" si="936"/>
        <v>-1198040392.87</v>
      </c>
      <c r="AW2995" s="12">
        <f t="shared" si="937"/>
        <v>-1006141309.09</v>
      </c>
      <c r="AX2995" s="12">
        <f t="shared" si="938"/>
        <v>166119817.59</v>
      </c>
      <c r="AY2995" s="21">
        <f t="shared" si="939"/>
        <v>1133825718.16</v>
      </c>
    </row>
    <row r="2996" spans="1:51">
      <c r="A2996" s="5" t="s">
        <v>6039</v>
      </c>
      <c r="B2996" s="5" t="s">
        <v>6040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940"/>
        <v>0</v>
      </c>
      <c r="AF2996" s="9">
        <f t="shared" si="941"/>
        <v>599806408.29</v>
      </c>
      <c r="AG2996" s="9">
        <f t="shared" si="942"/>
        <v>983835284.37</v>
      </c>
      <c r="AH2996" s="9">
        <f t="shared" si="943"/>
        <v>1008463009.77</v>
      </c>
      <c r="AI2996" s="9">
        <f t="shared" si="944"/>
        <v>283461287.4</v>
      </c>
      <c r="AJ2996" s="12">
        <f t="shared" si="945"/>
        <v>0</v>
      </c>
      <c r="AK2996" s="16" t="e">
        <f t="shared" si="946"/>
        <v>#DIV/0!</v>
      </c>
      <c r="AL2996" s="9">
        <f t="shared" si="947"/>
        <v>765608577.03</v>
      </c>
      <c r="AM2996" s="16" t="e">
        <f t="shared" si="948"/>
        <v>#DIV/0!</v>
      </c>
      <c r="AN2996" s="16" t="e">
        <f t="shared" si="949"/>
        <v>#DIV/0!</v>
      </c>
      <c r="AO2996" s="16" t="e">
        <f t="shared" si="950"/>
        <v>#DIV/0!</v>
      </c>
      <c r="AP2996" s="16" t="e">
        <f t="shared" si="951"/>
        <v>#DIV/0!</v>
      </c>
      <c r="AQ2996" s="12">
        <f t="shared" si="952"/>
        <v>-765608577.03</v>
      </c>
      <c r="AR2996" s="12">
        <f t="shared" si="953"/>
        <v>-1299914054.85</v>
      </c>
      <c r="AS2996" s="12">
        <f>AR2996-VLOOKUP(A2996,[1]选股结果!$A$2:$BJ$3005,48,FALSE)*0.08</f>
        <v>-3271451277.7948</v>
      </c>
      <c r="AT2996" s="12">
        <f t="shared" si="934"/>
        <v>-1490610299.4</v>
      </c>
      <c r="AU2996" s="12">
        <f t="shared" si="935"/>
        <v>-574912332.48</v>
      </c>
      <c r="AV2996" s="12">
        <f t="shared" si="936"/>
        <v>-958103963.61</v>
      </c>
      <c r="AW2996" s="12">
        <f t="shared" si="937"/>
        <v>983835284.37</v>
      </c>
      <c r="AX2996" s="12">
        <f t="shared" si="938"/>
        <v>521413803.97</v>
      </c>
      <c r="AY2996" s="21">
        <f t="shared" si="939"/>
        <v>790502652.84</v>
      </c>
    </row>
    <row r="2997" spans="1:51">
      <c r="A2997" s="5" t="s">
        <v>6041</v>
      </c>
      <c r="B2997" s="5" t="s">
        <v>6042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940"/>
        <v>0</v>
      </c>
      <c r="AF2997" s="9">
        <f t="shared" si="941"/>
        <v>0</v>
      </c>
      <c r="AG2997" s="9">
        <f t="shared" si="942"/>
        <v>0</v>
      </c>
      <c r="AH2997" s="9">
        <f t="shared" si="943"/>
        <v>0</v>
      </c>
      <c r="AI2997" s="9">
        <f t="shared" si="944"/>
        <v>0</v>
      </c>
      <c r="AJ2997" s="12">
        <f t="shared" si="945"/>
        <v>0</v>
      </c>
      <c r="AK2997" s="16" t="e">
        <f t="shared" si="946"/>
        <v>#DIV/0!</v>
      </c>
      <c r="AL2997" s="9">
        <f t="shared" si="947"/>
        <v>0</v>
      </c>
      <c r="AM2997" s="16" t="e">
        <f t="shared" si="948"/>
        <v>#DIV/0!</v>
      </c>
      <c r="AN2997" s="16" t="e">
        <f t="shared" si="949"/>
        <v>#DIV/0!</v>
      </c>
      <c r="AO2997" s="16" t="e">
        <f t="shared" si="950"/>
        <v>#DIV/0!</v>
      </c>
      <c r="AP2997" s="16" t="e">
        <f t="shared" si="951"/>
        <v>#DIV/0!</v>
      </c>
      <c r="AQ2997" s="12">
        <f t="shared" si="952"/>
        <v>0</v>
      </c>
      <c r="AR2997" s="12">
        <f t="shared" si="953"/>
        <v>0</v>
      </c>
      <c r="AS2997" s="12">
        <f>AR2997-VLOOKUP(A2997,[1]选股结果!$A$2:$BJ$3005,48,FALSE)*0.08</f>
        <v>0</v>
      </c>
      <c r="AT2997" s="12">
        <f t="shared" si="934"/>
        <v>0</v>
      </c>
      <c r="AU2997" s="12">
        <f t="shared" si="935"/>
        <v>0</v>
      </c>
      <c r="AV2997" s="12">
        <f t="shared" si="936"/>
        <v>0</v>
      </c>
      <c r="AW2997" s="12">
        <f t="shared" si="937"/>
        <v>0</v>
      </c>
      <c r="AX2997" s="12">
        <f t="shared" si="938"/>
        <v>0</v>
      </c>
      <c r="AY2997" s="21">
        <f t="shared" si="939"/>
        <v>0</v>
      </c>
    </row>
    <row r="2998" spans="1:51">
      <c r="A2998" s="5" t="s">
        <v>6043</v>
      </c>
      <c r="B2998" s="5" t="s">
        <v>6044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940"/>
        <v>0</v>
      </c>
      <c r="AF2998" s="9">
        <f t="shared" si="941"/>
        <v>0</v>
      </c>
      <c r="AG2998" s="9">
        <f t="shared" si="942"/>
        <v>0</v>
      </c>
      <c r="AH2998" s="9">
        <f t="shared" si="943"/>
        <v>0</v>
      </c>
      <c r="AI2998" s="9">
        <f t="shared" si="944"/>
        <v>0</v>
      </c>
      <c r="AJ2998" s="12">
        <f t="shared" si="945"/>
        <v>0</v>
      </c>
      <c r="AK2998" s="16" t="e">
        <f t="shared" si="946"/>
        <v>#DIV/0!</v>
      </c>
      <c r="AL2998" s="9">
        <f t="shared" si="947"/>
        <v>0</v>
      </c>
      <c r="AM2998" s="16" t="e">
        <f t="shared" si="948"/>
        <v>#DIV/0!</v>
      </c>
      <c r="AN2998" s="16" t="e">
        <f t="shared" si="949"/>
        <v>#DIV/0!</v>
      </c>
      <c r="AO2998" s="16" t="e">
        <f t="shared" si="950"/>
        <v>#DIV/0!</v>
      </c>
      <c r="AP2998" s="16" t="e">
        <f t="shared" si="951"/>
        <v>#DIV/0!</v>
      </c>
      <c r="AQ2998" s="12">
        <f t="shared" si="952"/>
        <v>0</v>
      </c>
      <c r="AR2998" s="12">
        <f t="shared" si="953"/>
        <v>0</v>
      </c>
      <c r="AS2998" s="12">
        <f>AR2998-VLOOKUP(A2998,[1]选股结果!$A$2:$BJ$3005,48,FALSE)*0.08</f>
        <v>0</v>
      </c>
      <c r="AT2998" s="12">
        <f t="shared" si="934"/>
        <v>0</v>
      </c>
      <c r="AU2998" s="12">
        <f t="shared" si="935"/>
        <v>0</v>
      </c>
      <c r="AV2998" s="12">
        <f t="shared" si="936"/>
        <v>0</v>
      </c>
      <c r="AW2998" s="12">
        <f t="shared" si="937"/>
        <v>0</v>
      </c>
      <c r="AX2998" s="12">
        <f t="shared" si="938"/>
        <v>0</v>
      </c>
      <c r="AY2998" s="21">
        <f t="shared" si="939"/>
        <v>0</v>
      </c>
    </row>
    <row r="2999" spans="1:51">
      <c r="A2999" s="5" t="s">
        <v>6045</v>
      </c>
      <c r="B2999" s="5" t="s">
        <v>6046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940"/>
        <v>0</v>
      </c>
      <c r="AF2999" s="9">
        <f t="shared" si="941"/>
        <v>0</v>
      </c>
      <c r="AG2999" s="9">
        <f t="shared" si="942"/>
        <v>0</v>
      </c>
      <c r="AH2999" s="9">
        <f t="shared" si="943"/>
        <v>0</v>
      </c>
      <c r="AI2999" s="9">
        <f t="shared" si="944"/>
        <v>0</v>
      </c>
      <c r="AJ2999" s="12">
        <f t="shared" si="945"/>
        <v>0</v>
      </c>
      <c r="AK2999" s="16" t="e">
        <f t="shared" si="946"/>
        <v>#DIV/0!</v>
      </c>
      <c r="AL2999" s="9">
        <f t="shared" si="947"/>
        <v>0</v>
      </c>
      <c r="AM2999" s="16" t="e">
        <f t="shared" si="948"/>
        <v>#DIV/0!</v>
      </c>
      <c r="AN2999" s="16" t="e">
        <f t="shared" si="949"/>
        <v>#DIV/0!</v>
      </c>
      <c r="AO2999" s="16" t="e">
        <f t="shared" si="950"/>
        <v>#DIV/0!</v>
      </c>
      <c r="AP2999" s="16" t="e">
        <f t="shared" si="951"/>
        <v>#DIV/0!</v>
      </c>
      <c r="AQ2999" s="12">
        <f t="shared" si="952"/>
        <v>0</v>
      </c>
      <c r="AR2999" s="12">
        <f t="shared" si="953"/>
        <v>0</v>
      </c>
      <c r="AS2999" s="12">
        <f>AR2999-VLOOKUP(A2999,[1]选股结果!$A$2:$BJ$3005,48,FALSE)*0.08</f>
        <v>0</v>
      </c>
      <c r="AT2999" s="12">
        <f t="shared" si="934"/>
        <v>0</v>
      </c>
      <c r="AU2999" s="12">
        <f t="shared" si="935"/>
        <v>0</v>
      </c>
      <c r="AV2999" s="12">
        <f t="shared" si="936"/>
        <v>0</v>
      </c>
      <c r="AW2999" s="12">
        <f t="shared" si="937"/>
        <v>0</v>
      </c>
      <c r="AX2999" s="12">
        <f t="shared" si="938"/>
        <v>0</v>
      </c>
      <c r="AY2999" s="21">
        <f t="shared" si="939"/>
        <v>0</v>
      </c>
    </row>
    <row r="3000" spans="1:51">
      <c r="A3000" s="5" t="s">
        <v>6047</v>
      </c>
      <c r="B3000" s="5" t="s">
        <v>6048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940"/>
        <v>0</v>
      </c>
      <c r="AF3000" s="9">
        <f t="shared" si="941"/>
        <v>0</v>
      </c>
      <c r="AG3000" s="9">
        <f t="shared" si="942"/>
        <v>0</v>
      </c>
      <c r="AH3000" s="9">
        <f t="shared" si="943"/>
        <v>0</v>
      </c>
      <c r="AI3000" s="9">
        <f t="shared" si="944"/>
        <v>0</v>
      </c>
      <c r="AJ3000" s="12">
        <f t="shared" si="945"/>
        <v>0</v>
      </c>
      <c r="AK3000" s="16" t="e">
        <f t="shared" si="946"/>
        <v>#DIV/0!</v>
      </c>
      <c r="AL3000" s="9">
        <f t="shared" si="947"/>
        <v>0</v>
      </c>
      <c r="AM3000" s="16" t="e">
        <f t="shared" si="948"/>
        <v>#DIV/0!</v>
      </c>
      <c r="AN3000" s="16" t="e">
        <f t="shared" si="949"/>
        <v>#DIV/0!</v>
      </c>
      <c r="AO3000" s="16" t="e">
        <f t="shared" si="950"/>
        <v>#DIV/0!</v>
      </c>
      <c r="AP3000" s="16" t="e">
        <f t="shared" si="951"/>
        <v>#DIV/0!</v>
      </c>
      <c r="AQ3000" s="12">
        <f t="shared" si="952"/>
        <v>0</v>
      </c>
      <c r="AR3000" s="12">
        <f t="shared" si="953"/>
        <v>0</v>
      </c>
      <c r="AS3000" s="12">
        <f>AR3000-VLOOKUP(A3000,[1]选股结果!$A$2:$BJ$3005,48,FALSE)*0.08</f>
        <v>0</v>
      </c>
      <c r="AT3000" s="12">
        <f t="shared" si="934"/>
        <v>0</v>
      </c>
      <c r="AU3000" s="12">
        <f t="shared" si="935"/>
        <v>0</v>
      </c>
      <c r="AV3000" s="12">
        <f t="shared" si="936"/>
        <v>0</v>
      </c>
      <c r="AW3000" s="12">
        <f t="shared" si="937"/>
        <v>0</v>
      </c>
      <c r="AX3000" s="12">
        <f t="shared" si="938"/>
        <v>0</v>
      </c>
      <c r="AY3000" s="21">
        <f t="shared" si="939"/>
        <v>0</v>
      </c>
    </row>
    <row r="3001" spans="1:51">
      <c r="A3001" s="5" t="s">
        <v>6049</v>
      </c>
      <c r="B3001" s="5" t="s">
        <v>6050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940"/>
        <v>0</v>
      </c>
      <c r="AF3001" s="9">
        <f t="shared" si="941"/>
        <v>0</v>
      </c>
      <c r="AG3001" s="9">
        <f t="shared" si="942"/>
        <v>0</v>
      </c>
      <c r="AH3001" s="9">
        <f t="shared" si="943"/>
        <v>0</v>
      </c>
      <c r="AI3001" s="9">
        <f t="shared" si="944"/>
        <v>0</v>
      </c>
      <c r="AJ3001" s="12">
        <f t="shared" si="945"/>
        <v>0</v>
      </c>
      <c r="AK3001" s="16" t="e">
        <f t="shared" si="946"/>
        <v>#DIV/0!</v>
      </c>
      <c r="AL3001" s="9">
        <f t="shared" si="947"/>
        <v>0</v>
      </c>
      <c r="AM3001" s="16" t="e">
        <f t="shared" si="948"/>
        <v>#DIV/0!</v>
      </c>
      <c r="AN3001" s="16" t="e">
        <f t="shared" si="949"/>
        <v>#DIV/0!</v>
      </c>
      <c r="AO3001" s="16" t="e">
        <f t="shared" si="950"/>
        <v>#DIV/0!</v>
      </c>
      <c r="AP3001" s="16" t="e">
        <f t="shared" si="951"/>
        <v>#DIV/0!</v>
      </c>
      <c r="AQ3001" s="12">
        <f t="shared" si="952"/>
        <v>0</v>
      </c>
      <c r="AR3001" s="12">
        <f t="shared" si="953"/>
        <v>0</v>
      </c>
      <c r="AS3001" s="12">
        <f>AR3001-VLOOKUP(A3001,[1]选股结果!$A$2:$BJ$3005,48,FALSE)*0.08</f>
        <v>0</v>
      </c>
      <c r="AT3001" s="12">
        <f t="shared" si="934"/>
        <v>0</v>
      </c>
      <c r="AU3001" s="12">
        <f t="shared" si="935"/>
        <v>0</v>
      </c>
      <c r="AV3001" s="12">
        <f t="shared" si="936"/>
        <v>0</v>
      </c>
      <c r="AW3001" s="12">
        <f t="shared" si="937"/>
        <v>0</v>
      </c>
      <c r="AX3001" s="12">
        <f t="shared" si="938"/>
        <v>0</v>
      </c>
      <c r="AY3001" s="21">
        <f t="shared" si="939"/>
        <v>0</v>
      </c>
    </row>
    <row r="3002" spans="1:51">
      <c r="A3002" s="5" t="s">
        <v>6051</v>
      </c>
      <c r="B3002" s="5" t="s">
        <v>6052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940"/>
        <v>0</v>
      </c>
      <c r="AF3002" s="9">
        <f t="shared" si="941"/>
        <v>0</v>
      </c>
      <c r="AG3002" s="9">
        <f t="shared" si="942"/>
        <v>0</v>
      </c>
      <c r="AH3002" s="9">
        <f t="shared" si="943"/>
        <v>0</v>
      </c>
      <c r="AI3002" s="9">
        <f t="shared" si="944"/>
        <v>0</v>
      </c>
      <c r="AJ3002" s="12">
        <f t="shared" si="945"/>
        <v>0</v>
      </c>
      <c r="AK3002" s="16" t="e">
        <f t="shared" si="946"/>
        <v>#DIV/0!</v>
      </c>
      <c r="AL3002" s="9">
        <f t="shared" si="947"/>
        <v>0</v>
      </c>
      <c r="AM3002" s="16" t="e">
        <f t="shared" si="948"/>
        <v>#DIV/0!</v>
      </c>
      <c r="AN3002" s="16" t="e">
        <f t="shared" si="949"/>
        <v>#DIV/0!</v>
      </c>
      <c r="AO3002" s="16" t="e">
        <f t="shared" si="950"/>
        <v>#DIV/0!</v>
      </c>
      <c r="AP3002" s="16" t="e">
        <f t="shared" si="951"/>
        <v>#DIV/0!</v>
      </c>
      <c r="AQ3002" s="12">
        <f t="shared" si="952"/>
        <v>0</v>
      </c>
      <c r="AR3002" s="12">
        <f t="shared" si="953"/>
        <v>0</v>
      </c>
      <c r="AS3002" s="12">
        <f>AR3002-VLOOKUP(A3002,[1]选股结果!$A$2:$BJ$3005,48,FALSE)*0.08</f>
        <v>0</v>
      </c>
      <c r="AT3002" s="12">
        <f t="shared" si="934"/>
        <v>0</v>
      </c>
      <c r="AU3002" s="12">
        <f t="shared" si="935"/>
        <v>0</v>
      </c>
      <c r="AV3002" s="12">
        <f t="shared" si="936"/>
        <v>0</v>
      </c>
      <c r="AW3002" s="12">
        <f t="shared" si="937"/>
        <v>0</v>
      </c>
      <c r="AX3002" s="12">
        <f t="shared" si="938"/>
        <v>0</v>
      </c>
      <c r="AY3002" s="21">
        <f t="shared" si="939"/>
        <v>0</v>
      </c>
    </row>
    <row r="3003" spans="1:51">
      <c r="A3003" s="5" t="s">
        <v>6053</v>
      </c>
      <c r="B3003" s="5" t="s">
        <v>6054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940"/>
        <v>0</v>
      </c>
      <c r="AF3003" s="9">
        <f t="shared" si="941"/>
        <v>0</v>
      </c>
      <c r="AG3003" s="9">
        <f t="shared" si="942"/>
        <v>0</v>
      </c>
      <c r="AH3003" s="9">
        <f t="shared" si="943"/>
        <v>0</v>
      </c>
      <c r="AI3003" s="9">
        <f t="shared" si="944"/>
        <v>0</v>
      </c>
      <c r="AJ3003" s="12">
        <f t="shared" si="945"/>
        <v>0</v>
      </c>
      <c r="AK3003" s="16" t="e">
        <f t="shared" si="946"/>
        <v>#DIV/0!</v>
      </c>
      <c r="AL3003" s="9">
        <f t="shared" si="947"/>
        <v>0</v>
      </c>
      <c r="AM3003" s="16" t="e">
        <f t="shared" si="948"/>
        <v>#DIV/0!</v>
      </c>
      <c r="AN3003" s="16" t="e">
        <f t="shared" si="949"/>
        <v>#DIV/0!</v>
      </c>
      <c r="AO3003" s="16" t="e">
        <f t="shared" si="950"/>
        <v>#DIV/0!</v>
      </c>
      <c r="AP3003" s="16" t="e">
        <f t="shared" si="951"/>
        <v>#DIV/0!</v>
      </c>
      <c r="AQ3003" s="12">
        <f t="shared" si="952"/>
        <v>0</v>
      </c>
      <c r="AR3003" s="12">
        <f t="shared" si="953"/>
        <v>0</v>
      </c>
      <c r="AS3003" s="12">
        <f>AR3003-VLOOKUP(A3003,[1]选股结果!$A$2:$BJ$3005,48,FALSE)*0.08</f>
        <v>0</v>
      </c>
      <c r="AT3003" s="12">
        <f t="shared" si="934"/>
        <v>0</v>
      </c>
      <c r="AU3003" s="12">
        <f t="shared" si="935"/>
        <v>0</v>
      </c>
      <c r="AV3003" s="12">
        <f t="shared" si="936"/>
        <v>0</v>
      </c>
      <c r="AW3003" s="12">
        <f t="shared" si="937"/>
        <v>0</v>
      </c>
      <c r="AX3003" s="12">
        <f t="shared" si="938"/>
        <v>0</v>
      </c>
      <c r="AY3003" s="21">
        <f t="shared" si="939"/>
        <v>0</v>
      </c>
    </row>
    <row r="3004" spans="1:51">
      <c r="A3004" s="5" t="s">
        <v>6055</v>
      </c>
      <c r="B3004" s="5" t="s">
        <v>6056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940"/>
        <v>0</v>
      </c>
      <c r="AF3004" s="9">
        <f t="shared" si="941"/>
        <v>0</v>
      </c>
      <c r="AG3004" s="9">
        <f t="shared" si="942"/>
        <v>0</v>
      </c>
      <c r="AH3004" s="9">
        <f t="shared" si="943"/>
        <v>0</v>
      </c>
      <c r="AI3004" s="9">
        <f t="shared" si="944"/>
        <v>0</v>
      </c>
      <c r="AJ3004" s="12">
        <f t="shared" si="945"/>
        <v>0</v>
      </c>
      <c r="AK3004" s="16" t="e">
        <f t="shared" si="946"/>
        <v>#DIV/0!</v>
      </c>
      <c r="AL3004" s="9">
        <f t="shared" si="947"/>
        <v>0</v>
      </c>
      <c r="AM3004" s="16" t="e">
        <f t="shared" si="948"/>
        <v>#DIV/0!</v>
      </c>
      <c r="AN3004" s="16" t="e">
        <f t="shared" si="949"/>
        <v>#DIV/0!</v>
      </c>
      <c r="AO3004" s="16" t="e">
        <f t="shared" si="950"/>
        <v>#DIV/0!</v>
      </c>
      <c r="AP3004" s="16" t="e">
        <f t="shared" si="951"/>
        <v>#DIV/0!</v>
      </c>
      <c r="AQ3004" s="12">
        <f t="shared" si="952"/>
        <v>0</v>
      </c>
      <c r="AR3004" s="12">
        <f t="shared" si="953"/>
        <v>0</v>
      </c>
      <c r="AS3004" s="12">
        <f>AR3004-VLOOKUP(A3004,[1]选股结果!$A$2:$BJ$3005,48,FALSE)*0.08</f>
        <v>0</v>
      </c>
      <c r="AT3004" s="12">
        <f t="shared" si="934"/>
        <v>0</v>
      </c>
      <c r="AU3004" s="12">
        <f t="shared" si="935"/>
        <v>0</v>
      </c>
      <c r="AV3004" s="12">
        <f t="shared" si="936"/>
        <v>0</v>
      </c>
      <c r="AW3004" s="12">
        <f t="shared" si="937"/>
        <v>0</v>
      </c>
      <c r="AX3004" s="12">
        <f t="shared" si="938"/>
        <v>0</v>
      </c>
      <c r="AY3004" s="21">
        <f t="shared" si="939"/>
        <v>0</v>
      </c>
    </row>
    <row r="3005" spans="1:51">
      <c r="A3005" s="5" t="s">
        <v>6057</v>
      </c>
      <c r="B3005" s="5" t="s">
        <v>6058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940"/>
        <v>0</v>
      </c>
      <c r="AF3005" s="9">
        <f t="shared" si="941"/>
        <v>0</v>
      </c>
      <c r="AG3005" s="9">
        <f t="shared" si="942"/>
        <v>0</v>
      </c>
      <c r="AH3005" s="9">
        <f t="shared" si="943"/>
        <v>0</v>
      </c>
      <c r="AI3005" s="9">
        <f t="shared" si="944"/>
        <v>0</v>
      </c>
      <c r="AJ3005" s="12">
        <f t="shared" si="945"/>
        <v>0</v>
      </c>
      <c r="AK3005" s="16" t="e">
        <f t="shared" si="946"/>
        <v>#DIV/0!</v>
      </c>
      <c r="AL3005" s="9">
        <f t="shared" si="947"/>
        <v>0</v>
      </c>
      <c r="AM3005" s="16" t="e">
        <f t="shared" si="948"/>
        <v>#DIV/0!</v>
      </c>
      <c r="AN3005" s="16" t="e">
        <f t="shared" si="949"/>
        <v>#DIV/0!</v>
      </c>
      <c r="AO3005" s="16" t="e">
        <f t="shared" si="950"/>
        <v>#DIV/0!</v>
      </c>
      <c r="AP3005" s="16" t="e">
        <f t="shared" si="951"/>
        <v>#DIV/0!</v>
      </c>
      <c r="AQ3005" s="12">
        <f t="shared" si="952"/>
        <v>0</v>
      </c>
      <c r="AR3005" s="12">
        <f t="shared" si="953"/>
        <v>0</v>
      </c>
      <c r="AS3005" s="12">
        <f>AR3005-VLOOKUP(A3005,[1]选股结果!$A$2:$BJ$3005,48,FALSE)*0.08</f>
        <v>0</v>
      </c>
      <c r="AT3005" s="12">
        <f t="shared" si="934"/>
        <v>0</v>
      </c>
      <c r="AU3005" s="12">
        <f t="shared" si="935"/>
        <v>0</v>
      </c>
      <c r="AV3005" s="12">
        <f t="shared" si="936"/>
        <v>0</v>
      </c>
      <c r="AW3005" s="12">
        <f t="shared" si="937"/>
        <v>0</v>
      </c>
      <c r="AX3005" s="12">
        <f t="shared" si="938"/>
        <v>0</v>
      </c>
      <c r="AY3005" s="21">
        <f t="shared" si="939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2022-04-11T11:09:00Z</dcterms:created>
  <dcterms:modified xsi:type="dcterms:W3CDTF">2022-04-21T08:29:11Z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