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经营成本" sheetId="1" r:id="rId1"/>
    <sheet name="经营利润核算" sheetId="2" r:id="rId2"/>
  </sheets>
  <calcPr calcId="144525"/>
</workbook>
</file>

<file path=xl/sharedStrings.xml><?xml version="1.0" encoding="utf-8"?>
<sst xmlns="http://schemas.openxmlformats.org/spreadsheetml/2006/main" count="14">
  <si>
    <t>时间</t>
  </si>
  <si>
    <t>水费</t>
  </si>
  <si>
    <t>电费</t>
  </si>
  <si>
    <t>燃气费</t>
  </si>
  <si>
    <t>宽带费</t>
  </si>
  <si>
    <t>物业费</t>
  </si>
  <si>
    <t>总成本</t>
  </si>
  <si>
    <t>房租收入</t>
  </si>
  <si>
    <t>房产价值</t>
  </si>
  <si>
    <t>资本化率</t>
  </si>
  <si>
    <t>公共能耗费</t>
  </si>
  <si>
    <t>物业管理费</t>
  </si>
  <si>
    <t>总计</t>
  </si>
  <si>
    <t>平均成本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</si>
</sst>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177" formatCode="yyyy/mm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0"/>
  <sheetViews>
    <sheetView tabSelected="1" topLeftCell="A19" workbookViewId="0">
      <selection activeCell="H40" sqref="H40"/>
    </sheetView>
  </sheetViews>
  <sheetFormatPr defaultColWidth="9.14285714285714" defaultRowHeight="17.6"/>
  <cols>
    <col min="1" max="1" width="16.2142857142857" style="3" customWidth="1"/>
    <col min="2" max="3" width="7.64285714285714" style="4" customWidth="1"/>
    <col min="4" max="5" width="8" style="4" customWidth="1"/>
    <col min="6" max="7" width="12.5714285714286" style="1" customWidth="1"/>
    <col min="8" max="8" width="12.7857142857143" style="5"/>
    <col min="12" max="12" width="12.7857142857143"/>
  </cols>
  <sheetData>
    <row r="1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6:12">
      <c r="F2" s="1" t="s">
        <v>10</v>
      </c>
      <c r="G2" s="1" t="s">
        <v>11</v>
      </c>
      <c r="H2" s="5" t="s">
        <v>12</v>
      </c>
      <c r="I2" s="1"/>
      <c r="J2" s="1"/>
      <c r="K2" s="1"/>
      <c r="L2" s="1"/>
    </row>
    <row r="3" spans="1:8">
      <c r="A3" s="3">
        <v>44774</v>
      </c>
      <c r="C3" s="4">
        <v>240.59</v>
      </c>
      <c r="E3" s="4">
        <v>1688</v>
      </c>
      <c r="F3" s="1">
        <v>669</v>
      </c>
      <c r="G3" s="1">
        <v>2249</v>
      </c>
      <c r="H3" s="5">
        <f>F3+G3</f>
        <v>2918</v>
      </c>
    </row>
    <row r="4" spans="1:3">
      <c r="A4" s="3">
        <v>44743</v>
      </c>
      <c r="B4" s="4">
        <v>158.65</v>
      </c>
      <c r="C4" s="4">
        <v>72.39</v>
      </c>
    </row>
    <row r="5" spans="1:4">
      <c r="A5" s="3">
        <v>44713</v>
      </c>
      <c r="C5" s="4">
        <v>54.42</v>
      </c>
      <c r="D5" s="4">
        <v>108.5</v>
      </c>
    </row>
    <row r="6" spans="1:3">
      <c r="A6" s="3">
        <v>44682</v>
      </c>
      <c r="C6" s="4">
        <v>62.38</v>
      </c>
    </row>
    <row r="7" spans="1:4">
      <c r="A7" s="3">
        <v>44652</v>
      </c>
      <c r="C7" s="4">
        <v>71.76</v>
      </c>
      <c r="D7" s="4">
        <v>127.1</v>
      </c>
    </row>
    <row r="8" spans="1:3">
      <c r="A8" s="3">
        <v>44621</v>
      </c>
      <c r="B8" s="4">
        <v>45.6</v>
      </c>
      <c r="C8" s="4">
        <v>359.32</v>
      </c>
    </row>
    <row r="9" spans="1:4">
      <c r="A9" s="3">
        <v>44593</v>
      </c>
      <c r="C9" s="4">
        <v>249.89</v>
      </c>
      <c r="D9" s="4">
        <v>155</v>
      </c>
    </row>
    <row r="10" spans="1:3">
      <c r="A10" s="3">
        <v>44562</v>
      </c>
      <c r="B10" s="4">
        <v>45.6</v>
      </c>
      <c r="C10" s="4">
        <v>149.33</v>
      </c>
    </row>
    <row r="11" spans="1:8">
      <c r="A11" s="3">
        <v>44531</v>
      </c>
      <c r="C11" s="4">
        <v>101.08</v>
      </c>
      <c r="D11" s="4">
        <v>62</v>
      </c>
      <c r="F11" s="1">
        <v>669</v>
      </c>
      <c r="G11" s="1">
        <v>2249</v>
      </c>
      <c r="H11" s="5">
        <v>2918</v>
      </c>
    </row>
    <row r="12" spans="1:3">
      <c r="A12" s="3">
        <v>44501</v>
      </c>
      <c r="B12" s="4">
        <v>42.75</v>
      </c>
      <c r="C12" s="4">
        <v>65.25</v>
      </c>
    </row>
    <row r="13" spans="1:4">
      <c r="A13" s="3">
        <v>44470</v>
      </c>
      <c r="C13" s="4">
        <v>101.11</v>
      </c>
      <c r="D13" s="4">
        <v>34.1</v>
      </c>
    </row>
    <row r="14" spans="1:3">
      <c r="A14" s="3">
        <v>44440</v>
      </c>
      <c r="B14" s="4">
        <v>28.5</v>
      </c>
      <c r="C14" s="4">
        <v>154.77</v>
      </c>
    </row>
    <row r="15" spans="1:4">
      <c r="A15" s="3">
        <v>44409</v>
      </c>
      <c r="C15" s="4">
        <v>133.04</v>
      </c>
      <c r="D15" s="4">
        <v>24.8</v>
      </c>
    </row>
    <row r="16" spans="1:3">
      <c r="A16" s="3">
        <v>44378</v>
      </c>
      <c r="B16" s="4">
        <v>25.65</v>
      </c>
      <c r="C16" s="4">
        <v>61.59</v>
      </c>
    </row>
    <row r="17" spans="1:4">
      <c r="A17" s="3">
        <v>44348</v>
      </c>
      <c r="C17" s="4">
        <v>53.89</v>
      </c>
      <c r="D17" s="4">
        <v>43.4</v>
      </c>
    </row>
    <row r="18" spans="1:3">
      <c r="A18" s="3">
        <v>44317</v>
      </c>
      <c r="B18" s="4">
        <v>52</v>
      </c>
      <c r="C18" s="4">
        <v>53.03</v>
      </c>
    </row>
    <row r="19" spans="1:4">
      <c r="A19" s="3">
        <v>44287</v>
      </c>
      <c r="C19" s="4">
        <v>72.66</v>
      </c>
      <c r="D19" s="4">
        <v>71.3</v>
      </c>
    </row>
    <row r="20" spans="1:3">
      <c r="A20" s="3">
        <v>44256</v>
      </c>
      <c r="C20" s="4">
        <v>84.85</v>
      </c>
    </row>
    <row r="21" spans="1:4">
      <c r="A21" s="3">
        <v>44228</v>
      </c>
      <c r="C21" s="4">
        <v>89.61</v>
      </c>
      <c r="D21" s="4">
        <v>31</v>
      </c>
    </row>
    <row r="22" spans="1:3">
      <c r="A22" s="3">
        <v>44197</v>
      </c>
      <c r="C22" s="4">
        <v>136.38</v>
      </c>
    </row>
    <row r="23" spans="1:4">
      <c r="A23" s="3">
        <v>44166</v>
      </c>
      <c r="C23" s="4">
        <v>35.64</v>
      </c>
      <c r="D23" s="4">
        <v>24.8</v>
      </c>
    </row>
    <row r="24" spans="1:3">
      <c r="A24" s="3">
        <v>44136</v>
      </c>
      <c r="C24" s="4">
        <v>45.67</v>
      </c>
    </row>
    <row r="25" spans="1:4">
      <c r="A25" s="3">
        <v>44105</v>
      </c>
      <c r="C25" s="4">
        <v>74.51</v>
      </c>
      <c r="D25" s="4">
        <v>18.6</v>
      </c>
    </row>
    <row r="26" spans="1:3">
      <c r="A26" s="3">
        <v>44075</v>
      </c>
      <c r="C26" s="4">
        <v>281.14</v>
      </c>
    </row>
    <row r="27" spans="1:4">
      <c r="A27" s="3">
        <v>44044</v>
      </c>
      <c r="C27" s="4">
        <v>58.47</v>
      </c>
      <c r="D27" s="4">
        <v>3.1</v>
      </c>
    </row>
    <row r="28" spans="1:3">
      <c r="A28" s="3">
        <v>44013</v>
      </c>
      <c r="C28" s="4">
        <v>16.26</v>
      </c>
    </row>
    <row r="29" spans="1:4">
      <c r="A29" s="3">
        <v>43983</v>
      </c>
      <c r="C29" s="4">
        <v>8.83</v>
      </c>
      <c r="D29" s="4">
        <v>0</v>
      </c>
    </row>
    <row r="30" spans="1:1">
      <c r="A30" s="3">
        <v>43952</v>
      </c>
    </row>
    <row r="31" spans="1:4">
      <c r="A31" s="3">
        <v>43922</v>
      </c>
      <c r="D31" s="4">
        <v>0</v>
      </c>
    </row>
    <row r="32" spans="1:1">
      <c r="A32" s="3">
        <v>43891</v>
      </c>
    </row>
    <row r="33" spans="1:1">
      <c r="A33" s="3">
        <v>43862</v>
      </c>
    </row>
    <row r="34" spans="1:3">
      <c r="A34" s="3">
        <v>43831</v>
      </c>
      <c r="C34" s="4">
        <v>5.12</v>
      </c>
    </row>
    <row r="35" spans="1:3">
      <c r="A35" s="3">
        <v>43800</v>
      </c>
      <c r="C35" s="4">
        <v>2.28</v>
      </c>
    </row>
    <row r="36" spans="1:3">
      <c r="A36" s="3">
        <v>43770</v>
      </c>
      <c r="C36" s="4">
        <v>6.27</v>
      </c>
    </row>
    <row r="37" spans="1:1">
      <c r="A37" s="3">
        <v>43739</v>
      </c>
    </row>
    <row r="38" spans="1:3">
      <c r="A38" s="3">
        <v>43709</v>
      </c>
      <c r="C38" s="4">
        <v>7.98</v>
      </c>
    </row>
    <row r="40" spans="1:12">
      <c r="A40" s="3" t="s">
        <v>13</v>
      </c>
      <c r="B40" s="4">
        <f>SUM(B8:B18)/12</f>
        <v>20.0083333333333</v>
      </c>
      <c r="C40" s="4">
        <f>SUM(C11:C22)/12</f>
        <v>92.2716666666667</v>
      </c>
      <c r="D40" s="4">
        <f>SUM(D11:D22)/12</f>
        <v>22.2166666666667</v>
      </c>
      <c r="E40" s="4">
        <f>E3/12</f>
        <v>140.666666666667</v>
      </c>
      <c r="H40" s="5">
        <f>H3/12</f>
        <v>243.166666666667</v>
      </c>
      <c r="I40">
        <f>SUM(B40:H40)</f>
        <v>518.33</v>
      </c>
      <c r="J40">
        <v>3500</v>
      </c>
      <c r="K40">
        <v>2900000</v>
      </c>
      <c r="L40">
        <f>(J40-I40)*12/K40</f>
        <v>0.0123379448275862</v>
      </c>
    </row>
  </sheetData>
  <mergeCells count="10">
    <mergeCell ref="F1:H1"/>
    <mergeCell ref="A1:A2"/>
    <mergeCell ref="B1:B2"/>
    <mergeCell ref="C1:C2"/>
    <mergeCell ref="D1:D2"/>
    <mergeCell ref="E1:E2"/>
    <mergeCell ref="I1:I2"/>
    <mergeCell ref="J1:J2"/>
    <mergeCell ref="K1:K2"/>
    <mergeCell ref="L1:L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C3" sqref="C3"/>
    </sheetView>
  </sheetViews>
  <sheetFormatPr defaultColWidth="9.14285714285714" defaultRowHeight="17.6" outlineLevelRow="1" outlineLevelCol="4"/>
  <cols>
    <col min="1" max="4" width="9.14285714285714" style="1"/>
    <col min="5" max="5" width="12.7857142857143" style="1"/>
  </cols>
  <sheetData>
    <row r="1" spans="1: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>
      <c r="A2" s="1">
        <v>2021</v>
      </c>
      <c r="B2" s="1">
        <v>550</v>
      </c>
      <c r="C2" s="1">
        <v>3500</v>
      </c>
      <c r="D2" s="1">
        <v>2900000</v>
      </c>
      <c r="E2" s="2">
        <f>(C2-B2)*12/D2</f>
        <v>0.0122068965517241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经营成本</vt:lpstr>
      <vt:lpstr>经营利润核算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2022-08-25T12:31:49Z</dcterms:created>
  <dcterms:modified xsi:type="dcterms:W3CDTF">2022-08-25T13:49:43Z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